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firstSheet="2" activeTab="2"/>
  </bookViews>
  <sheets>
    <sheet name="TA Juni 2014" sheetId="39" r:id="rId1"/>
    <sheet name="TA Juli 2014" sheetId="48" r:id="rId2"/>
    <sheet name="Lulus Lengkap" sheetId="44" r:id="rId3"/>
    <sheet name="Gagal Yudisum" sheetId="45" r:id="rId4"/>
    <sheet name="Rekap Yudisium" sheetId="43" r:id="rId5"/>
  </sheets>
  <definedNames>
    <definedName name="_xlnm.Print_Area" localSheetId="4">'Rekap Yudisium'!$A$1:$AB$19</definedName>
  </definedNames>
  <calcPr calcId="124519"/>
</workbook>
</file>

<file path=xl/calcChain.xml><?xml version="1.0" encoding="utf-8"?>
<calcChain xmlns="http://schemas.openxmlformats.org/spreadsheetml/2006/main">
  <c r="E51" i="48"/>
  <c r="F51"/>
  <c r="G51"/>
  <c r="E74"/>
  <c r="D74"/>
  <c r="F74"/>
  <c r="G74"/>
  <c r="E65"/>
  <c r="D65"/>
  <c r="F65"/>
  <c r="G65"/>
  <c r="E62"/>
  <c r="G62"/>
  <c r="D62"/>
  <c r="F62"/>
  <c r="E64"/>
  <c r="D64"/>
  <c r="F64"/>
  <c r="G64"/>
  <c r="E60"/>
  <c r="D60"/>
  <c r="F60"/>
  <c r="G60"/>
  <c r="D84"/>
  <c r="E84"/>
  <c r="D109"/>
  <c r="E101"/>
  <c r="F101"/>
  <c r="G101"/>
  <c r="E141"/>
  <c r="F141"/>
  <c r="G141"/>
  <c r="E143"/>
  <c r="F143"/>
  <c r="G143"/>
  <c r="D141"/>
  <c r="D143"/>
  <c r="D146"/>
  <c r="F146"/>
  <c r="E139"/>
  <c r="D139"/>
  <c r="F139"/>
  <c r="G139"/>
  <c r="E144"/>
  <c r="D144"/>
  <c r="F144"/>
  <c r="G144"/>
  <c r="E145"/>
  <c r="F145"/>
  <c r="G145"/>
  <c r="D145"/>
  <c r="D51"/>
  <c r="E138"/>
  <c r="F138"/>
  <c r="G138"/>
  <c r="D138"/>
  <c r="E140"/>
  <c r="F140"/>
  <c r="G140"/>
  <c r="D140"/>
  <c r="D142"/>
  <c r="F142"/>
  <c r="G142"/>
  <c r="E142"/>
  <c r="F134"/>
  <c r="G134"/>
  <c r="E134"/>
  <c r="D134"/>
  <c r="D99"/>
  <c r="E99"/>
  <c r="E123"/>
  <c r="D123"/>
  <c r="E124"/>
  <c r="F124"/>
  <c r="G124"/>
  <c r="D124"/>
  <c r="E126"/>
  <c r="D126"/>
  <c r="F126"/>
  <c r="G126"/>
  <c r="E128"/>
  <c r="F128"/>
  <c r="G128"/>
  <c r="D128"/>
  <c r="E130"/>
  <c r="D130"/>
  <c r="E125"/>
  <c r="D125"/>
  <c r="F125"/>
  <c r="G125"/>
  <c r="E129"/>
  <c r="D129"/>
  <c r="F129"/>
  <c r="G129"/>
  <c r="E127"/>
  <c r="G127"/>
  <c r="D127"/>
  <c r="F127"/>
  <c r="E119"/>
  <c r="D119"/>
  <c r="F119"/>
  <c r="G119"/>
  <c r="E118"/>
  <c r="F118"/>
  <c r="D118"/>
  <c r="E117"/>
  <c r="D117"/>
  <c r="F117"/>
  <c r="G117"/>
  <c r="E114"/>
  <c r="D114"/>
  <c r="D111"/>
  <c r="F111"/>
  <c r="G111"/>
  <c r="E111"/>
  <c r="E108"/>
  <c r="D108"/>
  <c r="F108"/>
  <c r="G108"/>
  <c r="D53"/>
  <c r="E53"/>
  <c r="F53"/>
  <c r="G53"/>
  <c r="E113"/>
  <c r="D113"/>
  <c r="D110"/>
  <c r="F110"/>
  <c r="G110"/>
  <c r="D107"/>
  <c r="F107"/>
  <c r="G107"/>
  <c r="E109"/>
  <c r="E112"/>
  <c r="D112"/>
  <c r="F112"/>
  <c r="G112"/>
  <c r="E115"/>
  <c r="F115"/>
  <c r="G115"/>
  <c r="D115"/>
  <c r="E103"/>
  <c r="D103"/>
  <c r="F103"/>
  <c r="G103"/>
  <c r="E102"/>
  <c r="D102"/>
  <c r="F102"/>
  <c r="G102"/>
  <c r="E97"/>
  <c r="D97"/>
  <c r="E98"/>
  <c r="D98"/>
  <c r="E100"/>
  <c r="F100"/>
  <c r="G100"/>
  <c r="D100"/>
  <c r="D101"/>
  <c r="E78"/>
  <c r="F78"/>
  <c r="G78"/>
  <c r="D78"/>
  <c r="E93"/>
  <c r="F93"/>
  <c r="G93"/>
  <c r="D93"/>
  <c r="E91"/>
  <c r="F91"/>
  <c r="G91"/>
  <c r="D91"/>
  <c r="D92"/>
  <c r="F92"/>
  <c r="G92"/>
  <c r="E75"/>
  <c r="D75"/>
  <c r="F75"/>
  <c r="E15" i="39"/>
  <c r="D15"/>
  <c r="E83" i="48"/>
  <c r="F83"/>
  <c r="G83"/>
  <c r="D83"/>
  <c r="G146"/>
  <c r="F130"/>
  <c r="G130"/>
  <c r="G118"/>
  <c r="E81"/>
  <c r="D81"/>
  <c r="E87"/>
  <c r="D87"/>
  <c r="F87"/>
  <c r="G87"/>
  <c r="E85"/>
  <c r="D85"/>
  <c r="F85"/>
  <c r="G85"/>
  <c r="E86"/>
  <c r="D86"/>
  <c r="F86"/>
  <c r="G86"/>
  <c r="E79"/>
  <c r="D79"/>
  <c r="F79"/>
  <c r="E77"/>
  <c r="F77"/>
  <c r="G77"/>
  <c r="D77"/>
  <c r="E82"/>
  <c r="F82"/>
  <c r="G82"/>
  <c r="D82"/>
  <c r="E80"/>
  <c r="D80"/>
  <c r="F80"/>
  <c r="E73"/>
  <c r="D73"/>
  <c r="F73"/>
  <c r="G73"/>
  <c r="E76"/>
  <c r="D76"/>
  <c r="F116"/>
  <c r="G116"/>
  <c r="F114"/>
  <c r="G114"/>
  <c r="F113"/>
  <c r="G113"/>
  <c r="F109"/>
  <c r="G109"/>
  <c r="F98"/>
  <c r="G98"/>
  <c r="F97"/>
  <c r="G97"/>
  <c r="E67"/>
  <c r="D67"/>
  <c r="E69"/>
  <c r="F69"/>
  <c r="G69"/>
  <c r="D69"/>
  <c r="D18"/>
  <c r="F18"/>
  <c r="G18"/>
  <c r="E66"/>
  <c r="D66"/>
  <c r="F66"/>
  <c r="G66"/>
  <c r="E68"/>
  <c r="D68"/>
  <c r="F68"/>
  <c r="E59"/>
  <c r="D59"/>
  <c r="F59"/>
  <c r="G59"/>
  <c r="E61"/>
  <c r="D61"/>
  <c r="F61"/>
  <c r="G61"/>
  <c r="E63"/>
  <c r="D63"/>
  <c r="F63"/>
  <c r="G63"/>
  <c r="E49"/>
  <c r="D49"/>
  <c r="F49"/>
  <c r="E50"/>
  <c r="D50"/>
  <c r="F50"/>
  <c r="G50"/>
  <c r="E52"/>
  <c r="D52"/>
  <c r="F52"/>
  <c r="G52"/>
  <c r="E54"/>
  <c r="D54"/>
  <c r="F54"/>
  <c r="G54"/>
  <c r="E55"/>
  <c r="D55"/>
  <c r="F55"/>
  <c r="G55"/>
  <c r="F81"/>
  <c r="G81"/>
  <c r="E43"/>
  <c r="D43"/>
  <c r="F43"/>
  <c r="G43"/>
  <c r="E44"/>
  <c r="D44"/>
  <c r="F44"/>
  <c r="G44"/>
  <c r="E42"/>
  <c r="D42"/>
  <c r="E45"/>
  <c r="D45"/>
  <c r="F45"/>
  <c r="G45"/>
  <c r="E35"/>
  <c r="D35"/>
  <c r="F35"/>
  <c r="G35"/>
  <c r="E33"/>
  <c r="D33"/>
  <c r="F33"/>
  <c r="G33"/>
  <c r="E32"/>
  <c r="D32"/>
  <c r="E36"/>
  <c r="D36"/>
  <c r="F36"/>
  <c r="G36"/>
  <c r="E34"/>
  <c r="D34"/>
  <c r="F34"/>
  <c r="G34"/>
  <c r="E37"/>
  <c r="D37"/>
  <c r="F37"/>
  <c r="G37"/>
  <c r="E38"/>
  <c r="D38"/>
  <c r="F38"/>
  <c r="G38"/>
  <c r="G75"/>
  <c r="E24"/>
  <c r="D24"/>
  <c r="F24"/>
  <c r="G24"/>
  <c r="E26"/>
  <c r="D26"/>
  <c r="E28"/>
  <c r="D28"/>
  <c r="F28"/>
  <c r="G28"/>
  <c r="E25"/>
  <c r="D25"/>
  <c r="F25"/>
  <c r="G25"/>
  <c r="E27"/>
  <c r="D27"/>
  <c r="E19"/>
  <c r="D19"/>
  <c r="F19"/>
  <c r="G19"/>
  <c r="E20"/>
  <c r="F20"/>
  <c r="G20"/>
  <c r="D20"/>
  <c r="E22"/>
  <c r="D22"/>
  <c r="F22"/>
  <c r="G22"/>
  <c r="D17"/>
  <c r="F17"/>
  <c r="G17"/>
  <c r="D15"/>
  <c r="F15"/>
  <c r="G15"/>
  <c r="E21"/>
  <c r="D21"/>
  <c r="F21"/>
  <c r="G21"/>
  <c r="E16"/>
  <c r="F16"/>
  <c r="G16"/>
  <c r="D16"/>
  <c r="E23"/>
  <c r="D23"/>
  <c r="E11"/>
  <c r="D11"/>
  <c r="F11"/>
  <c r="G11"/>
  <c r="E10"/>
  <c r="F10"/>
  <c r="G10"/>
  <c r="D10"/>
  <c r="E9"/>
  <c r="D9"/>
  <c r="F9"/>
  <c r="G9"/>
  <c r="E8"/>
  <c r="D8"/>
  <c r="F8"/>
  <c r="G8"/>
  <c r="E7"/>
  <c r="F7"/>
  <c r="G7"/>
  <c r="D7"/>
  <c r="E6"/>
  <c r="D6"/>
  <c r="F6"/>
  <c r="G6"/>
  <c r="F251"/>
  <c r="E47" i="39"/>
  <c r="D47"/>
  <c r="F47"/>
  <c r="G47"/>
  <c r="E46"/>
  <c r="D46"/>
  <c r="F46"/>
  <c r="G46"/>
  <c r="E45"/>
  <c r="D45"/>
  <c r="E44"/>
  <c r="D44"/>
  <c r="E40"/>
  <c r="D40"/>
  <c r="F40"/>
  <c r="G40"/>
  <c r="E39"/>
  <c r="D39"/>
  <c r="F39"/>
  <c r="G39"/>
  <c r="D35"/>
  <c r="F35"/>
  <c r="G35"/>
  <c r="E33"/>
  <c r="D33"/>
  <c r="F33"/>
  <c r="G33"/>
  <c r="E34"/>
  <c r="D34"/>
  <c r="F34"/>
  <c r="G34"/>
  <c r="F45"/>
  <c r="G45"/>
  <c r="E25"/>
  <c r="D25"/>
  <c r="F25"/>
  <c r="G25"/>
  <c r="E27"/>
  <c r="D27"/>
  <c r="E24"/>
  <c r="F24"/>
  <c r="G24"/>
  <c r="D24"/>
  <c r="E26"/>
  <c r="D26"/>
  <c r="F26"/>
  <c r="G26"/>
  <c r="E28"/>
  <c r="D28"/>
  <c r="F28"/>
  <c r="G28"/>
  <c r="E29"/>
  <c r="D29"/>
  <c r="E20"/>
  <c r="D20"/>
  <c r="F20"/>
  <c r="G20"/>
  <c r="E14"/>
  <c r="D14"/>
  <c r="F14"/>
  <c r="G14"/>
  <c r="E12"/>
  <c r="D12"/>
  <c r="F12"/>
  <c r="G12"/>
  <c r="E16"/>
  <c r="D16"/>
  <c r="E19"/>
  <c r="D19"/>
  <c r="F19"/>
  <c r="G19"/>
  <c r="E18"/>
  <c r="D18"/>
  <c r="F18"/>
  <c r="G18"/>
  <c r="E13"/>
  <c r="D13"/>
  <c r="F13"/>
  <c r="G13"/>
  <c r="E17"/>
  <c r="D17"/>
  <c r="F55"/>
  <c r="E7"/>
  <c r="F7"/>
  <c r="G7"/>
  <c r="D7"/>
  <c r="E8"/>
  <c r="F8"/>
  <c r="G8"/>
  <c r="D8"/>
  <c r="F15"/>
  <c r="G15"/>
  <c r="E6"/>
  <c r="F6"/>
  <c r="G6"/>
  <c r="D6"/>
  <c r="Z10" i="43"/>
  <c r="I16"/>
  <c r="Y10"/>
  <c r="X10"/>
  <c r="W10"/>
  <c r="V10"/>
  <c r="U10"/>
  <c r="T10"/>
  <c r="S10"/>
  <c r="R10"/>
  <c r="Q10"/>
  <c r="K10"/>
  <c r="J10"/>
  <c r="F14"/>
  <c r="F18"/>
  <c r="H10"/>
  <c r="F10"/>
  <c r="I13"/>
  <c r="D10"/>
  <c r="C10"/>
  <c r="B10"/>
  <c r="O7"/>
  <c r="O9"/>
  <c r="O10"/>
  <c r="F15"/>
  <c r="W19"/>
  <c r="P9"/>
  <c r="P10"/>
  <c r="I15"/>
  <c r="N9"/>
  <c r="N10"/>
  <c r="M9"/>
  <c r="M10"/>
  <c r="L9"/>
  <c r="L10"/>
  <c r="K9"/>
  <c r="I9"/>
  <c r="I10"/>
  <c r="H9"/>
  <c r="G9"/>
  <c r="G10"/>
  <c r="F9"/>
  <c r="E9"/>
  <c r="E10"/>
  <c r="D9"/>
  <c r="C9"/>
  <c r="B9"/>
  <c r="AB8"/>
  <c r="O8"/>
  <c r="AA8"/>
  <c r="J8"/>
  <c r="AB7"/>
  <c r="J7"/>
  <c r="AA7"/>
  <c r="J9"/>
  <c r="AA9"/>
  <c r="AA10"/>
  <c r="AA14"/>
  <c r="I14"/>
  <c r="I18"/>
  <c r="F13"/>
  <c r="F16"/>
  <c r="F27" i="48"/>
  <c r="G27"/>
  <c r="G49"/>
  <c r="G68"/>
  <c r="G79"/>
  <c r="F23"/>
  <c r="G23"/>
  <c r="F42"/>
  <c r="G42"/>
  <c r="F67"/>
  <c r="G67"/>
  <c r="G80"/>
  <c r="F123"/>
  <c r="G123"/>
  <c r="F84"/>
  <c r="G84"/>
  <c r="AB9" i="43"/>
  <c r="AB10"/>
  <c r="F27" i="39"/>
  <c r="G27"/>
  <c r="F26" i="48"/>
  <c r="G26"/>
  <c r="F99"/>
  <c r="G99"/>
  <c r="F17" i="39"/>
  <c r="G17"/>
  <c r="F16"/>
  <c r="G16"/>
  <c r="F29"/>
  <c r="G29"/>
  <c r="F44"/>
  <c r="G44"/>
  <c r="F32" i="48"/>
  <c r="G32"/>
  <c r="F76"/>
  <c r="G76"/>
</calcChain>
</file>

<file path=xl/sharedStrings.xml><?xml version="1.0" encoding="utf-8"?>
<sst xmlns="http://schemas.openxmlformats.org/spreadsheetml/2006/main" count="1434" uniqueCount="312">
  <si>
    <t>No</t>
  </si>
  <si>
    <t>Nama Mahasiswa</t>
  </si>
  <si>
    <t>IPK</t>
  </si>
  <si>
    <t>IP Thp Persp.</t>
  </si>
  <si>
    <t>IP Thp Sarjana</t>
  </si>
  <si>
    <t>Lama Studi</t>
  </si>
  <si>
    <t>Ketua Jurusan,</t>
  </si>
  <si>
    <t>NILAI TA</t>
  </si>
  <si>
    <t>Predikat</t>
  </si>
  <si>
    <t>PEMBIMBING I</t>
  </si>
  <si>
    <t>PEMBIMBING II</t>
  </si>
  <si>
    <t>AB</t>
  </si>
  <si>
    <t>A</t>
  </si>
  <si>
    <t>B</t>
  </si>
  <si>
    <t>BC</t>
  </si>
  <si>
    <t>C</t>
  </si>
  <si>
    <t>Dekan FTIF-ITS,</t>
  </si>
  <si>
    <t>TOEFL</t>
  </si>
  <si>
    <t>Prof.Drs.Ec.Ir. Riyanarto Sarno, MSc.Ph.D</t>
  </si>
  <si>
    <t>NIP. 131 570 363</t>
  </si>
  <si>
    <t>L</t>
  </si>
  <si>
    <t>BAHASA</t>
  </si>
  <si>
    <t>ASING</t>
  </si>
  <si>
    <t>KETERANGAN</t>
  </si>
  <si>
    <t>MAHASISWA JURUSAN TEKNIK INFORMATIKA - ITS</t>
  </si>
  <si>
    <t>Tanggal Ujian</t>
  </si>
  <si>
    <t>No.</t>
  </si>
  <si>
    <t>NRP</t>
  </si>
  <si>
    <t>NAMA</t>
  </si>
  <si>
    <t>Seminar &amp; Lisan</t>
  </si>
  <si>
    <t>Bimbingan</t>
  </si>
  <si>
    <t>Nilai Akhir</t>
  </si>
  <si>
    <t>Nilai Huruf</t>
  </si>
  <si>
    <t>Pemb.1</t>
  </si>
  <si>
    <t>Pemb.2</t>
  </si>
  <si>
    <t>Penguji 1</t>
  </si>
  <si>
    <t>Penguji 2</t>
  </si>
  <si>
    <t>KETERANGAN NILAI</t>
  </si>
  <si>
    <t xml:space="preserve">Surabaya, </t>
  </si>
  <si>
    <t>Nilai Angka</t>
  </si>
  <si>
    <t>D</t>
  </si>
  <si>
    <t>E</t>
  </si>
  <si>
    <t>Dr.Eng. Nanik Suciati, S.Kom, M.Kom</t>
  </si>
  <si>
    <t>NIP. 19710428 199412 2 001</t>
  </si>
  <si>
    <t>SKEM</t>
  </si>
  <si>
    <t>Artikel POMITS</t>
  </si>
  <si>
    <t>DS</t>
  </si>
  <si>
    <t>L/P</t>
  </si>
  <si>
    <t>Tempat Lahir</t>
  </si>
  <si>
    <t>Tanggal Lahir</t>
  </si>
  <si>
    <t>SKS</t>
  </si>
  <si>
    <t>Keterangan :</t>
  </si>
  <si>
    <t>HASIL SIDANG YUDISIUM JURUSAN TEKNIK INFORMATIKA FTIF-ITS</t>
  </si>
  <si>
    <t>YANG LULUS LENGKAP</t>
  </si>
  <si>
    <t>Pokok</t>
  </si>
  <si>
    <t>Nomor</t>
  </si>
  <si>
    <t>1. (*) Mengulang TEFL setiap perode yudisium</t>
  </si>
  <si>
    <t>2. Nilai SKEM hanya untuk mahasiswa Angkaan 2008 ke atas.</t>
  </si>
  <si>
    <r>
      <t>3. Mahasiswa yang lulus dengan predikat "</t>
    </r>
    <r>
      <rPr>
        <b/>
        <i/>
        <sz val="8"/>
        <rFont val="Arial"/>
        <family val="2"/>
      </rPr>
      <t>Dengan Pujian</t>
    </r>
    <r>
      <rPr>
        <i/>
        <sz val="8"/>
        <rFont val="Arial"/>
        <family val="2"/>
      </rPr>
      <t>" tulisannya ditebalkan.</t>
    </r>
  </si>
  <si>
    <t>TEKNIK INFORMATIKA (S1)</t>
  </si>
  <si>
    <t>Sangat Memuaskan</t>
  </si>
  <si>
    <t>Dr. Tohari Ahmad, S.Kom, MSc</t>
  </si>
  <si>
    <t>Malang</t>
  </si>
  <si>
    <t>Umi Laili Yuhana, S.Kom, MSc</t>
  </si>
  <si>
    <t>Henning T.Ciptaningtyas,M.Kom</t>
  </si>
  <si>
    <t>RS</t>
  </si>
  <si>
    <t>ST</t>
  </si>
  <si>
    <t>LENA SARTIKA CAPAH</t>
  </si>
  <si>
    <t>RL</t>
  </si>
  <si>
    <t>MN</t>
  </si>
  <si>
    <t>AS</t>
  </si>
  <si>
    <t>BA</t>
  </si>
  <si>
    <t>CF</t>
  </si>
  <si>
    <t>WN</t>
  </si>
  <si>
    <t>MH</t>
  </si>
  <si>
    <t>HC</t>
  </si>
  <si>
    <t>BS</t>
  </si>
  <si>
    <t>HS</t>
  </si>
  <si>
    <t>TA</t>
  </si>
  <si>
    <t>AM</t>
  </si>
  <si>
    <t>Ridho Rahman H, S.Kom, MSc</t>
  </si>
  <si>
    <t>Dwi Sunaryono, S.Kom,M.Kom</t>
  </si>
  <si>
    <t>Pasuruan</t>
  </si>
  <si>
    <t>NURUL KUSUMANINGSIH</t>
  </si>
  <si>
    <t>MADE ARYADINATA</t>
  </si>
  <si>
    <t>SYAHRUL MUNIF</t>
  </si>
  <si>
    <t>-</t>
  </si>
  <si>
    <t>DP</t>
  </si>
  <si>
    <t>NS</t>
  </si>
  <si>
    <t>AY</t>
  </si>
  <si>
    <t>HG</t>
  </si>
  <si>
    <t>IA</t>
  </si>
  <si>
    <t>AZ</t>
  </si>
  <si>
    <t>FAK/JUR</t>
  </si>
  <si>
    <t>S3</t>
  </si>
  <si>
    <t>S2</t>
  </si>
  <si>
    <t>S1</t>
  </si>
  <si>
    <t>D4</t>
  </si>
  <si>
    <t>D3</t>
  </si>
  <si>
    <t xml:space="preserve">Jml Lolos Ydsm </t>
  </si>
  <si>
    <t>Jml Gagal Ydsm</t>
  </si>
  <si>
    <t>SM</t>
  </si>
  <si>
    <t>M</t>
  </si>
  <si>
    <t>Jml</t>
  </si>
  <si>
    <t xml:space="preserve"> </t>
  </si>
  <si>
    <t>FTIf</t>
  </si>
  <si>
    <t>T.INFORMATIKA</t>
  </si>
  <si>
    <t>SISTEM INFORMASI</t>
  </si>
  <si>
    <t>JUMLAH FTIf</t>
  </si>
  <si>
    <t>Total</t>
  </si>
  <si>
    <t>Yudisium Jurusan :</t>
  </si>
  <si>
    <t>Program</t>
  </si>
  <si>
    <t>Jml Lolos</t>
  </si>
  <si>
    <t>Jml Gagal</t>
  </si>
  <si>
    <t>Doktor</t>
  </si>
  <si>
    <t>Rencana Wisuda:</t>
  </si>
  <si>
    <t>Yudisium I  ITS :</t>
  </si>
  <si>
    <t>Magister</t>
  </si>
  <si>
    <t>- Hari ke-1:</t>
  </si>
  <si>
    <t>Sarjana</t>
  </si>
  <si>
    <t>- Hari ke-2:</t>
  </si>
  <si>
    <t>Diploma (D3 &amp; D4)</t>
  </si>
  <si>
    <t>7 Pebruari 2014</t>
  </si>
  <si>
    <r>
      <t>Jml</t>
    </r>
    <r>
      <rPr>
        <b/>
        <sz val="10"/>
        <rFont val="Symbol"/>
        <family val="1"/>
        <charset val="2"/>
      </rPr>
      <t xml:space="preserve"> </t>
    </r>
    <r>
      <rPr>
        <b/>
        <sz val="10"/>
        <rFont val="Calibri"/>
        <family val="2"/>
      </rPr>
      <t>Gagal</t>
    </r>
  </si>
  <si>
    <t>13 Pebruari 2014</t>
  </si>
  <si>
    <t>Komisi Pertimbangan Jurusan,</t>
  </si>
  <si>
    <t>Ketua,</t>
  </si>
  <si>
    <t>Prof.Ir.Supeno Djanali, M.Sc., Ph.D.</t>
  </si>
  <si>
    <t>NIP. 19480619 197301 1 001</t>
  </si>
  <si>
    <t>REKAPITULASI NILAI TUGAS AKHIR PERIODE WISUDA SEPTEMBER 2014</t>
  </si>
  <si>
    <t>INES DWI ANDINI</t>
  </si>
  <si>
    <t>TEGUH SURYO SANTOSO</t>
  </si>
  <si>
    <t>DIMAS PRABOWO</t>
  </si>
  <si>
    <t>MUNAWAROH</t>
  </si>
  <si>
    <t>MUHAMMAD HAQQI WICAKSONO</t>
  </si>
  <si>
    <t>FANDIASA KORUMA KOSTRADA</t>
  </si>
  <si>
    <t>FARAH NURUL ILMA</t>
  </si>
  <si>
    <t>OLYN RIPTIANINGDYAH</t>
  </si>
  <si>
    <t>BASTIAN AJRIYA ERYANA</t>
  </si>
  <si>
    <t>RESTO AJIE SUYANTO</t>
  </si>
  <si>
    <t>RA</t>
  </si>
  <si>
    <t>PERIODE WISUDA SEPTEMBER 2014</t>
  </si>
  <si>
    <t>MUJAAHIDAH AS SAYFULLOOH.</t>
  </si>
  <si>
    <t>FAJRI RAHMAT</t>
  </si>
  <si>
    <t>ASTRIS DYAH PERWITA</t>
  </si>
  <si>
    <t>HAPPY AYU CHRISTIANTY</t>
  </si>
  <si>
    <t>ETTYC JUHARWIDYNINGSIH</t>
  </si>
  <si>
    <t>I GUSTI FAUZI GERI SATRIA</t>
  </si>
  <si>
    <t>CHAIRAJA ALMAS DJENI</t>
  </si>
  <si>
    <t>FERNANDES P. SINAGA</t>
  </si>
  <si>
    <t>MOHAMMAD FARID NAUFAL</t>
  </si>
  <si>
    <t>--</t>
  </si>
  <si>
    <t>RM</t>
  </si>
  <si>
    <t>HELENA NADIA PRATIWI</t>
  </si>
  <si>
    <t>ADAM GEGI YOWANDA</t>
  </si>
  <si>
    <t>RAMADHANI TEGAR PERKASA</t>
  </si>
  <si>
    <t>MUHAMMAD HANIF B</t>
  </si>
  <si>
    <t>IM</t>
  </si>
  <si>
    <t>RR</t>
  </si>
  <si>
    <t>DO</t>
  </si>
  <si>
    <t>RJ</t>
  </si>
  <si>
    <t>NF</t>
  </si>
  <si>
    <t>QOTRUN NADA HAROEN</t>
  </si>
  <si>
    <t>FADLIKA DITA NURJANTO</t>
  </si>
  <si>
    <t>SR</t>
  </si>
  <si>
    <t>RN</t>
  </si>
  <si>
    <t>GREGORY SUKANTO</t>
  </si>
  <si>
    <t>BRIAN MADITYAWAN</t>
  </si>
  <si>
    <t>WW</t>
  </si>
  <si>
    <t>ABDURRAZAK BAIHAQI</t>
  </si>
  <si>
    <t>NANDEZ DARRAS DHIYA`UL HAQ</t>
  </si>
  <si>
    <t>MUHAMMAD FARIDH DJAMALILLEIL</t>
  </si>
  <si>
    <t>FAZAR ROHMAN</t>
  </si>
  <si>
    <t>I PUTU SUDHYANA MECHA</t>
  </si>
  <si>
    <t>WILDA IMAMA SABILLA</t>
  </si>
  <si>
    <t>GUNTUR RAMADHANI</t>
  </si>
  <si>
    <t>KESSYA DIN DALMI</t>
  </si>
  <si>
    <t>ADRIANUS YOZA APRILIO</t>
  </si>
  <si>
    <t>YP</t>
  </si>
  <si>
    <t>MOH AHMALUDDIN ZINNI</t>
  </si>
  <si>
    <t>ANDIKA TANUWIJAYA</t>
  </si>
  <si>
    <t>TOMMY ANANDRA SUNARDI</t>
  </si>
  <si>
    <t>M RIZAL SYAH KARIM</t>
  </si>
  <si>
    <t>BAYU AJI MAHENDRA PUTRA</t>
  </si>
  <si>
    <t>MUHTAROM WIDODO</t>
  </si>
  <si>
    <t>YORINDHA FALASIFAH TIRTOSARI</t>
  </si>
  <si>
    <t>R DICKY BUDI ALDYANTO</t>
  </si>
  <si>
    <t>RATIH KIRANA DIANTARI</t>
  </si>
  <si>
    <t>VH</t>
  </si>
  <si>
    <t>LAELA QONITA</t>
  </si>
  <si>
    <t>MOCHAMAD YASIN</t>
  </si>
  <si>
    <t>AHMAD HARFIE</t>
  </si>
  <si>
    <t>RINA KHARISMA JUWITASARI</t>
  </si>
  <si>
    <t>BAGUS GEDE KRISNA YUDISTIRA</t>
  </si>
  <si>
    <t>I GEDE ADHIARTA WIANDANA</t>
  </si>
  <si>
    <t>IDHAM MARDI PUTRA</t>
  </si>
  <si>
    <t>ALDO ADITYA ALASE</t>
  </si>
  <si>
    <t>ANDI MUH. PRIMABUDI</t>
  </si>
  <si>
    <t>AW</t>
  </si>
  <si>
    <t>NUR AHMAD WAHID</t>
  </si>
  <si>
    <t>HARDIKA K</t>
  </si>
  <si>
    <t>TSABBIT AQDAMI MUKHTAR</t>
  </si>
  <si>
    <t>JL</t>
  </si>
  <si>
    <t>GREGORIUS EDWADR</t>
  </si>
  <si>
    <t>BRYAN ANDI GERRARDO</t>
  </si>
  <si>
    <t>BANAT ALMAS ZATAHULWANIA</t>
  </si>
  <si>
    <t>PUSPA ARTY GHAISANI</t>
  </si>
  <si>
    <t>DEWA A. SRI MERTIANI</t>
  </si>
  <si>
    <t>AL</t>
  </si>
  <si>
    <t>DA</t>
  </si>
  <si>
    <t>: Senin, 16 Juni 2014</t>
  </si>
  <si>
    <t>: Kamis, 19 Juni 2014</t>
  </si>
  <si>
    <t>: Jum'at, 20 Juni 2014</t>
  </si>
  <si>
    <t>: Senin, 23 Juni 2014</t>
  </si>
  <si>
    <t>: Selasa, 24 Juni 2014</t>
  </si>
  <si>
    <t>: Rabu, 25 Juni 2014</t>
  </si>
  <si>
    <t>: Selasa, 1 Juli 2014</t>
  </si>
  <si>
    <t>: Rabu, 2 Juli 2014</t>
  </si>
  <si>
    <t>: Kamis, 3 Juli 2014</t>
  </si>
  <si>
    <t>: Jum'at, 4 Juli 2014</t>
  </si>
  <si>
    <t>: Senin, 7 Juli 2014</t>
  </si>
  <si>
    <t>: Kamis, 10 Juli 2014</t>
  </si>
  <si>
    <t>GREZIO ARIFIYAN PRIMAJAYA</t>
  </si>
  <si>
    <t>AFRIAN WICAKSONO</t>
  </si>
  <si>
    <t>TIRTA TARUNA R</t>
  </si>
  <si>
    <t>CARLOS DANIEL</t>
  </si>
  <si>
    <t>I GEDE GEMET HARI NANDARAM</t>
  </si>
  <si>
    <t>RADITYA ANDRE NURWITANTYO</t>
  </si>
  <si>
    <t>MUHAMMAD IBRAHIM OSWALDO</t>
  </si>
  <si>
    <t>REZKI WULAN PERMATA SARI</t>
  </si>
  <si>
    <t>DINDA FIRLY PARAMITHA</t>
  </si>
  <si>
    <t>DESY CANDRA NOVITASARI</t>
  </si>
  <si>
    <t>RAHMAH NOOR FADIYAH</t>
  </si>
  <si>
    <t>NAUFAL AULIA RIZAL</t>
  </si>
  <si>
    <t>LATIFA NURRACHMA PRADANY</t>
  </si>
  <si>
    <t>MUAMAR AGUS SALIM</t>
  </si>
  <si>
    <t>M FADJAR RHOMADONI</t>
  </si>
  <si>
    <t>R FIRMAN INSAN MUHAMMAD</t>
  </si>
  <si>
    <t>M. CHOIRUL R. FAUZI</t>
  </si>
  <si>
    <t>: Selasa, 8 Juli 2014</t>
  </si>
  <si>
    <t>UY</t>
  </si>
  <si>
    <t>ARUM DIAH PANGESTI</t>
  </si>
  <si>
    <t>26 Agustus 1992</t>
  </si>
  <si>
    <t>HANIFA IRADATUR RAHMANI</t>
  </si>
  <si>
    <t>ISTININGDYAH SAPTARINI</t>
  </si>
  <si>
    <t>ATIQOTUN NISWAH</t>
  </si>
  <si>
    <t>ARDIAN YUSUF WICAKSONO</t>
  </si>
  <si>
    <t>FADHILAH KURNIA P</t>
  </si>
  <si>
    <t>ARTHA PRADYTA</t>
  </si>
  <si>
    <t>MIR ATUL MAHMUDAH</t>
  </si>
  <si>
    <t>ANDREYAN RIZKY BASKARA</t>
  </si>
  <si>
    <t>UMAR HASAN</t>
  </si>
  <si>
    <t>: Jum'at, 11 Juli 2014</t>
  </si>
  <si>
    <t>GELORAWAN ADI NUGRAHA</t>
  </si>
  <si>
    <t>I GUSTI NGURAH ADY KUSUMA</t>
  </si>
  <si>
    <t>RYAN DWI CAHYO NUGROHO</t>
  </si>
  <si>
    <t>RASYID SINDU PRIHANTONO</t>
  </si>
  <si>
    <t>FADHILAH KURNIA PUTRI</t>
  </si>
  <si>
    <t>8 Agustus 1991</t>
  </si>
  <si>
    <t>HARDIKA KHUSNULIAWATI</t>
  </si>
  <si>
    <t>ANANTA PRATAMA CHRISNA PUTRA</t>
  </si>
  <si>
    <t>DANDY ARGANTO</t>
  </si>
  <si>
    <t>ERVINA HANDAYANI</t>
  </si>
  <si>
    <t>DL</t>
  </si>
  <si>
    <t>: Senin, 14 Juli 2014</t>
  </si>
  <si>
    <t>AJI SETYO UTOMO</t>
  </si>
  <si>
    <t>DIMAS YOGA PRATAMA</t>
  </si>
  <si>
    <t>ENRICO ROY</t>
  </si>
  <si>
    <t>PRADITA LARASATI ANGGANINGTYAS</t>
  </si>
  <si>
    <t>MUHAMAD AMINUDIN RAHMAN</t>
  </si>
  <si>
    <t>FEONITA ARFINIA</t>
  </si>
  <si>
    <t>ARTHUR HOLONG PN</t>
  </si>
  <si>
    <t>NABIL</t>
  </si>
  <si>
    <t>HARYO TRIWARDHONO</t>
  </si>
  <si>
    <t>ZENDRA ANUGERAH ANDROMEDHA</t>
  </si>
  <si>
    <t>ANUGERAH FIRDAUS</t>
  </si>
  <si>
    <t>AFRIZAL</t>
  </si>
  <si>
    <t>: Selasa, 15 Juli 2014</t>
  </si>
  <si>
    <t>HT</t>
  </si>
  <si>
    <t>: Jum'at, 18 Juli 2014</t>
  </si>
  <si>
    <t>AGUS NUGROHO</t>
  </si>
  <si>
    <t>ANITA SUSANTI</t>
  </si>
  <si>
    <t>RHEZA ANDANA MEMAMPO</t>
  </si>
  <si>
    <t>YENITA DEWI NURSEHA</t>
  </si>
  <si>
    <t>SD</t>
  </si>
  <si>
    <t>GAMAL ABDUL NASSER</t>
  </si>
  <si>
    <t>A DIBYANUGRAHA</t>
  </si>
  <si>
    <t>IQBAL DWIKI KURNIAWAN</t>
  </si>
  <si>
    <t>ADRIYANRA</t>
  </si>
  <si>
    <t>IMAM ANUGRAH LUBIS</t>
  </si>
  <si>
    <t>FAJAR HIDAYAT</t>
  </si>
  <si>
    <t>MUHAMMAD SHULHAN KHAIRY</t>
  </si>
  <si>
    <t>NURIANA RAHMA SETYANI</t>
  </si>
  <si>
    <t>: Rabu, 16 Juli 2014</t>
  </si>
  <si>
    <t>MISBAHUL MUNIR</t>
  </si>
  <si>
    <t>IQBAL ABRIAN Z</t>
  </si>
  <si>
    <t>YOHANES K IMANNUEL</t>
  </si>
  <si>
    <t>MUHAMMAD REDHA</t>
  </si>
  <si>
    <t>HANI RAMADHAN</t>
  </si>
  <si>
    <t>LUCKY DEWANTARA</t>
  </si>
  <si>
    <t>SIGIT KARIAGIL B</t>
  </si>
  <si>
    <t>FAHMI HIDAYATULLAH</t>
  </si>
  <si>
    <t>: Kamis, 17 Juli 2014</t>
  </si>
  <si>
    <t>MUHAMMAD ARIZONA FAUZIE</t>
  </si>
  <si>
    <t>ds.Trieng(Aceh)</t>
  </si>
  <si>
    <t>24 desember 1991</t>
  </si>
  <si>
    <t>BATAL</t>
  </si>
  <si>
    <t>v</t>
  </si>
  <si>
    <t>POMITS</t>
  </si>
  <si>
    <t>Surabaya, 11 Agustus 2014</t>
  </si>
  <si>
    <t>(GAGAL YUDISIUM)</t>
  </si>
  <si>
    <t xml:space="preserve">REKAP Hasil Yudisium Jurusan Semester Genap 2013/2014 (untuk Wisuda September 2014) 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</si>
</sst>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86" formatCode="0.000"/>
  </numFmts>
  <fonts count="40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u/>
      <sz val="8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sz val="7"/>
      <name val="Arial"/>
      <family val="2"/>
    </font>
    <font>
      <i/>
      <sz val="8"/>
      <name val="Arial"/>
      <family val="2"/>
    </font>
    <font>
      <sz val="7"/>
      <color indexed="8"/>
      <name val="Arial"/>
      <family val="2"/>
    </font>
    <font>
      <b/>
      <i/>
      <sz val="8"/>
      <name val="Arial"/>
      <family val="2"/>
    </font>
    <font>
      <sz val="11"/>
      <color indexed="8"/>
      <name val="Calibri"/>
      <family val="2"/>
      <charset val="1"/>
    </font>
    <font>
      <b/>
      <sz val="7"/>
      <name val="Lucida Handwriting"/>
      <family val="4"/>
    </font>
    <font>
      <sz val="11"/>
      <color indexed="8"/>
      <name val="Calibri"/>
      <family val="2"/>
    </font>
    <font>
      <sz val="11"/>
      <color indexed="56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Times New Roman"/>
      <family val="1"/>
    </font>
    <font>
      <b/>
      <sz val="15"/>
      <name val="Calibri"/>
      <family val="2"/>
    </font>
    <font>
      <b/>
      <sz val="10"/>
      <name val="Calibri"/>
      <family val="2"/>
    </font>
    <font>
      <b/>
      <sz val="10"/>
      <name val="Symbol"/>
      <family val="1"/>
      <charset val="2"/>
    </font>
    <font>
      <b/>
      <i/>
      <sz val="11"/>
      <name val="Calibri"/>
      <family val="2"/>
    </font>
    <font>
      <b/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7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17" fillId="2" borderId="0" applyNumberFormat="0" applyBorder="0" applyAlignment="0" applyProtection="0"/>
    <xf numFmtId="0" fontId="32" fillId="2" borderId="0" applyNumberFormat="0" applyBorder="0" applyAlignment="0" applyProtection="0"/>
    <xf numFmtId="0" fontId="17" fillId="3" borderId="0" applyNumberFormat="0" applyBorder="0" applyAlignment="0" applyProtection="0"/>
    <xf numFmtId="0" fontId="32" fillId="7" borderId="0" applyNumberFormat="0" applyBorder="0" applyAlignment="0" applyProtection="0"/>
    <xf numFmtId="0" fontId="17" fillId="4" borderId="0" applyNumberFormat="0" applyBorder="0" applyAlignment="0" applyProtection="0"/>
    <xf numFmtId="0" fontId="32" fillId="8" borderId="0" applyNumberFormat="0" applyBorder="0" applyAlignment="0" applyProtection="0"/>
    <xf numFmtId="41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</cellStyleXfs>
  <cellXfs count="243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2" fontId="4" fillId="0" borderId="0" xfId="0" applyNumberFormat="1" applyFont="1" applyFill="1" applyBorder="1" applyAlignment="1">
      <alignment horizontal="left" vertical="center"/>
    </xf>
    <xf numFmtId="0" fontId="3" fillId="0" borderId="0" xfId="0" applyFont="1" applyBorder="1"/>
    <xf numFmtId="0" fontId="3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2" fontId="3" fillId="0" borderId="2" xfId="0" applyNumberFormat="1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186" fontId="4" fillId="0" borderId="0" xfId="0" applyNumberFormat="1" applyFont="1" applyFill="1" applyBorder="1" applyAlignment="1">
      <alignment horizontal="left" vertical="center"/>
    </xf>
    <xf numFmtId="0" fontId="1" fillId="0" borderId="0" xfId="0" applyFont="1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2" fontId="1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2" fillId="0" borderId="0" xfId="0" applyFont="1" applyFill="1" applyBorder="1"/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8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11" fillId="0" borderId="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Fill="1" applyBorder="1" applyAlignment="1">
      <alignment horizontal="left"/>
    </xf>
    <xf numFmtId="2" fontId="7" fillId="0" borderId="0" xfId="0" applyNumberFormat="1" applyFont="1" applyFill="1" applyBorder="1" applyAlignment="1">
      <alignment horizontal="left"/>
    </xf>
    <xf numFmtId="0" fontId="7" fillId="0" borderId="0" xfId="0" applyFont="1" applyAlignment="1">
      <alignment horizontal="left"/>
    </xf>
    <xf numFmtId="2" fontId="7" fillId="0" borderId="10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11" fillId="0" borderId="0" xfId="0" applyFont="1" applyFill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wrapText="1"/>
    </xf>
    <xf numFmtId="2" fontId="7" fillId="0" borderId="0" xfId="0" applyNumberFormat="1" applyFont="1" applyFill="1" applyBorder="1" applyAlignment="1">
      <alignment horizontal="center"/>
    </xf>
    <xf numFmtId="43" fontId="12" fillId="0" borderId="0" xfId="8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/>
    <xf numFmtId="43" fontId="7" fillId="0" borderId="0" xfId="8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43" fontId="12" fillId="0" borderId="10" xfId="8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/>
    </xf>
    <xf numFmtId="0" fontId="15" fillId="0" borderId="1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left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 vertical="center" wrapText="1"/>
    </xf>
    <xf numFmtId="2" fontId="13" fillId="0" borderId="12" xfId="0" applyNumberFormat="1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vertical="center"/>
    </xf>
    <xf numFmtId="0" fontId="13" fillId="9" borderId="12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vertical="center" wrapText="1"/>
    </xf>
    <xf numFmtId="0" fontId="13" fillId="0" borderId="16" xfId="0" applyFont="1" applyFill="1" applyBorder="1" applyAlignment="1">
      <alignment horizontal="center" vertical="center"/>
    </xf>
    <xf numFmtId="14" fontId="13" fillId="0" borderId="12" xfId="0" quotePrefix="1" applyNumberFormat="1" applyFont="1" applyFill="1" applyBorder="1" applyAlignment="1">
      <alignment vertical="center" wrapText="1"/>
    </xf>
    <xf numFmtId="14" fontId="13" fillId="0" borderId="12" xfId="0" applyNumberFormat="1" applyFont="1" applyFill="1" applyBorder="1" applyAlignment="1">
      <alignment vertical="center" wrapText="1"/>
    </xf>
    <xf numFmtId="0" fontId="13" fillId="0" borderId="12" xfId="0" quotePrefix="1" applyFont="1" applyFill="1" applyBorder="1" applyAlignment="1">
      <alignment vertical="center" wrapText="1"/>
    </xf>
    <xf numFmtId="0" fontId="9" fillId="0" borderId="12" xfId="0" applyFont="1" applyFill="1" applyBorder="1" applyAlignment="1">
      <alignment horizontal="center" vertical="center"/>
    </xf>
    <xf numFmtId="2" fontId="7" fillId="0" borderId="17" xfId="0" applyNumberFormat="1" applyFont="1" applyFill="1" applyBorder="1" applyAlignment="1">
      <alignment horizontal="center"/>
    </xf>
    <xf numFmtId="0" fontId="0" fillId="0" borderId="18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34" fillId="0" borderId="12" xfId="0" applyFont="1" applyFill="1" applyBorder="1" applyAlignment="1">
      <alignment vertical="center"/>
    </xf>
    <xf numFmtId="0" fontId="13" fillId="6" borderId="12" xfId="0" applyFont="1" applyFill="1" applyBorder="1" applyAlignment="1">
      <alignment vertical="center"/>
    </xf>
    <xf numFmtId="0" fontId="35" fillId="0" borderId="12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14" fontId="13" fillId="0" borderId="12" xfId="0" applyNumberFormat="1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20" fillId="0" borderId="0" xfId="24" applyFont="1"/>
    <xf numFmtId="0" fontId="31" fillId="0" borderId="0" xfId="24"/>
    <xf numFmtId="0" fontId="20" fillId="0" borderId="0" xfId="24" applyFont="1" applyAlignment="1">
      <alignment horizontal="center"/>
    </xf>
    <xf numFmtId="0" fontId="31" fillId="0" borderId="0" xfId="24" applyFont="1" applyAlignment="1">
      <alignment horizontal="center"/>
    </xf>
    <xf numFmtId="0" fontId="21" fillId="0" borderId="10" xfId="24" applyFont="1" applyFill="1" applyBorder="1" applyAlignment="1">
      <alignment horizontal="center" vertical="center"/>
    </xf>
    <xf numFmtId="10" fontId="31" fillId="0" borderId="0" xfId="24" applyNumberFormat="1"/>
    <xf numFmtId="0" fontId="22" fillId="0" borderId="10" xfId="24" applyFont="1" applyFill="1" applyBorder="1" applyAlignment="1">
      <alignment horizontal="center" vertical="center"/>
    </xf>
    <xf numFmtId="0" fontId="22" fillId="0" borderId="0" xfId="24" applyFont="1" applyFill="1" applyBorder="1" applyAlignment="1">
      <alignment horizontal="center" vertical="center"/>
    </xf>
    <xf numFmtId="0" fontId="23" fillId="0" borderId="10" xfId="9" applyFont="1" applyFill="1" applyBorder="1" applyAlignment="1">
      <alignment horizontal="left" vertical="center" indent="1"/>
    </xf>
    <xf numFmtId="0" fontId="24" fillId="0" borderId="0" xfId="24" applyFont="1" applyFill="1"/>
    <xf numFmtId="0" fontId="23" fillId="0" borderId="0" xfId="24" applyFont="1" applyFill="1"/>
    <xf numFmtId="0" fontId="36" fillId="0" borderId="0" xfId="24" applyFont="1" applyFill="1"/>
    <xf numFmtId="0" fontId="26" fillId="0" borderId="0" xfId="24" applyFont="1" applyFill="1"/>
    <xf numFmtId="0" fontId="21" fillId="0" borderId="0" xfId="24" applyFont="1" applyFill="1"/>
    <xf numFmtId="0" fontId="21" fillId="0" borderId="0" xfId="24" applyFont="1" applyFill="1" applyAlignment="1">
      <alignment horizontal="center"/>
    </xf>
    <xf numFmtId="0" fontId="36" fillId="0" borderId="0" xfId="24" applyFont="1" applyFill="1" applyAlignment="1">
      <alignment horizontal="center"/>
    </xf>
    <xf numFmtId="0" fontId="27" fillId="0" borderId="19" xfId="24" applyFont="1" applyFill="1" applyBorder="1" applyAlignment="1">
      <alignment horizontal="center"/>
    </xf>
    <xf numFmtId="0" fontId="27" fillId="0" borderId="20" xfId="24" applyFont="1" applyFill="1" applyBorder="1" applyAlignment="1">
      <alignment horizontal="center"/>
    </xf>
    <xf numFmtId="0" fontId="27" fillId="0" borderId="20" xfId="24" applyFont="1" applyFill="1" applyBorder="1" applyAlignment="1">
      <alignment horizontal="center" wrapText="1"/>
    </xf>
    <xf numFmtId="0" fontId="22" fillId="0" borderId="10" xfId="24" applyFont="1" applyFill="1" applyBorder="1" applyAlignment="1">
      <alignment horizontal="left" vertical="center" indent="1"/>
    </xf>
    <xf numFmtId="0" fontId="27" fillId="0" borderId="10" xfId="24" applyFont="1" applyFill="1" applyBorder="1" applyAlignment="1">
      <alignment vertical="center"/>
    </xf>
    <xf numFmtId="0" fontId="29" fillId="0" borderId="10" xfId="24" applyFont="1" applyFill="1" applyBorder="1" applyAlignment="1">
      <alignment horizontal="left" vertical="center" indent="1"/>
    </xf>
    <xf numFmtId="0" fontId="30" fillId="0" borderId="10" xfId="24" applyFont="1" applyFill="1" applyBorder="1" applyAlignment="1">
      <alignment horizontal="left" vertical="center" indent="1"/>
    </xf>
    <xf numFmtId="0" fontId="22" fillId="0" borderId="10" xfId="24" applyFont="1" applyFill="1" applyBorder="1" applyAlignment="1" applyProtection="1">
      <alignment horizontal="center" vertical="center"/>
    </xf>
    <xf numFmtId="3" fontId="36" fillId="0" borderId="0" xfId="24" applyNumberFormat="1" applyFont="1" applyFill="1" applyAlignment="1">
      <alignment horizontal="center"/>
    </xf>
    <xf numFmtId="0" fontId="22" fillId="0" borderId="0" xfId="24" applyFont="1" applyFill="1" applyAlignment="1">
      <alignment horizontal="center"/>
    </xf>
    <xf numFmtId="0" fontId="30" fillId="0" borderId="0" xfId="24" quotePrefix="1" applyFont="1" applyFill="1"/>
    <xf numFmtId="0" fontId="30" fillId="0" borderId="0" xfId="24" applyFont="1" applyFill="1"/>
    <xf numFmtId="10" fontId="36" fillId="0" borderId="0" xfId="24" applyNumberFormat="1" applyFont="1" applyFill="1"/>
    <xf numFmtId="0" fontId="22" fillId="0" borderId="0" xfId="24" applyFont="1" applyFill="1" applyAlignment="1"/>
    <xf numFmtId="0" fontId="36" fillId="0" borderId="0" xfId="24" applyFont="1" applyFill="1" applyAlignment="1"/>
    <xf numFmtId="0" fontId="22" fillId="0" borderId="0" xfId="24" applyFont="1" applyFill="1"/>
    <xf numFmtId="3" fontId="22" fillId="0" borderId="0" xfId="24" applyNumberFormat="1" applyFont="1" applyFill="1" applyAlignment="1">
      <alignment horizontal="center"/>
    </xf>
    <xf numFmtId="15" fontId="22" fillId="0" borderId="0" xfId="24" quotePrefix="1" applyNumberFormat="1" applyFont="1" applyFill="1" applyAlignment="1">
      <alignment horizontal="center"/>
    </xf>
    <xf numFmtId="0" fontId="37" fillId="0" borderId="0" xfId="24" applyFont="1" applyFill="1"/>
    <xf numFmtId="3" fontId="21" fillId="0" borderId="0" xfId="24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8" xfId="0" applyFont="1" applyFill="1" applyBorder="1" applyAlignment="1">
      <alignment horizontal="center"/>
    </xf>
    <xf numFmtId="22" fontId="2" fillId="0" borderId="0" xfId="0" applyNumberFormat="1" applyFont="1" applyFill="1"/>
    <xf numFmtId="22" fontId="7" fillId="0" borderId="0" xfId="8" applyNumberFormat="1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Fill="1" applyBorder="1" applyAlignment="1"/>
    <xf numFmtId="2" fontId="7" fillId="0" borderId="18" xfId="0" applyNumberFormat="1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/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38" fillId="0" borderId="0" xfId="0" applyFont="1" applyFill="1" applyBorder="1" applyAlignment="1">
      <alignment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vertical="center"/>
    </xf>
    <xf numFmtId="0" fontId="38" fillId="0" borderId="10" xfId="0" applyFont="1" applyFill="1" applyBorder="1" applyAlignment="1">
      <alignment horizontal="center" vertical="center"/>
    </xf>
    <xf numFmtId="0" fontId="38" fillId="0" borderId="10" xfId="0" applyFont="1" applyFill="1" applyBorder="1" applyAlignment="1">
      <alignment vertical="center"/>
    </xf>
    <xf numFmtId="0" fontId="11" fillId="0" borderId="10" xfId="0" applyFont="1" applyFill="1" applyBorder="1"/>
    <xf numFmtId="0" fontId="11" fillId="0" borderId="10" xfId="0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5" fontId="13" fillId="0" borderId="12" xfId="0" applyNumberFormat="1" applyFont="1" applyFill="1" applyBorder="1" applyAlignment="1">
      <alignment vertical="center"/>
    </xf>
    <xf numFmtId="2" fontId="7" fillId="0" borderId="21" xfId="0" applyNumberFormat="1" applyFont="1" applyFill="1" applyBorder="1" applyAlignment="1">
      <alignment horizontal="center"/>
    </xf>
    <xf numFmtId="0" fontId="38" fillId="10" borderId="10" xfId="0" applyFont="1" applyFill="1" applyBorder="1" applyAlignment="1">
      <alignment vertical="center"/>
    </xf>
    <xf numFmtId="0" fontId="7" fillId="0" borderId="21" xfId="0" applyFont="1" applyFill="1" applyBorder="1" applyAlignment="1">
      <alignment horizontal="center"/>
    </xf>
    <xf numFmtId="0" fontId="34" fillId="0" borderId="12" xfId="0" applyFont="1" applyFill="1" applyBorder="1" applyAlignment="1">
      <alignment horizontal="center" vertical="center"/>
    </xf>
    <xf numFmtId="2" fontId="39" fillId="11" borderId="1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vertical="center"/>
    </xf>
    <xf numFmtId="0" fontId="13" fillId="0" borderId="22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5" fillId="0" borderId="12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/>
    </xf>
    <xf numFmtId="0" fontId="11" fillId="0" borderId="24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27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vertical="center" wrapText="1"/>
    </xf>
    <xf numFmtId="0" fontId="13" fillId="0" borderId="30" xfId="0" applyFont="1" applyFill="1" applyBorder="1" applyAlignment="1">
      <alignment vertical="center" wrapText="1"/>
    </xf>
    <xf numFmtId="0" fontId="13" fillId="0" borderId="31" xfId="0" applyFont="1" applyFill="1" applyBorder="1" applyAlignment="1">
      <alignment vertical="center" wrapText="1"/>
    </xf>
    <xf numFmtId="0" fontId="13" fillId="0" borderId="32" xfId="0" applyFont="1" applyFill="1" applyBorder="1" applyAlignment="1">
      <alignment vertical="center" wrapText="1"/>
    </xf>
    <xf numFmtId="0" fontId="13" fillId="0" borderId="33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22" fillId="0" borderId="50" xfId="24" applyFont="1" applyFill="1" applyBorder="1" applyAlignment="1">
      <alignment horizontal="center" vertical="center"/>
    </xf>
    <xf numFmtId="0" fontId="22" fillId="0" borderId="51" xfId="24" applyFont="1" applyFill="1" applyBorder="1" applyAlignment="1">
      <alignment horizontal="center" vertical="center"/>
    </xf>
    <xf numFmtId="0" fontId="22" fillId="0" borderId="52" xfId="24" applyFont="1" applyFill="1" applyBorder="1" applyAlignment="1">
      <alignment horizontal="center" vertical="center"/>
    </xf>
    <xf numFmtId="0" fontId="27" fillId="0" borderId="53" xfId="24" applyFont="1" applyFill="1" applyBorder="1" applyAlignment="1">
      <alignment horizontal="center" vertical="top"/>
    </xf>
    <xf numFmtId="0" fontId="27" fillId="0" borderId="54" xfId="24" applyFont="1" applyFill="1" applyBorder="1" applyAlignment="1">
      <alignment horizontal="center" vertical="top"/>
    </xf>
    <xf numFmtId="0" fontId="27" fillId="0" borderId="55" xfId="24" applyFont="1" applyFill="1" applyBorder="1" applyAlignment="1">
      <alignment horizontal="center" vertical="top"/>
    </xf>
    <xf numFmtId="0" fontId="27" fillId="0" borderId="56" xfId="24" applyFont="1" applyFill="1" applyBorder="1" applyAlignment="1">
      <alignment horizontal="center" vertical="top"/>
    </xf>
    <xf numFmtId="0" fontId="27" fillId="0" borderId="57" xfId="24" applyFont="1" applyFill="1" applyBorder="1" applyAlignment="1">
      <alignment horizontal="center" vertical="top"/>
    </xf>
    <xf numFmtId="0" fontId="27" fillId="0" borderId="42" xfId="24" applyFont="1" applyFill="1" applyBorder="1" applyAlignment="1">
      <alignment horizontal="center" vertical="top"/>
    </xf>
    <xf numFmtId="0" fontId="27" fillId="0" borderId="46" xfId="24" applyFont="1" applyFill="1" applyBorder="1" applyAlignment="1">
      <alignment horizontal="center" vertical="top"/>
    </xf>
    <xf numFmtId="0" fontId="27" fillId="0" borderId="47" xfId="24" applyFont="1" applyFill="1" applyBorder="1" applyAlignment="1">
      <alignment horizontal="center" vertical="top"/>
    </xf>
    <xf numFmtId="0" fontId="27" fillId="0" borderId="48" xfId="24" applyFont="1" applyFill="1" applyBorder="1" applyAlignment="1">
      <alignment horizontal="center" vertical="top" wrapText="1"/>
    </xf>
    <xf numFmtId="0" fontId="27" fillId="0" borderId="49" xfId="24" applyFont="1" applyFill="1" applyBorder="1" applyAlignment="1">
      <alignment horizontal="center" vertical="top" wrapText="1"/>
    </xf>
    <xf numFmtId="0" fontId="22" fillId="0" borderId="42" xfId="24" applyFont="1" applyFill="1" applyBorder="1" applyAlignment="1">
      <alignment horizontal="center" vertical="top" wrapText="1"/>
    </xf>
    <xf numFmtId="0" fontId="22" fillId="0" borderId="43" xfId="24" applyFont="1" applyFill="1" applyBorder="1" applyAlignment="1">
      <alignment horizontal="center" vertical="top" wrapText="1"/>
    </xf>
    <xf numFmtId="0" fontId="22" fillId="0" borderId="44" xfId="24" applyFont="1" applyFill="1" applyBorder="1" applyAlignment="1">
      <alignment horizontal="center" vertical="top" wrapText="1"/>
    </xf>
    <xf numFmtId="0" fontId="22" fillId="0" borderId="45" xfId="24" applyFont="1" applyFill="1" applyBorder="1" applyAlignment="1">
      <alignment horizontal="center" vertical="top" wrapText="1"/>
    </xf>
    <xf numFmtId="0" fontId="30" fillId="0" borderId="0" xfId="24" applyFont="1" applyFill="1" applyAlignment="1">
      <alignment horizontal="center"/>
    </xf>
    <xf numFmtId="0" fontId="24" fillId="0" borderId="0" xfId="24" applyFont="1" applyFill="1" applyAlignment="1">
      <alignment horizontal="center"/>
    </xf>
    <xf numFmtId="0" fontId="22" fillId="0" borderId="10" xfId="6" applyFont="1" applyFill="1" applyBorder="1" applyAlignment="1">
      <alignment horizontal="left"/>
    </xf>
    <xf numFmtId="41" fontId="22" fillId="0" borderId="10" xfId="7" applyFont="1" applyFill="1" applyBorder="1" applyAlignment="1">
      <alignment horizontal="right"/>
    </xf>
    <xf numFmtId="0" fontId="22" fillId="0" borderId="10" xfId="2" applyFont="1" applyFill="1" applyBorder="1" applyAlignment="1">
      <alignment horizontal="left"/>
    </xf>
    <xf numFmtId="0" fontId="22" fillId="0" borderId="10" xfId="4" applyFont="1" applyFill="1" applyBorder="1" applyAlignment="1">
      <alignment horizontal="left"/>
    </xf>
    <xf numFmtId="41" fontId="22" fillId="0" borderId="39" xfId="7" applyFont="1" applyFill="1" applyBorder="1" applyAlignment="1">
      <alignment horizontal="right"/>
    </xf>
    <xf numFmtId="0" fontId="22" fillId="0" borderId="10" xfId="24" applyFont="1" applyFill="1" applyBorder="1" applyAlignment="1"/>
    <xf numFmtId="0" fontId="22" fillId="0" borderId="40" xfId="24" applyFont="1" applyFill="1" applyBorder="1" applyAlignment="1">
      <alignment horizontal="right"/>
    </xf>
    <xf numFmtId="0" fontId="22" fillId="0" borderId="41" xfId="24" applyFont="1" applyFill="1" applyBorder="1" applyAlignment="1">
      <alignment horizontal="right"/>
    </xf>
    <xf numFmtId="0" fontId="22" fillId="0" borderId="17" xfId="24" applyFont="1" applyFill="1" applyBorder="1" applyAlignment="1">
      <alignment horizontal="right"/>
    </xf>
    <xf numFmtId="0" fontId="30" fillId="0" borderId="35" xfId="24" applyFont="1" applyFill="1" applyBorder="1" applyAlignment="1">
      <alignment horizontal="center"/>
    </xf>
    <xf numFmtId="41" fontId="24" fillId="0" borderId="36" xfId="7" applyFont="1" applyFill="1" applyBorder="1" applyAlignment="1">
      <alignment horizontal="right"/>
    </xf>
    <xf numFmtId="41" fontId="24" fillId="0" borderId="37" xfId="7" applyFont="1" applyFill="1" applyBorder="1" applyAlignment="1">
      <alignment horizontal="right"/>
    </xf>
    <xf numFmtId="41" fontId="24" fillId="0" borderId="38" xfId="7" applyFont="1" applyFill="1" applyBorder="1" applyAlignment="1">
      <alignment horizontal="right"/>
    </xf>
    <xf numFmtId="0" fontId="21" fillId="0" borderId="0" xfId="24" applyFont="1" applyFill="1" applyAlignment="1">
      <alignment horizontal="right"/>
    </xf>
    <xf numFmtId="0" fontId="20" fillId="0" borderId="0" xfId="24" applyFont="1" applyAlignment="1">
      <alignment horizontal="right"/>
    </xf>
    <xf numFmtId="22" fontId="33" fillId="0" borderId="0" xfId="24" applyNumberFormat="1" applyFont="1" applyAlignment="1">
      <alignment horizontal="right"/>
    </xf>
    <xf numFmtId="0" fontId="33" fillId="0" borderId="0" xfId="24" applyFont="1" applyAlignment="1">
      <alignment horizontal="right"/>
    </xf>
  </cellXfs>
  <cellStyles count="25">
    <cellStyle name="20% - Accent1 2" xfId="1"/>
    <cellStyle name="20% - Accent1 2 2" xfId="2"/>
    <cellStyle name="20% - Accent5 2" xfId="3"/>
    <cellStyle name="20% - Accent5 2 2" xfId="4"/>
    <cellStyle name="20% - Accent6 2" xfId="5"/>
    <cellStyle name="20% - Accent6 2 2" xfId="6"/>
    <cellStyle name="Comma [0] 2" xfId="7"/>
    <cellStyle name="Comma 2" xfId="8"/>
    <cellStyle name="Excel Built-in Normal" xfId="9"/>
    <cellStyle name="Normal" xfId="0" builtinId="0"/>
    <cellStyle name="Normal 2" xfId="10"/>
    <cellStyle name="Normal 2 2" xfId="11"/>
    <cellStyle name="Normal 2 3" xfId="12"/>
    <cellStyle name="Normal 2 4" xfId="13"/>
    <cellStyle name="Normal 2 5" xfId="14"/>
    <cellStyle name="Normal 3" xfId="15"/>
    <cellStyle name="Normal 3 2" xfId="16"/>
    <cellStyle name="Normal 3 3" xfId="17"/>
    <cellStyle name="Normal 3 4" xfId="18"/>
    <cellStyle name="Normal 4" xfId="19"/>
    <cellStyle name="Normal 5" xfId="20"/>
    <cellStyle name="Normal 6" xfId="21"/>
    <cellStyle name="Normal 7" xfId="22"/>
    <cellStyle name="Normal 8" xfId="23"/>
    <cellStyle name="Normal 9" xfId="2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0"/>
  <sheetViews>
    <sheetView workbookViewId="0">
      <selection activeCell="D15" sqref="D15:E15"/>
    </sheetView>
  </sheetViews>
  <sheetFormatPr defaultRowHeight="15.75"/>
  <cols>
    <col min="1" max="1" width="6" style="42" customWidth="1"/>
    <col min="2" max="2" width="15.7109375" style="7" bestFit="1" customWidth="1"/>
    <col min="3" max="3" width="32.85546875" style="37" bestFit="1" customWidth="1"/>
    <col min="4" max="4" width="17" style="53" customWidth="1"/>
    <col min="5" max="5" width="11.42578125" style="42" customWidth="1"/>
    <col min="6" max="6" width="16" style="41" bestFit="1" customWidth="1"/>
    <col min="7" max="7" width="11" style="39" customWidth="1"/>
    <col min="8" max="8" width="6.28515625" style="1" customWidth="1"/>
    <col min="9" max="9" width="9.42578125" style="38" bestFit="1" customWidth="1"/>
    <col min="10" max="10" width="9.42578125" style="41" bestFit="1" customWidth="1"/>
    <col min="11" max="12" width="11.42578125" style="41" bestFit="1" customWidth="1"/>
    <col min="13" max="13" width="13.42578125" style="42" bestFit="1" customWidth="1"/>
    <col min="14" max="16384" width="9.140625" style="42"/>
  </cols>
  <sheetData>
    <row r="1" spans="1:13">
      <c r="A1" s="34" t="s">
        <v>129</v>
      </c>
      <c r="B1" s="35"/>
      <c r="C1" s="34"/>
      <c r="D1" s="36"/>
      <c r="E1" s="37"/>
      <c r="F1" s="38"/>
      <c r="H1" s="40"/>
      <c r="J1" s="38"/>
      <c r="M1" s="157"/>
    </row>
    <row r="2" spans="1:13">
      <c r="A2" s="34" t="s">
        <v>24</v>
      </c>
      <c r="B2" s="35"/>
      <c r="C2" s="34"/>
      <c r="D2" s="36"/>
      <c r="E2" s="37"/>
      <c r="F2" s="38"/>
      <c r="G2" s="43"/>
      <c r="H2" s="40"/>
      <c r="J2" s="38"/>
    </row>
    <row r="3" spans="1:13">
      <c r="A3" s="34"/>
      <c r="B3" s="35"/>
      <c r="C3" s="34"/>
      <c r="D3" s="36"/>
      <c r="E3" s="37"/>
      <c r="F3" s="38"/>
      <c r="H3" s="44" t="s">
        <v>17</v>
      </c>
      <c r="J3" s="38"/>
    </row>
    <row r="4" spans="1:13" s="64" customFormat="1" thickBot="1">
      <c r="A4" s="61" t="s">
        <v>25</v>
      </c>
      <c r="B4" s="62"/>
      <c r="C4" s="61" t="s">
        <v>210</v>
      </c>
      <c r="D4" s="63"/>
      <c r="F4" s="65"/>
      <c r="G4" s="66"/>
      <c r="H4" s="60"/>
      <c r="I4" s="65"/>
      <c r="J4" s="65"/>
      <c r="K4" s="65"/>
      <c r="L4" s="65"/>
    </row>
    <row r="5" spans="1:13" s="64" customFormat="1" ht="16.5" thickTop="1" thickBot="1">
      <c r="A5" s="80" t="s">
        <v>26</v>
      </c>
      <c r="B5" s="80" t="s">
        <v>27</v>
      </c>
      <c r="C5" s="80" t="s">
        <v>28</v>
      </c>
      <c r="D5" s="81" t="s">
        <v>29</v>
      </c>
      <c r="E5" s="80" t="s">
        <v>30</v>
      </c>
      <c r="F5" s="80" t="s">
        <v>31</v>
      </c>
      <c r="G5" s="80" t="s">
        <v>32</v>
      </c>
      <c r="H5" s="60"/>
      <c r="I5" s="80" t="s">
        <v>33</v>
      </c>
      <c r="J5" s="80" t="s">
        <v>34</v>
      </c>
      <c r="K5" s="80" t="s">
        <v>35</v>
      </c>
      <c r="L5" s="80" t="s">
        <v>36</v>
      </c>
    </row>
    <row r="6" spans="1:13" s="64" customFormat="1" ht="15">
      <c r="A6" s="156">
        <v>1</v>
      </c>
      <c r="B6" s="107">
        <v>5110100218</v>
      </c>
      <c r="C6" s="105" t="s">
        <v>130</v>
      </c>
      <c r="D6" s="104">
        <f t="shared" ref="D6:E8" si="0">(4+4)/2</f>
        <v>4</v>
      </c>
      <c r="E6" s="59">
        <f t="shared" si="0"/>
        <v>4</v>
      </c>
      <c r="F6" s="78">
        <f>0.5*D6+0.5*E6</f>
        <v>4</v>
      </c>
      <c r="G6" s="79" t="str">
        <f>IF(F6&gt;=3.75,"A",IF(F6&gt;=3.24,"AB",IF(F6&gt;=2.75,"B",IF(F6&gt;=2.24,"BC",IF(F6&gt;=1.5,"C",IF(F6&gt;=0.5,"D","-"))))))</f>
        <v>A</v>
      </c>
      <c r="H6" s="60"/>
      <c r="I6" s="155" t="s">
        <v>70</v>
      </c>
      <c r="J6" s="155" t="s">
        <v>68</v>
      </c>
      <c r="K6" s="155" t="s">
        <v>71</v>
      </c>
      <c r="L6" s="155" t="s">
        <v>87</v>
      </c>
      <c r="M6" s="114"/>
    </row>
    <row r="7" spans="1:13" s="64" customFormat="1" ht="15">
      <c r="A7" s="110">
        <v>2</v>
      </c>
      <c r="B7" s="108">
        <v>5110100164</v>
      </c>
      <c r="C7" s="106" t="s">
        <v>131</v>
      </c>
      <c r="D7" s="104">
        <f t="shared" si="0"/>
        <v>4</v>
      </c>
      <c r="E7" s="59">
        <f t="shared" si="0"/>
        <v>4</v>
      </c>
      <c r="F7" s="78">
        <f>0.5*D7+0.5*E7</f>
        <v>4</v>
      </c>
      <c r="G7" s="79" t="str">
        <f>IF(F7&gt;=3.75,"A",IF(F7&gt;=3.24,"AB",IF(F7&gt;=2.75,"B",IF(F7&gt;=2.24,"BC",IF(F7&gt;=1.5,"C",IF(F7&gt;=0.5,"D","-"))))))</f>
        <v>A</v>
      </c>
      <c r="H7" s="60"/>
      <c r="I7" s="155" t="s">
        <v>70</v>
      </c>
      <c r="J7" s="155" t="s">
        <v>68</v>
      </c>
      <c r="K7" s="155" t="s">
        <v>71</v>
      </c>
      <c r="L7" s="155" t="s">
        <v>87</v>
      </c>
      <c r="M7" s="91"/>
    </row>
    <row r="8" spans="1:13" s="64" customFormat="1" ht="15">
      <c r="A8" s="110">
        <v>3</v>
      </c>
      <c r="B8" s="108">
        <v>5109100024</v>
      </c>
      <c r="C8" s="106" t="s">
        <v>83</v>
      </c>
      <c r="D8" s="104">
        <f t="shared" si="0"/>
        <v>4</v>
      </c>
      <c r="E8" s="59">
        <f t="shared" si="0"/>
        <v>4</v>
      </c>
      <c r="F8" s="78">
        <f>0.5*D8+0.5*E8</f>
        <v>4</v>
      </c>
      <c r="G8" s="79" t="str">
        <f>IF(F8&gt;=3.75,"A",IF(F8&gt;=3.24,"AB",IF(F8&gt;=2.75,"B",IF(F8&gt;=2.24,"BC",IF(F8&gt;=1.5,"C",IF(F8&gt;=0.5,"D","-"))))))</f>
        <v>A</v>
      </c>
      <c r="H8" s="60"/>
      <c r="I8" s="155" t="s">
        <v>70</v>
      </c>
      <c r="J8" s="155" t="s">
        <v>68</v>
      </c>
      <c r="K8" s="155" t="s">
        <v>71</v>
      </c>
      <c r="L8" s="155" t="s">
        <v>87</v>
      </c>
      <c r="M8" s="91"/>
    </row>
    <row r="9" spans="1:13" s="64" customFormat="1" ht="15">
      <c r="A9" s="72"/>
      <c r="B9" s="154"/>
      <c r="C9" s="154"/>
      <c r="D9" s="69"/>
      <c r="E9" s="69"/>
      <c r="F9" s="70"/>
      <c r="G9" s="71"/>
      <c r="H9" s="60"/>
      <c r="I9" s="155"/>
      <c r="J9" s="155"/>
      <c r="K9" s="155"/>
      <c r="L9" s="155"/>
      <c r="M9" s="91"/>
    </row>
    <row r="10" spans="1:13" s="64" customFormat="1" thickBot="1">
      <c r="A10" s="61" t="s">
        <v>25</v>
      </c>
      <c r="B10" s="62"/>
      <c r="C10" s="61" t="s">
        <v>211</v>
      </c>
      <c r="D10" s="63"/>
      <c r="F10" s="65"/>
      <c r="G10" s="66"/>
      <c r="H10" s="60"/>
      <c r="I10" s="65"/>
      <c r="J10" s="65"/>
      <c r="K10" s="65"/>
      <c r="L10" s="65"/>
    </row>
    <row r="11" spans="1:13" s="64" customFormat="1" ht="16.5" thickTop="1" thickBot="1">
      <c r="A11" s="80" t="s">
        <v>26</v>
      </c>
      <c r="B11" s="80" t="s">
        <v>27</v>
      </c>
      <c r="C11" s="80" t="s">
        <v>28</v>
      </c>
      <c r="D11" s="81" t="s">
        <v>29</v>
      </c>
      <c r="E11" s="80" t="s">
        <v>30</v>
      </c>
      <c r="F11" s="80" t="s">
        <v>31</v>
      </c>
      <c r="G11" s="80" t="s">
        <v>32</v>
      </c>
      <c r="H11" s="60"/>
      <c r="I11" s="80" t="s">
        <v>33</v>
      </c>
      <c r="J11" s="80" t="s">
        <v>34</v>
      </c>
      <c r="K11" s="80" t="s">
        <v>35</v>
      </c>
      <c r="L11" s="80" t="s">
        <v>36</v>
      </c>
    </row>
    <row r="12" spans="1:13" s="64" customFormat="1" ht="15">
      <c r="A12" s="109">
        <v>4</v>
      </c>
      <c r="B12" s="107">
        <v>5110100054</v>
      </c>
      <c r="C12" s="105" t="s">
        <v>132</v>
      </c>
      <c r="D12" s="104">
        <f t="shared" ref="D12:E14" si="1">(4+4)/2</f>
        <v>4</v>
      </c>
      <c r="E12" s="104">
        <f t="shared" si="1"/>
        <v>4</v>
      </c>
      <c r="F12" s="78">
        <f t="shared" ref="F12:F20" si="2">0.5*D12+0.5*E12</f>
        <v>4</v>
      </c>
      <c r="G12" s="79" t="str">
        <f t="shared" ref="G12:G20" si="3">IF(F12&gt;=3.75,"A",IF(F12&gt;=3.24,"AB",IF(F12&gt;=2.75,"B",IF(F12&gt;=2.24,"BC",IF(F12&gt;=1.5,"C",IF(F12&gt;=0.5,"D","-"))))))</f>
        <v>A</v>
      </c>
      <c r="H12" s="60"/>
      <c r="I12" s="155" t="s">
        <v>79</v>
      </c>
      <c r="J12" s="155" t="s">
        <v>76</v>
      </c>
      <c r="K12" s="155" t="s">
        <v>75</v>
      </c>
      <c r="L12" s="155" t="s">
        <v>77</v>
      </c>
      <c r="M12" s="91"/>
    </row>
    <row r="13" spans="1:13" s="64" customFormat="1" ht="15">
      <c r="A13" s="110">
        <v>5</v>
      </c>
      <c r="B13" s="108">
        <v>5110100160</v>
      </c>
      <c r="C13" s="106" t="s">
        <v>133</v>
      </c>
      <c r="D13" s="104">
        <f t="shared" si="1"/>
        <v>4</v>
      </c>
      <c r="E13" s="104">
        <f t="shared" si="1"/>
        <v>4</v>
      </c>
      <c r="F13" s="78">
        <f t="shared" si="2"/>
        <v>4</v>
      </c>
      <c r="G13" s="79" t="str">
        <f t="shared" si="3"/>
        <v>A</v>
      </c>
      <c r="H13" s="60"/>
      <c r="I13" s="155" t="s">
        <v>72</v>
      </c>
      <c r="J13" s="155" t="s">
        <v>68</v>
      </c>
      <c r="K13" s="155" t="s">
        <v>70</v>
      </c>
      <c r="L13" s="155" t="s">
        <v>71</v>
      </c>
      <c r="M13" s="91"/>
    </row>
    <row r="14" spans="1:13" s="64" customFormat="1" ht="15">
      <c r="A14" s="110">
        <v>6</v>
      </c>
      <c r="B14" s="108">
        <v>5109100146</v>
      </c>
      <c r="C14" s="106" t="s">
        <v>134</v>
      </c>
      <c r="D14" s="104">
        <f t="shared" si="1"/>
        <v>4</v>
      </c>
      <c r="E14" s="104">
        <f t="shared" si="1"/>
        <v>4</v>
      </c>
      <c r="F14" s="78">
        <f t="shared" si="2"/>
        <v>4</v>
      </c>
      <c r="G14" s="79" t="str">
        <f t="shared" si="3"/>
        <v>A</v>
      </c>
      <c r="H14" s="60"/>
      <c r="I14" s="155" t="s">
        <v>79</v>
      </c>
      <c r="J14" s="155" t="s">
        <v>77</v>
      </c>
      <c r="K14" s="155" t="s">
        <v>75</v>
      </c>
      <c r="L14" s="155" t="s">
        <v>76</v>
      </c>
      <c r="M14" s="91"/>
    </row>
    <row r="15" spans="1:13" s="64" customFormat="1" ht="15">
      <c r="A15" s="110">
        <v>7</v>
      </c>
      <c r="B15" s="108">
        <v>5108100705</v>
      </c>
      <c r="C15" s="106" t="s">
        <v>67</v>
      </c>
      <c r="D15" s="104">
        <f>(3.5+3.5)/2</f>
        <v>3.5</v>
      </c>
      <c r="E15" s="104">
        <f>(3.5+3.5)/2</f>
        <v>3.5</v>
      </c>
      <c r="F15" s="78">
        <f t="shared" si="2"/>
        <v>3.5</v>
      </c>
      <c r="G15" s="79" t="str">
        <f t="shared" si="3"/>
        <v>AB</v>
      </c>
      <c r="H15" s="60"/>
      <c r="I15" s="155" t="s">
        <v>70</v>
      </c>
      <c r="J15" s="155" t="s">
        <v>68</v>
      </c>
      <c r="K15" s="155" t="s">
        <v>71</v>
      </c>
      <c r="L15" s="155" t="s">
        <v>72</v>
      </c>
      <c r="M15" s="91"/>
    </row>
    <row r="16" spans="1:13" s="64" customFormat="1" ht="15">
      <c r="A16" s="110">
        <v>8</v>
      </c>
      <c r="B16" s="108">
        <v>5109100054</v>
      </c>
      <c r="C16" s="106" t="s">
        <v>135</v>
      </c>
      <c r="D16" s="104">
        <f t="shared" ref="D16:E19" si="4">(4+4)/2</f>
        <v>4</v>
      </c>
      <c r="E16" s="104">
        <f t="shared" si="4"/>
        <v>4</v>
      </c>
      <c r="F16" s="78">
        <f t="shared" si="2"/>
        <v>4</v>
      </c>
      <c r="G16" s="79" t="str">
        <f t="shared" si="3"/>
        <v>A</v>
      </c>
      <c r="H16" s="60"/>
      <c r="I16" s="155" t="s">
        <v>79</v>
      </c>
      <c r="J16" s="155" t="s">
        <v>78</v>
      </c>
      <c r="K16" s="155" t="s">
        <v>75</v>
      </c>
      <c r="L16" s="155" t="s">
        <v>77</v>
      </c>
      <c r="M16" s="91"/>
    </row>
    <row r="17" spans="1:13" s="64" customFormat="1" ht="15">
      <c r="A17" s="110">
        <v>9</v>
      </c>
      <c r="B17" s="108">
        <v>5110100114</v>
      </c>
      <c r="C17" s="106" t="s">
        <v>136</v>
      </c>
      <c r="D17" s="104">
        <f t="shared" si="4"/>
        <v>4</v>
      </c>
      <c r="E17" s="104">
        <f t="shared" si="4"/>
        <v>4</v>
      </c>
      <c r="F17" s="78">
        <f t="shared" si="2"/>
        <v>4</v>
      </c>
      <c r="G17" s="79" t="str">
        <f t="shared" si="3"/>
        <v>A</v>
      </c>
      <c r="H17" s="60"/>
      <c r="I17" s="155" t="s">
        <v>71</v>
      </c>
      <c r="J17" s="155" t="s">
        <v>70</v>
      </c>
      <c r="K17" s="155" t="s">
        <v>90</v>
      </c>
      <c r="L17" s="155" t="s">
        <v>72</v>
      </c>
      <c r="M17" s="91"/>
    </row>
    <row r="18" spans="1:13" s="64" customFormat="1" ht="15">
      <c r="A18" s="110">
        <v>10</v>
      </c>
      <c r="B18" s="108">
        <v>5110100117</v>
      </c>
      <c r="C18" s="106" t="s">
        <v>137</v>
      </c>
      <c r="D18" s="104">
        <f t="shared" si="4"/>
        <v>4</v>
      </c>
      <c r="E18" s="104">
        <f t="shared" si="4"/>
        <v>4</v>
      </c>
      <c r="F18" s="78">
        <f t="shared" si="2"/>
        <v>4</v>
      </c>
      <c r="G18" s="79" t="str">
        <f t="shared" si="3"/>
        <v>A</v>
      </c>
      <c r="H18" s="60"/>
      <c r="I18" s="155" t="s">
        <v>71</v>
      </c>
      <c r="J18" s="155" t="s">
        <v>72</v>
      </c>
      <c r="K18" s="155" t="s">
        <v>90</v>
      </c>
      <c r="L18" s="155" t="s">
        <v>70</v>
      </c>
      <c r="M18" s="91"/>
    </row>
    <row r="19" spans="1:13" s="64" customFormat="1" ht="15">
      <c r="A19" s="110">
        <v>11</v>
      </c>
      <c r="B19" s="108">
        <v>5110100016</v>
      </c>
      <c r="C19" s="106" t="s">
        <v>138</v>
      </c>
      <c r="D19" s="104">
        <f t="shared" si="4"/>
        <v>4</v>
      </c>
      <c r="E19" s="104">
        <f t="shared" si="4"/>
        <v>4</v>
      </c>
      <c r="F19" s="78">
        <f t="shared" si="2"/>
        <v>4</v>
      </c>
      <c r="G19" s="79" t="str">
        <f t="shared" si="3"/>
        <v>A</v>
      </c>
      <c r="H19" s="60"/>
      <c r="I19" s="155" t="s">
        <v>74</v>
      </c>
      <c r="J19" s="155" t="s">
        <v>75</v>
      </c>
      <c r="K19" s="155" t="s">
        <v>140</v>
      </c>
      <c r="L19" s="155" t="s">
        <v>76</v>
      </c>
      <c r="M19" s="91"/>
    </row>
    <row r="20" spans="1:13" s="64" customFormat="1" ht="15">
      <c r="A20" s="110">
        <v>12</v>
      </c>
      <c r="B20" s="108">
        <v>5109100005</v>
      </c>
      <c r="C20" s="106" t="s">
        <v>139</v>
      </c>
      <c r="D20" s="104">
        <f>(3.5+3.5)/2</f>
        <v>3.5</v>
      </c>
      <c r="E20" s="104">
        <f>(3.5+3.5)/2</f>
        <v>3.5</v>
      </c>
      <c r="F20" s="78">
        <f t="shared" si="2"/>
        <v>3.5</v>
      </c>
      <c r="G20" s="79" t="str">
        <f t="shared" si="3"/>
        <v>AB</v>
      </c>
      <c r="H20" s="60"/>
      <c r="I20" s="155" t="s">
        <v>74</v>
      </c>
      <c r="J20" s="155" t="s">
        <v>75</v>
      </c>
      <c r="K20" s="155" t="s">
        <v>140</v>
      </c>
      <c r="L20" s="155" t="s">
        <v>76</v>
      </c>
      <c r="M20" s="91"/>
    </row>
    <row r="21" spans="1:13" s="64" customFormat="1" ht="15">
      <c r="A21" s="72"/>
      <c r="B21" s="154"/>
      <c r="C21" s="154"/>
      <c r="D21" s="69"/>
      <c r="E21" s="69"/>
      <c r="F21" s="70"/>
      <c r="G21" s="71"/>
      <c r="H21" s="60"/>
      <c r="I21" s="155"/>
      <c r="J21" s="155"/>
      <c r="K21" s="155"/>
      <c r="L21" s="155"/>
      <c r="M21" s="91"/>
    </row>
    <row r="22" spans="1:13" s="64" customFormat="1" thickBot="1">
      <c r="A22" s="61" t="s">
        <v>25</v>
      </c>
      <c r="B22" s="62"/>
      <c r="C22" s="61" t="s">
        <v>212</v>
      </c>
      <c r="D22" s="63"/>
      <c r="F22" s="65"/>
      <c r="G22" s="66"/>
      <c r="H22" s="60"/>
      <c r="I22" s="65"/>
      <c r="J22" s="65"/>
      <c r="K22" s="65"/>
      <c r="L22" s="65"/>
    </row>
    <row r="23" spans="1:13" s="64" customFormat="1" ht="16.5" thickTop="1" thickBot="1">
      <c r="A23" s="80" t="s">
        <v>26</v>
      </c>
      <c r="B23" s="80" t="s">
        <v>27</v>
      </c>
      <c r="C23" s="80" t="s">
        <v>28</v>
      </c>
      <c r="D23" s="81" t="s">
        <v>29</v>
      </c>
      <c r="E23" s="80" t="s">
        <v>30</v>
      </c>
      <c r="F23" s="80" t="s">
        <v>31</v>
      </c>
      <c r="G23" s="80" t="s">
        <v>32</v>
      </c>
      <c r="H23" s="60"/>
      <c r="I23" s="80" t="s">
        <v>33</v>
      </c>
      <c r="J23" s="80" t="s">
        <v>34</v>
      </c>
      <c r="K23" s="80" t="s">
        <v>35</v>
      </c>
      <c r="L23" s="80" t="s">
        <v>36</v>
      </c>
    </row>
    <row r="24" spans="1:13" s="64" customFormat="1" ht="15">
      <c r="A24" s="109">
        <v>13</v>
      </c>
      <c r="B24" s="107">
        <v>5108100703</v>
      </c>
      <c r="C24" s="105" t="s">
        <v>142</v>
      </c>
      <c r="D24" s="104">
        <f t="shared" ref="D24:E29" si="5">(4+4)/2</f>
        <v>4</v>
      </c>
      <c r="E24" s="104">
        <f t="shared" si="5"/>
        <v>4</v>
      </c>
      <c r="F24" s="78">
        <f t="shared" ref="F24:F29" si="6">0.5*D24+0.5*E24</f>
        <v>4</v>
      </c>
      <c r="G24" s="79" t="str">
        <f t="shared" ref="G24:G29" si="7">IF(F24&gt;=3.75,"A",IF(F24&gt;=3.24,"AB",IF(F24&gt;=2.75,"B",IF(F24&gt;=2.24,"BC",IF(F24&gt;=1.5,"C",IF(F24&gt;=0.5,"D","-"))))))</f>
        <v>A</v>
      </c>
      <c r="H24" s="60"/>
      <c r="I24" s="155" t="s">
        <v>89</v>
      </c>
      <c r="J24" s="155" t="s">
        <v>92</v>
      </c>
      <c r="K24" s="155" t="s">
        <v>72</v>
      </c>
      <c r="L24" s="155" t="s">
        <v>73</v>
      </c>
      <c r="M24" s="91"/>
    </row>
    <row r="25" spans="1:13" s="64" customFormat="1" ht="15">
      <c r="A25" s="110">
        <v>14</v>
      </c>
      <c r="B25" s="108">
        <v>5110100123</v>
      </c>
      <c r="C25" s="106" t="s">
        <v>143</v>
      </c>
      <c r="D25" s="104">
        <f t="shared" si="5"/>
        <v>4</v>
      </c>
      <c r="E25" s="104">
        <f t="shared" si="5"/>
        <v>4</v>
      </c>
      <c r="F25" s="78">
        <f t="shared" si="6"/>
        <v>4</v>
      </c>
      <c r="G25" s="79" t="str">
        <f t="shared" si="7"/>
        <v>A</v>
      </c>
      <c r="H25" s="60"/>
      <c r="I25" s="155" t="s">
        <v>79</v>
      </c>
      <c r="J25" s="155" t="s">
        <v>77</v>
      </c>
      <c r="K25" s="155" t="s">
        <v>152</v>
      </c>
      <c r="L25" s="155" t="s">
        <v>76</v>
      </c>
      <c r="M25" s="91"/>
    </row>
    <row r="26" spans="1:13" s="64" customFormat="1" ht="15">
      <c r="A26" s="110">
        <v>15</v>
      </c>
      <c r="B26" s="108">
        <v>5110100178</v>
      </c>
      <c r="C26" s="106" t="s">
        <v>144</v>
      </c>
      <c r="D26" s="104">
        <f t="shared" si="5"/>
        <v>4</v>
      </c>
      <c r="E26" s="104">
        <f t="shared" si="5"/>
        <v>4</v>
      </c>
      <c r="F26" s="78">
        <f t="shared" si="6"/>
        <v>4</v>
      </c>
      <c r="G26" s="79" t="str">
        <f t="shared" si="7"/>
        <v>A</v>
      </c>
      <c r="H26" s="60"/>
      <c r="I26" s="155" t="s">
        <v>72</v>
      </c>
      <c r="J26" s="155" t="s">
        <v>68</v>
      </c>
      <c r="K26" s="155" t="s">
        <v>92</v>
      </c>
      <c r="L26" s="155" t="s">
        <v>73</v>
      </c>
      <c r="M26" s="91"/>
    </row>
    <row r="27" spans="1:13" s="64" customFormat="1" ht="15">
      <c r="A27" s="110">
        <v>16</v>
      </c>
      <c r="B27" s="108">
        <v>5110100011</v>
      </c>
      <c r="C27" s="106" t="s">
        <v>145</v>
      </c>
      <c r="D27" s="104">
        <f t="shared" si="5"/>
        <v>4</v>
      </c>
      <c r="E27" s="104">
        <f t="shared" si="5"/>
        <v>4</v>
      </c>
      <c r="F27" s="78">
        <f t="shared" si="6"/>
        <v>4</v>
      </c>
      <c r="G27" s="79" t="str">
        <f t="shared" si="7"/>
        <v>A</v>
      </c>
      <c r="H27" s="60"/>
      <c r="I27" s="155" t="s">
        <v>79</v>
      </c>
      <c r="J27" s="155" t="s">
        <v>76</v>
      </c>
      <c r="K27" s="155" t="s">
        <v>152</v>
      </c>
      <c r="L27" s="155" t="s">
        <v>77</v>
      </c>
      <c r="M27" s="91"/>
    </row>
    <row r="28" spans="1:13" s="64" customFormat="1" ht="15">
      <c r="A28" s="110">
        <v>17</v>
      </c>
      <c r="B28" s="108">
        <v>5110100095</v>
      </c>
      <c r="C28" s="106" t="s">
        <v>146</v>
      </c>
      <c r="D28" s="104">
        <f t="shared" si="5"/>
        <v>4</v>
      </c>
      <c r="E28" s="104">
        <f t="shared" si="5"/>
        <v>4</v>
      </c>
      <c r="F28" s="78">
        <f t="shared" si="6"/>
        <v>4</v>
      </c>
      <c r="G28" s="79" t="str">
        <f t="shared" si="7"/>
        <v>A</v>
      </c>
      <c r="H28" s="60"/>
      <c r="I28" s="155" t="s">
        <v>72</v>
      </c>
      <c r="J28" s="155" t="s">
        <v>73</v>
      </c>
      <c r="K28" s="155" t="s">
        <v>92</v>
      </c>
      <c r="L28" s="155" t="s">
        <v>91</v>
      </c>
      <c r="M28" s="91"/>
    </row>
    <row r="29" spans="1:13" s="64" customFormat="1" ht="15">
      <c r="A29" s="110">
        <v>18</v>
      </c>
      <c r="B29" s="108">
        <v>5110100078</v>
      </c>
      <c r="C29" s="106" t="s">
        <v>147</v>
      </c>
      <c r="D29" s="104">
        <f t="shared" si="5"/>
        <v>4</v>
      </c>
      <c r="E29" s="104">
        <f t="shared" si="5"/>
        <v>4</v>
      </c>
      <c r="F29" s="78">
        <f t="shared" si="6"/>
        <v>4</v>
      </c>
      <c r="G29" s="79" t="str">
        <f t="shared" si="7"/>
        <v>A</v>
      </c>
      <c r="H29" s="60"/>
      <c r="I29" s="155" t="s">
        <v>91</v>
      </c>
      <c r="J29" s="155" t="s">
        <v>88</v>
      </c>
      <c r="K29" s="155" t="s">
        <v>72</v>
      </c>
      <c r="L29" s="155" t="s">
        <v>69</v>
      </c>
      <c r="M29" s="91"/>
    </row>
    <row r="30" spans="1:13" s="64" customFormat="1" ht="15">
      <c r="A30" s="72"/>
      <c r="B30" s="154"/>
      <c r="C30" s="154"/>
      <c r="D30" s="69"/>
      <c r="E30" s="69"/>
      <c r="F30" s="70"/>
      <c r="G30" s="71"/>
      <c r="H30" s="60"/>
      <c r="I30" s="155"/>
      <c r="J30" s="155"/>
      <c r="K30" s="155"/>
      <c r="L30" s="155"/>
      <c r="M30" s="91"/>
    </row>
    <row r="31" spans="1:13" s="64" customFormat="1" thickBot="1">
      <c r="A31" s="61" t="s">
        <v>25</v>
      </c>
      <c r="B31" s="62"/>
      <c r="C31" s="61" t="s">
        <v>213</v>
      </c>
      <c r="D31" s="63"/>
      <c r="F31" s="65"/>
      <c r="G31" s="66"/>
      <c r="H31" s="60"/>
      <c r="I31" s="65"/>
      <c r="J31" s="65"/>
      <c r="K31" s="65"/>
      <c r="L31" s="65"/>
    </row>
    <row r="32" spans="1:13" s="64" customFormat="1" ht="16.5" thickTop="1" thickBot="1">
      <c r="A32" s="80" t="s">
        <v>26</v>
      </c>
      <c r="B32" s="80" t="s">
        <v>27</v>
      </c>
      <c r="C32" s="80" t="s">
        <v>28</v>
      </c>
      <c r="D32" s="81" t="s">
        <v>29</v>
      </c>
      <c r="E32" s="80" t="s">
        <v>30</v>
      </c>
      <c r="F32" s="80" t="s">
        <v>31</v>
      </c>
      <c r="G32" s="80" t="s">
        <v>32</v>
      </c>
      <c r="H32" s="60"/>
      <c r="I32" s="80" t="s">
        <v>33</v>
      </c>
      <c r="J32" s="80" t="s">
        <v>34</v>
      </c>
      <c r="K32" s="80" t="s">
        <v>35</v>
      </c>
      <c r="L32" s="80" t="s">
        <v>36</v>
      </c>
    </row>
    <row r="33" spans="1:13" s="64" customFormat="1" ht="15">
      <c r="A33" s="109">
        <v>19</v>
      </c>
      <c r="B33" s="107">
        <v>5110100709</v>
      </c>
      <c r="C33" s="105" t="s">
        <v>148</v>
      </c>
      <c r="D33" s="104">
        <f t="shared" ref="D33:E35" si="8">(4+4)/2</f>
        <v>4</v>
      </c>
      <c r="E33" s="104">
        <f t="shared" si="8"/>
        <v>4</v>
      </c>
      <c r="F33" s="78">
        <f>0.5*D33+0.5*E33</f>
        <v>4</v>
      </c>
      <c r="G33" s="79" t="str">
        <f>IF(F33&gt;=3.75,"A",IF(F33&gt;=3.24,"AB",IF(F33&gt;=2.75,"B",IF(F33&gt;=2.24,"BC",IF(F33&gt;=1.5,"C",IF(F33&gt;=0.5,"D","-"))))))</f>
        <v>A</v>
      </c>
      <c r="H33" s="60"/>
      <c r="I33" s="155" t="s">
        <v>65</v>
      </c>
      <c r="J33" s="155" t="s">
        <v>46</v>
      </c>
      <c r="K33" s="155" t="s">
        <v>66</v>
      </c>
      <c r="L33" s="155" t="s">
        <v>69</v>
      </c>
      <c r="M33" s="91"/>
    </row>
    <row r="34" spans="1:13" s="64" customFormat="1" ht="15">
      <c r="A34" s="110">
        <v>20</v>
      </c>
      <c r="B34" s="108">
        <v>5110100190</v>
      </c>
      <c r="C34" s="106" t="s">
        <v>149</v>
      </c>
      <c r="D34" s="104">
        <f t="shared" si="8"/>
        <v>4</v>
      </c>
      <c r="E34" s="104">
        <f t="shared" si="8"/>
        <v>4</v>
      </c>
      <c r="F34" s="78">
        <f>0.5*D34+0.5*E34</f>
        <v>4</v>
      </c>
      <c r="G34" s="79" t="str">
        <f>IF(F34&gt;=3.75,"A",IF(F34&gt;=3.24,"AB",IF(F34&gt;=2.75,"B",IF(F34&gt;=2.24,"BC",IF(F34&gt;=1.5,"C",IF(F34&gt;=0.5,"D","-"))))))</f>
        <v>A</v>
      </c>
      <c r="H34" s="60"/>
      <c r="I34" s="155" t="s">
        <v>65</v>
      </c>
      <c r="J34" s="155" t="s">
        <v>69</v>
      </c>
      <c r="K34" s="155" t="s">
        <v>66</v>
      </c>
      <c r="L34" s="155" t="s">
        <v>46</v>
      </c>
      <c r="M34" s="91"/>
    </row>
    <row r="35" spans="1:13" s="64" customFormat="1" ht="15">
      <c r="A35" s="110">
        <v>21</v>
      </c>
      <c r="B35" s="108">
        <v>5110100094</v>
      </c>
      <c r="C35" s="106" t="s">
        <v>150</v>
      </c>
      <c r="D35" s="104">
        <f t="shared" si="8"/>
        <v>4</v>
      </c>
      <c r="E35" s="59">
        <v>4</v>
      </c>
      <c r="F35" s="78">
        <f>0.5*D35+0.5*E35</f>
        <v>4</v>
      </c>
      <c r="G35" s="79" t="str">
        <f>IF(F35&gt;=3.75,"A",IF(F35&gt;=3.24,"AB",IF(F35&gt;=2.75,"B",IF(F35&gt;=2.24,"BC",IF(F35&gt;=1.5,"C",IF(F35&gt;=0.5,"D","-"))))))</f>
        <v>A</v>
      </c>
      <c r="H35" s="60"/>
      <c r="I35" s="155" t="s">
        <v>65</v>
      </c>
      <c r="J35" s="154" t="s">
        <v>151</v>
      </c>
      <c r="K35" s="155" t="s">
        <v>66</v>
      </c>
      <c r="L35" s="155" t="s">
        <v>46</v>
      </c>
      <c r="M35" s="91"/>
    </row>
    <row r="36" spans="1:13" s="64" customFormat="1" ht="15">
      <c r="A36" s="72"/>
      <c r="B36" s="154"/>
      <c r="C36" s="154"/>
      <c r="D36" s="69"/>
      <c r="E36" s="69"/>
      <c r="F36" s="70"/>
      <c r="G36" s="71"/>
      <c r="H36" s="60"/>
      <c r="I36" s="155"/>
      <c r="J36" s="155"/>
      <c r="K36" s="155"/>
      <c r="L36" s="155"/>
      <c r="M36" s="91"/>
    </row>
    <row r="37" spans="1:13" s="64" customFormat="1" thickBot="1">
      <c r="A37" s="61" t="s">
        <v>25</v>
      </c>
      <c r="B37" s="62"/>
      <c r="C37" s="61" t="s">
        <v>214</v>
      </c>
      <c r="D37" s="63"/>
      <c r="F37" s="65"/>
      <c r="G37" s="66"/>
      <c r="H37" s="60"/>
      <c r="I37" s="65"/>
      <c r="J37" s="65"/>
      <c r="K37" s="65"/>
      <c r="L37" s="65"/>
    </row>
    <row r="38" spans="1:13" s="64" customFormat="1" ht="16.5" thickTop="1" thickBot="1">
      <c r="A38" s="80" t="s">
        <v>26</v>
      </c>
      <c r="B38" s="80" t="s">
        <v>27</v>
      </c>
      <c r="C38" s="80" t="s">
        <v>28</v>
      </c>
      <c r="D38" s="81" t="s">
        <v>29</v>
      </c>
      <c r="E38" s="80" t="s">
        <v>30</v>
      </c>
      <c r="F38" s="80" t="s">
        <v>31</v>
      </c>
      <c r="G38" s="80" t="s">
        <v>32</v>
      </c>
      <c r="H38" s="60"/>
      <c r="I38" s="80" t="s">
        <v>33</v>
      </c>
      <c r="J38" s="80" t="s">
        <v>34</v>
      </c>
      <c r="K38" s="80" t="s">
        <v>35</v>
      </c>
      <c r="L38" s="80" t="s">
        <v>36</v>
      </c>
    </row>
    <row r="39" spans="1:13" s="64" customFormat="1" ht="15">
      <c r="A39" s="109">
        <v>22</v>
      </c>
      <c r="B39" s="107">
        <v>5110100130</v>
      </c>
      <c r="C39" s="105" t="s">
        <v>162</v>
      </c>
      <c r="D39" s="104">
        <f>(4+4)/2</f>
        <v>4</v>
      </c>
      <c r="E39" s="104">
        <f>(4+4)/2</f>
        <v>4</v>
      </c>
      <c r="F39" s="78">
        <f>0.5*D39+0.5*E39</f>
        <v>4</v>
      </c>
      <c r="G39" s="79" t="str">
        <f>IF(F39&gt;=3.75,"A",IF(F39&gt;=3.24,"AB",IF(F39&gt;=2.75,"B",IF(F39&gt;=2.24,"BC",IF(F39&gt;=1.5,"C",IF(F39&gt;=0.5,"D","-"))))))</f>
        <v>A</v>
      </c>
      <c r="H39" s="60"/>
      <c r="I39" s="155" t="s">
        <v>164</v>
      </c>
      <c r="J39" s="155" t="s">
        <v>160</v>
      </c>
      <c r="K39" s="155" t="s">
        <v>158</v>
      </c>
      <c r="L39" s="155" t="s">
        <v>165</v>
      </c>
      <c r="M39" s="91"/>
    </row>
    <row r="40" spans="1:13" s="64" customFormat="1" ht="15">
      <c r="A40" s="110">
        <v>23</v>
      </c>
      <c r="B40" s="108">
        <v>5110100132</v>
      </c>
      <c r="C40" s="106" t="s">
        <v>163</v>
      </c>
      <c r="D40" s="104">
        <f>(4+4)/2</f>
        <v>4</v>
      </c>
      <c r="E40" s="104">
        <f>(4+4)/2</f>
        <v>4</v>
      </c>
      <c r="F40" s="78">
        <f>0.5*D40+0.5*E40</f>
        <v>4</v>
      </c>
      <c r="G40" s="79" t="str">
        <f>IF(F40&gt;=3.75,"A",IF(F40&gt;=3.24,"AB",IF(F40&gt;=2.75,"B",IF(F40&gt;=2.24,"BC",IF(F40&gt;=1.5,"C",IF(F40&gt;=0.5,"D","-"))))))</f>
        <v>A</v>
      </c>
      <c r="H40" s="60"/>
      <c r="I40" s="155" t="s">
        <v>164</v>
      </c>
      <c r="J40" s="155" t="s">
        <v>158</v>
      </c>
      <c r="K40" s="155" t="s">
        <v>165</v>
      </c>
      <c r="L40" s="155" t="s">
        <v>160</v>
      </c>
      <c r="M40" s="91"/>
    </row>
    <row r="41" spans="1:13" s="64" customFormat="1" ht="15">
      <c r="A41" s="72"/>
      <c r="B41" s="154"/>
      <c r="C41" s="154"/>
      <c r="D41" s="69"/>
      <c r="E41" s="69"/>
      <c r="F41" s="70"/>
      <c r="G41" s="71"/>
      <c r="H41" s="60"/>
      <c r="I41" s="155"/>
      <c r="J41" s="155"/>
      <c r="K41" s="155"/>
      <c r="L41" s="155"/>
      <c r="M41" s="91"/>
    </row>
    <row r="42" spans="1:13" s="64" customFormat="1" thickBot="1">
      <c r="A42" s="61" t="s">
        <v>25</v>
      </c>
      <c r="B42" s="62"/>
      <c r="C42" s="61" t="s">
        <v>215</v>
      </c>
      <c r="D42" s="63"/>
      <c r="F42" s="65"/>
      <c r="G42" s="66"/>
      <c r="H42" s="60"/>
      <c r="I42" s="65"/>
      <c r="J42" s="65"/>
      <c r="K42" s="65"/>
      <c r="L42" s="65"/>
      <c r="M42" s="91"/>
    </row>
    <row r="43" spans="1:13" s="64" customFormat="1" ht="16.5" thickTop="1" thickBot="1">
      <c r="A43" s="80" t="s">
        <v>26</v>
      </c>
      <c r="B43" s="80" t="s">
        <v>27</v>
      </c>
      <c r="C43" s="80" t="s">
        <v>28</v>
      </c>
      <c r="D43" s="81" t="s">
        <v>29</v>
      </c>
      <c r="E43" s="80" t="s">
        <v>30</v>
      </c>
      <c r="F43" s="80" t="s">
        <v>31</v>
      </c>
      <c r="G43" s="80" t="s">
        <v>32</v>
      </c>
      <c r="H43" s="60"/>
      <c r="I43" s="80" t="s">
        <v>33</v>
      </c>
      <c r="J43" s="80" t="s">
        <v>34</v>
      </c>
      <c r="K43" s="80" t="s">
        <v>35</v>
      </c>
      <c r="L43" s="80" t="s">
        <v>36</v>
      </c>
      <c r="M43" s="91"/>
    </row>
    <row r="44" spans="1:13" s="64" customFormat="1" ht="15">
      <c r="A44" s="109">
        <v>24</v>
      </c>
      <c r="B44" s="159">
        <v>5110100155</v>
      </c>
      <c r="C44" s="160" t="s">
        <v>153</v>
      </c>
      <c r="D44" s="104">
        <f t="shared" ref="D44:E47" si="9">(4+4)/2</f>
        <v>4</v>
      </c>
      <c r="E44" s="104">
        <f t="shared" si="9"/>
        <v>4</v>
      </c>
      <c r="F44" s="78">
        <f>0.5*D44+0.5*E44</f>
        <v>4</v>
      </c>
      <c r="G44" s="79" t="str">
        <f>IF(F44&gt;=3.75,"A",IF(F44&gt;=3.24,"AB",IF(F44&gt;=2.75,"B",IF(F44&gt;=2.24,"BC",IF(F44&gt;=1.5,"C",IF(F44&gt;=0.5,"D","-"))))))</f>
        <v>A</v>
      </c>
      <c r="H44" s="60"/>
      <c r="I44" s="90" t="s">
        <v>46</v>
      </c>
      <c r="J44" s="90" t="s">
        <v>69</v>
      </c>
      <c r="K44" s="90" t="s">
        <v>159</v>
      </c>
      <c r="L44" s="90" t="s">
        <v>140</v>
      </c>
      <c r="M44" s="91"/>
    </row>
    <row r="45" spans="1:13" s="64" customFormat="1" ht="15">
      <c r="A45" s="110">
        <v>25</v>
      </c>
      <c r="B45" s="162">
        <v>5110100165</v>
      </c>
      <c r="C45" s="163" t="s">
        <v>154</v>
      </c>
      <c r="D45" s="104">
        <f t="shared" si="9"/>
        <v>4</v>
      </c>
      <c r="E45" s="104">
        <f t="shared" si="9"/>
        <v>4</v>
      </c>
      <c r="F45" s="78">
        <f>0.5*D45+0.5*E45</f>
        <v>4</v>
      </c>
      <c r="G45" s="79" t="str">
        <f>IF(F45&gt;=3.75,"A",IF(F45&gt;=3.24,"AB",IF(F45&gt;=2.75,"B",IF(F45&gt;=2.24,"BC",IF(F45&gt;=1.5,"C",IF(F45&gt;=0.5,"D","-"))))))</f>
        <v>A</v>
      </c>
      <c r="H45" s="60"/>
      <c r="I45" s="90" t="s">
        <v>46</v>
      </c>
      <c r="J45" s="90" t="s">
        <v>158</v>
      </c>
      <c r="K45" s="90" t="s">
        <v>159</v>
      </c>
      <c r="L45" s="90" t="s">
        <v>161</v>
      </c>
      <c r="M45" s="91"/>
    </row>
    <row r="46" spans="1:13" s="64" customFormat="1" ht="15">
      <c r="A46" s="110">
        <v>26</v>
      </c>
      <c r="B46" s="162">
        <v>5110100220</v>
      </c>
      <c r="C46" s="163" t="s">
        <v>155</v>
      </c>
      <c r="D46" s="104">
        <f t="shared" si="9"/>
        <v>4</v>
      </c>
      <c r="E46" s="104">
        <f t="shared" si="9"/>
        <v>4</v>
      </c>
      <c r="F46" s="78">
        <f>0.5*D46+0.5*E46</f>
        <v>4</v>
      </c>
      <c r="G46" s="79" t="str">
        <f>IF(F46&gt;=3.75,"A",IF(F46&gt;=3.24,"AB",IF(F46&gt;=2.75,"B",IF(F46&gt;=2.24,"BC",IF(F46&gt;=1.5,"C",IF(F46&gt;=0.5,"D","-"))))))</f>
        <v>A</v>
      </c>
      <c r="H46" s="60"/>
      <c r="I46" s="90" t="s">
        <v>46</v>
      </c>
      <c r="J46" s="90" t="s">
        <v>158</v>
      </c>
      <c r="K46" s="90" t="s">
        <v>159</v>
      </c>
      <c r="L46" s="90" t="s">
        <v>161</v>
      </c>
      <c r="M46" s="91"/>
    </row>
    <row r="47" spans="1:13" s="64" customFormat="1" ht="15">
      <c r="A47" s="110">
        <v>27</v>
      </c>
      <c r="B47" s="162">
        <v>5110100202</v>
      </c>
      <c r="C47" s="163" t="s">
        <v>156</v>
      </c>
      <c r="D47" s="104">
        <f t="shared" si="9"/>
        <v>4</v>
      </c>
      <c r="E47" s="104">
        <f t="shared" si="9"/>
        <v>4</v>
      </c>
      <c r="F47" s="78">
        <f>0.5*D47+0.5*E47</f>
        <v>4</v>
      </c>
      <c r="G47" s="79" t="str">
        <f>IF(F47&gt;=3.75,"A",IF(F47&gt;=3.24,"AB",IF(F47&gt;=2.75,"B",IF(F47&gt;=2.24,"BC",IF(F47&gt;=1.5,"C",IF(F47&gt;=0.5,"D","-"))))))</f>
        <v>A</v>
      </c>
      <c r="H47" s="60"/>
      <c r="I47" s="90" t="s">
        <v>157</v>
      </c>
      <c r="J47" s="90" t="s">
        <v>158</v>
      </c>
      <c r="K47" s="90" t="s">
        <v>87</v>
      </c>
      <c r="L47" s="90" t="s">
        <v>159</v>
      </c>
      <c r="M47" s="91"/>
    </row>
    <row r="48" spans="1:13" s="64" customFormat="1" ht="15">
      <c r="A48" s="72"/>
      <c r="B48" s="154"/>
      <c r="C48" s="154"/>
      <c r="D48" s="69"/>
      <c r="E48" s="69"/>
      <c r="F48" s="70"/>
      <c r="G48" s="71"/>
      <c r="H48" s="60"/>
      <c r="I48" s="155"/>
      <c r="J48" s="155"/>
      <c r="K48" s="155"/>
      <c r="L48" s="155"/>
      <c r="M48" s="91"/>
    </row>
    <row r="49" spans="1:13" s="64" customFormat="1" ht="15">
      <c r="A49" s="72"/>
      <c r="B49" s="154"/>
      <c r="C49" s="154"/>
      <c r="D49" s="69"/>
      <c r="E49" s="69"/>
      <c r="F49" s="70"/>
      <c r="G49" s="71"/>
      <c r="H49" s="60"/>
      <c r="I49" s="155"/>
      <c r="J49" s="155"/>
      <c r="K49" s="155"/>
      <c r="L49" s="155"/>
      <c r="M49" s="91"/>
    </row>
    <row r="50" spans="1:13" s="64" customFormat="1" ht="15">
      <c r="A50" s="72"/>
      <c r="B50" s="154"/>
      <c r="C50" s="154"/>
      <c r="D50" s="69"/>
      <c r="E50" s="69"/>
      <c r="F50" s="70"/>
      <c r="G50" s="71"/>
      <c r="H50" s="60"/>
      <c r="I50" s="155"/>
      <c r="J50" s="155"/>
      <c r="K50" s="155"/>
      <c r="L50" s="155"/>
      <c r="M50" s="91"/>
    </row>
    <row r="51" spans="1:13" s="64" customFormat="1" ht="15">
      <c r="A51" s="72"/>
      <c r="B51" s="154"/>
      <c r="C51" s="154"/>
      <c r="D51" s="69"/>
      <c r="E51" s="69"/>
      <c r="F51" s="70"/>
      <c r="G51" s="71"/>
      <c r="H51" s="60"/>
      <c r="I51" s="155"/>
      <c r="J51" s="155"/>
      <c r="K51" s="155"/>
      <c r="L51" s="155"/>
      <c r="M51" s="91"/>
    </row>
    <row r="52" spans="1:13" s="64" customFormat="1" ht="15">
      <c r="A52" s="72"/>
      <c r="B52" s="154"/>
      <c r="C52" s="154"/>
      <c r="D52" s="69"/>
      <c r="E52" s="69"/>
      <c r="F52" s="70"/>
      <c r="G52" s="71"/>
      <c r="H52" s="60"/>
      <c r="I52" s="155"/>
      <c r="J52" s="155"/>
      <c r="K52" s="155"/>
      <c r="L52" s="155"/>
      <c r="M52" s="91"/>
    </row>
    <row r="53" spans="1:13" s="64" customFormat="1" ht="15">
      <c r="A53" s="62"/>
      <c r="B53" s="73"/>
      <c r="C53" s="74"/>
      <c r="D53" s="69"/>
      <c r="E53" s="69"/>
      <c r="F53" s="70"/>
      <c r="G53" s="71"/>
      <c r="H53" s="60"/>
      <c r="I53" s="73"/>
      <c r="J53" s="73"/>
      <c r="K53" s="73"/>
      <c r="L53" s="73"/>
    </row>
    <row r="54" spans="1:13" s="64" customFormat="1" thickBot="1">
      <c r="A54" s="62"/>
      <c r="B54" s="67"/>
      <c r="C54" s="68"/>
      <c r="D54" s="69"/>
      <c r="E54" s="69"/>
      <c r="F54" s="70"/>
      <c r="G54" s="71"/>
      <c r="H54" s="60"/>
      <c r="I54" s="67"/>
      <c r="J54" s="67"/>
      <c r="K54" s="72"/>
      <c r="L54" s="72"/>
    </row>
    <row r="55" spans="1:13" s="65" customFormat="1" thickTop="1">
      <c r="A55" s="75"/>
      <c r="B55" s="188" t="s">
        <v>37</v>
      </c>
      <c r="C55" s="189"/>
      <c r="D55" s="69"/>
      <c r="E55" s="57" t="s">
        <v>38</v>
      </c>
      <c r="F55" s="158">
        <f ca="1">NOW()</f>
        <v>41874.266182754633</v>
      </c>
      <c r="G55" s="62"/>
      <c r="H55" s="60"/>
      <c r="M55" s="64"/>
    </row>
    <row r="56" spans="1:13" s="65" customFormat="1" thickBot="1">
      <c r="A56" s="75"/>
      <c r="B56" s="54" t="s">
        <v>32</v>
      </c>
      <c r="C56" s="54" t="s">
        <v>39</v>
      </c>
      <c r="D56" s="69"/>
      <c r="E56" s="57" t="s">
        <v>6</v>
      </c>
      <c r="F56" s="76"/>
      <c r="G56" s="62"/>
      <c r="H56" s="60"/>
      <c r="M56" s="64"/>
    </row>
    <row r="57" spans="1:13" s="65" customFormat="1" ht="15">
      <c r="A57" s="75"/>
      <c r="B57" s="46" t="s">
        <v>12</v>
      </c>
      <c r="C57" s="47">
        <v>4</v>
      </c>
      <c r="D57" s="69"/>
      <c r="E57" s="69"/>
      <c r="F57" s="76"/>
      <c r="G57" s="62"/>
      <c r="H57" s="60"/>
      <c r="M57" s="64"/>
    </row>
    <row r="58" spans="1:13" s="65" customFormat="1" ht="15">
      <c r="A58" s="75"/>
      <c r="B58" s="48" t="s">
        <v>11</v>
      </c>
      <c r="C58" s="49">
        <v>3.5</v>
      </c>
      <c r="D58" s="69"/>
      <c r="E58" s="69"/>
      <c r="F58" s="76"/>
      <c r="G58" s="62"/>
      <c r="H58" s="60"/>
      <c r="M58" s="64"/>
    </row>
    <row r="59" spans="1:13" s="65" customFormat="1" ht="15">
      <c r="A59" s="75"/>
      <c r="B59" s="48" t="s">
        <v>13</v>
      </c>
      <c r="C59" s="49">
        <v>3</v>
      </c>
      <c r="D59" s="69"/>
      <c r="E59" s="69"/>
      <c r="F59" s="76"/>
      <c r="G59" s="62"/>
      <c r="H59" s="60"/>
      <c r="M59" s="64"/>
    </row>
    <row r="60" spans="1:13" s="65" customFormat="1" ht="15">
      <c r="A60" s="75"/>
      <c r="B60" s="48" t="s">
        <v>14</v>
      </c>
      <c r="C60" s="49">
        <v>2.5</v>
      </c>
      <c r="D60" s="69"/>
      <c r="E60" s="69"/>
      <c r="F60" s="76"/>
      <c r="G60" s="62"/>
      <c r="H60" s="60"/>
      <c r="M60" s="64"/>
    </row>
    <row r="61" spans="1:13" s="65" customFormat="1" ht="15">
      <c r="A61" s="75"/>
      <c r="B61" s="48" t="s">
        <v>15</v>
      </c>
      <c r="C61" s="49">
        <v>2</v>
      </c>
      <c r="D61" s="69"/>
      <c r="E61" s="69"/>
      <c r="F61" s="76"/>
      <c r="G61" s="62"/>
      <c r="H61" s="60"/>
      <c r="M61" s="64"/>
    </row>
    <row r="62" spans="1:13" s="65" customFormat="1" ht="15">
      <c r="A62" s="75"/>
      <c r="B62" s="48" t="s">
        <v>40</v>
      </c>
      <c r="C62" s="49">
        <v>1</v>
      </c>
      <c r="D62" s="69"/>
      <c r="E62" s="56" t="s">
        <v>42</v>
      </c>
      <c r="F62" s="76"/>
      <c r="G62" s="62"/>
      <c r="H62" s="60"/>
      <c r="M62" s="64"/>
    </row>
    <row r="63" spans="1:13" s="65" customFormat="1" thickBot="1">
      <c r="A63" s="75"/>
      <c r="B63" s="50" t="s">
        <v>41</v>
      </c>
      <c r="C63" s="51">
        <v>0</v>
      </c>
      <c r="D63" s="69"/>
      <c r="E63" s="58" t="s">
        <v>43</v>
      </c>
      <c r="F63" s="76"/>
      <c r="G63" s="62"/>
      <c r="H63" s="60"/>
      <c r="M63" s="64"/>
    </row>
    <row r="64" spans="1:13" s="65" customFormat="1" thickTop="1">
      <c r="A64" s="75"/>
      <c r="B64" s="72"/>
      <c r="C64" s="75"/>
      <c r="D64" s="77"/>
      <c r="E64" s="75"/>
      <c r="F64" s="72"/>
      <c r="G64" s="62"/>
      <c r="H64" s="60"/>
      <c r="M64" s="64"/>
    </row>
    <row r="65" spans="1:13" s="65" customFormat="1" ht="15">
      <c r="A65" s="75"/>
      <c r="B65" s="72"/>
      <c r="C65" s="75"/>
      <c r="D65" s="77"/>
      <c r="E65" s="75"/>
      <c r="F65" s="72"/>
      <c r="G65" s="62"/>
      <c r="H65" s="60"/>
      <c r="M65" s="64"/>
    </row>
    <row r="66" spans="1:13" s="65" customFormat="1" ht="15">
      <c r="A66" s="75"/>
      <c r="B66" s="72"/>
      <c r="C66" s="75"/>
      <c r="D66" s="77"/>
      <c r="E66" s="75"/>
      <c r="F66" s="72"/>
      <c r="G66" s="62"/>
      <c r="H66" s="60"/>
      <c r="M66" s="64"/>
    </row>
    <row r="67" spans="1:13" s="65" customFormat="1" ht="15">
      <c r="A67" s="75"/>
      <c r="B67" s="72"/>
      <c r="C67" s="75"/>
      <c r="D67" s="77"/>
      <c r="E67" s="75"/>
      <c r="F67" s="72"/>
      <c r="G67" s="62"/>
      <c r="H67" s="60"/>
      <c r="M67" s="64"/>
    </row>
    <row r="68" spans="1:13" s="65" customFormat="1" ht="15">
      <c r="A68" s="75"/>
      <c r="B68" s="72"/>
      <c r="C68" s="75"/>
      <c r="D68" s="77"/>
      <c r="E68" s="75"/>
      <c r="F68" s="72"/>
      <c r="G68" s="62"/>
      <c r="H68" s="60"/>
      <c r="M68" s="64"/>
    </row>
    <row r="69" spans="1:13" s="65" customFormat="1" ht="15">
      <c r="A69" s="75"/>
      <c r="B69" s="72"/>
      <c r="C69" s="75"/>
      <c r="D69" s="77"/>
      <c r="E69" s="75"/>
      <c r="F69" s="72"/>
      <c r="G69" s="62"/>
      <c r="H69" s="60"/>
      <c r="M69" s="64"/>
    </row>
    <row r="70" spans="1:13" s="65" customFormat="1" ht="15">
      <c r="A70" s="75"/>
      <c r="B70" s="72"/>
      <c r="C70" s="75"/>
      <c r="D70" s="77"/>
      <c r="E70" s="75"/>
      <c r="F70" s="72"/>
      <c r="G70" s="62"/>
      <c r="H70" s="60"/>
      <c r="M70" s="64"/>
    </row>
    <row r="71" spans="1:13" s="60" customFormat="1" ht="15">
      <c r="A71" s="75"/>
      <c r="B71" s="72"/>
      <c r="C71" s="75"/>
      <c r="D71" s="77"/>
      <c r="E71" s="75"/>
      <c r="F71" s="72"/>
      <c r="G71" s="62"/>
      <c r="I71" s="65"/>
      <c r="J71" s="65"/>
      <c r="K71" s="65"/>
      <c r="L71" s="65"/>
      <c r="M71" s="64"/>
    </row>
    <row r="72" spans="1:13" s="60" customFormat="1" ht="15">
      <c r="A72" s="75"/>
      <c r="B72" s="72"/>
      <c r="C72" s="75"/>
      <c r="D72" s="77"/>
      <c r="E72" s="75"/>
      <c r="F72" s="72"/>
      <c r="G72" s="62"/>
      <c r="I72" s="65"/>
      <c r="J72" s="65"/>
      <c r="K72" s="65"/>
      <c r="L72" s="65"/>
      <c r="M72" s="64"/>
    </row>
    <row r="73" spans="1:13" s="60" customFormat="1" ht="15">
      <c r="A73" s="75"/>
      <c r="B73" s="72"/>
      <c r="C73" s="75"/>
      <c r="D73" s="77"/>
      <c r="E73" s="75"/>
      <c r="F73" s="72"/>
      <c r="G73" s="62"/>
      <c r="I73" s="65"/>
      <c r="J73" s="65"/>
      <c r="K73" s="65"/>
      <c r="L73" s="65"/>
      <c r="M73" s="64"/>
    </row>
    <row r="74" spans="1:13" s="60" customFormat="1" ht="15">
      <c r="A74" s="75"/>
      <c r="B74" s="72"/>
      <c r="C74" s="75"/>
      <c r="D74" s="77"/>
      <c r="E74" s="75"/>
      <c r="F74" s="72"/>
      <c r="G74" s="62"/>
      <c r="I74" s="65"/>
      <c r="J74" s="65"/>
      <c r="K74" s="65"/>
      <c r="L74" s="65"/>
      <c r="M74" s="64"/>
    </row>
    <row r="75" spans="1:13" s="60" customFormat="1" ht="15">
      <c r="A75" s="75"/>
      <c r="B75" s="72"/>
      <c r="C75" s="75"/>
      <c r="D75" s="77"/>
      <c r="E75" s="75"/>
      <c r="F75" s="72"/>
      <c r="G75" s="62"/>
      <c r="I75" s="65"/>
      <c r="J75" s="65"/>
      <c r="K75" s="65"/>
      <c r="L75" s="65"/>
      <c r="M75" s="64"/>
    </row>
    <row r="76" spans="1:13" s="60" customFormat="1" ht="15">
      <c r="A76" s="75"/>
      <c r="B76" s="72"/>
      <c r="C76" s="75"/>
      <c r="D76" s="77"/>
      <c r="E76" s="75"/>
      <c r="F76" s="72"/>
      <c r="G76" s="62"/>
      <c r="I76" s="65"/>
      <c r="J76" s="65"/>
      <c r="K76" s="65"/>
      <c r="L76" s="65"/>
      <c r="M76" s="64"/>
    </row>
    <row r="77" spans="1:13" s="60" customFormat="1" ht="15">
      <c r="A77" s="75"/>
      <c r="B77" s="72"/>
      <c r="C77" s="75"/>
      <c r="D77" s="77"/>
      <c r="E77" s="75"/>
      <c r="F77" s="72"/>
      <c r="G77" s="62"/>
      <c r="I77" s="65"/>
      <c r="J77" s="65"/>
      <c r="K77" s="65"/>
      <c r="L77" s="65"/>
      <c r="M77" s="64"/>
    </row>
    <row r="78" spans="1:13" s="60" customFormat="1" ht="15">
      <c r="A78" s="75"/>
      <c r="B78" s="72"/>
      <c r="C78" s="75"/>
      <c r="D78" s="77"/>
      <c r="E78" s="75"/>
      <c r="F78" s="72"/>
      <c r="G78" s="62"/>
      <c r="I78" s="65"/>
      <c r="J78" s="65"/>
      <c r="K78" s="65"/>
      <c r="L78" s="65"/>
      <c r="M78" s="64"/>
    </row>
    <row r="79" spans="1:13" s="60" customFormat="1" ht="15">
      <c r="A79" s="75"/>
      <c r="B79" s="72"/>
      <c r="C79" s="75"/>
      <c r="D79" s="77"/>
      <c r="E79" s="75"/>
      <c r="F79" s="72"/>
      <c r="G79" s="62"/>
      <c r="I79" s="65"/>
      <c r="J79" s="65"/>
      <c r="K79" s="65"/>
      <c r="L79" s="65"/>
      <c r="M79" s="64"/>
    </row>
    <row r="80" spans="1:13" s="60" customFormat="1" ht="15">
      <c r="A80" s="75"/>
      <c r="B80" s="72"/>
      <c r="C80" s="75"/>
      <c r="D80" s="77"/>
      <c r="E80" s="75"/>
      <c r="F80" s="72"/>
      <c r="G80" s="62"/>
      <c r="I80" s="65"/>
      <c r="J80" s="65"/>
      <c r="K80" s="65"/>
      <c r="L80" s="65"/>
      <c r="M80" s="64"/>
    </row>
    <row r="81" spans="1:13" s="60" customFormat="1" ht="15">
      <c r="A81" s="75"/>
      <c r="B81" s="72"/>
      <c r="C81" s="75"/>
      <c r="D81" s="77"/>
      <c r="E81" s="75"/>
      <c r="F81" s="72"/>
      <c r="G81" s="62"/>
      <c r="I81" s="65"/>
      <c r="J81" s="65"/>
      <c r="K81" s="65"/>
      <c r="L81" s="65"/>
      <c r="M81" s="64"/>
    </row>
    <row r="82" spans="1:13" s="60" customFormat="1" ht="15">
      <c r="A82" s="75"/>
      <c r="B82" s="72"/>
      <c r="C82" s="75"/>
      <c r="D82" s="77"/>
      <c r="E82" s="75"/>
      <c r="F82" s="72"/>
      <c r="G82" s="62"/>
      <c r="I82" s="65"/>
      <c r="J82" s="65"/>
      <c r="K82" s="65"/>
      <c r="L82" s="65"/>
      <c r="M82" s="64"/>
    </row>
    <row r="83" spans="1:13" s="60" customFormat="1" ht="15">
      <c r="A83" s="75"/>
      <c r="B83" s="72"/>
      <c r="C83" s="75"/>
      <c r="D83" s="77"/>
      <c r="E83" s="75"/>
      <c r="F83" s="72"/>
      <c r="G83" s="62"/>
      <c r="I83" s="65"/>
      <c r="J83" s="65"/>
      <c r="K83" s="65"/>
      <c r="L83" s="65"/>
      <c r="M83" s="64"/>
    </row>
    <row r="84" spans="1:13" s="60" customFormat="1" ht="15">
      <c r="A84" s="75"/>
      <c r="B84" s="72"/>
      <c r="C84" s="75"/>
      <c r="D84" s="77"/>
      <c r="E84" s="75"/>
      <c r="F84" s="72"/>
      <c r="G84" s="62"/>
      <c r="I84" s="65"/>
      <c r="J84" s="65"/>
      <c r="K84" s="65"/>
      <c r="L84" s="65"/>
      <c r="M84" s="64"/>
    </row>
    <row r="85" spans="1:13" s="60" customFormat="1" ht="15">
      <c r="A85" s="75"/>
      <c r="B85" s="72"/>
      <c r="C85" s="75"/>
      <c r="D85" s="77"/>
      <c r="E85" s="75"/>
      <c r="F85" s="72"/>
      <c r="G85" s="62"/>
      <c r="I85" s="65"/>
      <c r="J85" s="65"/>
      <c r="K85" s="65"/>
      <c r="L85" s="65"/>
      <c r="M85" s="64"/>
    </row>
    <row r="86" spans="1:13" s="60" customFormat="1" ht="15">
      <c r="A86" s="75"/>
      <c r="B86" s="72"/>
      <c r="C86" s="75"/>
      <c r="D86" s="77"/>
      <c r="E86" s="75"/>
      <c r="F86" s="72"/>
      <c r="G86" s="62"/>
      <c r="I86" s="65"/>
      <c r="J86" s="65"/>
      <c r="K86" s="65"/>
      <c r="L86" s="65"/>
      <c r="M86" s="64"/>
    </row>
    <row r="87" spans="1:13" s="60" customFormat="1" ht="15">
      <c r="A87" s="75"/>
      <c r="B87" s="72"/>
      <c r="C87" s="75"/>
      <c r="D87" s="77"/>
      <c r="E87" s="75"/>
      <c r="F87" s="72"/>
      <c r="G87" s="62"/>
      <c r="I87" s="65"/>
      <c r="J87" s="65"/>
      <c r="K87" s="65"/>
      <c r="L87" s="65"/>
      <c r="M87" s="64"/>
    </row>
    <row r="88" spans="1:13" s="60" customFormat="1" ht="15">
      <c r="A88" s="75"/>
      <c r="B88" s="72"/>
      <c r="C88" s="75"/>
      <c r="D88" s="77"/>
      <c r="E88" s="75"/>
      <c r="F88" s="72"/>
      <c r="G88" s="62"/>
      <c r="I88" s="65"/>
      <c r="J88" s="65"/>
      <c r="K88" s="65"/>
      <c r="L88" s="65"/>
      <c r="M88" s="64"/>
    </row>
    <row r="89" spans="1:13" s="60" customFormat="1" ht="15">
      <c r="A89" s="75"/>
      <c r="B89" s="72"/>
      <c r="C89" s="75"/>
      <c r="D89" s="77"/>
      <c r="E89" s="75"/>
      <c r="F89" s="72"/>
      <c r="G89" s="62"/>
      <c r="I89" s="65"/>
      <c r="J89" s="65"/>
      <c r="K89" s="65"/>
      <c r="L89" s="65"/>
      <c r="M89" s="64"/>
    </row>
    <row r="90" spans="1:13" s="60" customFormat="1" ht="15">
      <c r="A90" s="75"/>
      <c r="B90" s="72"/>
      <c r="C90" s="75"/>
      <c r="D90" s="77"/>
      <c r="E90" s="75"/>
      <c r="F90" s="72"/>
      <c r="G90" s="62"/>
      <c r="I90" s="65"/>
      <c r="J90" s="65"/>
      <c r="K90" s="65"/>
      <c r="L90" s="65"/>
      <c r="M90" s="64"/>
    </row>
    <row r="91" spans="1:13" s="60" customFormat="1" ht="15">
      <c r="A91" s="75"/>
      <c r="B91" s="72"/>
      <c r="C91" s="75"/>
      <c r="D91" s="77"/>
      <c r="E91" s="75"/>
      <c r="F91" s="72"/>
      <c r="G91" s="62"/>
      <c r="I91" s="65"/>
      <c r="J91" s="65"/>
      <c r="K91" s="65"/>
      <c r="L91" s="65"/>
      <c r="M91" s="64"/>
    </row>
    <row r="92" spans="1:13" s="60" customFormat="1" ht="15">
      <c r="A92" s="75"/>
      <c r="B92" s="72"/>
      <c r="C92" s="75"/>
      <c r="D92" s="77"/>
      <c r="E92" s="75"/>
      <c r="F92" s="72"/>
      <c r="G92" s="62"/>
      <c r="I92" s="65"/>
      <c r="J92" s="65"/>
      <c r="K92" s="65"/>
      <c r="L92" s="65"/>
      <c r="M92" s="64"/>
    </row>
    <row r="93" spans="1:13" s="60" customFormat="1" ht="15">
      <c r="A93" s="75"/>
      <c r="B93" s="72"/>
      <c r="C93" s="75"/>
      <c r="D93" s="77"/>
      <c r="E93" s="75"/>
      <c r="F93" s="72"/>
      <c r="G93" s="62"/>
      <c r="I93" s="65"/>
      <c r="J93" s="65"/>
      <c r="K93" s="65"/>
      <c r="L93" s="65"/>
      <c r="M93" s="64"/>
    </row>
    <row r="94" spans="1:13" s="60" customFormat="1" ht="15">
      <c r="A94" s="75"/>
      <c r="B94" s="72"/>
      <c r="C94" s="75"/>
      <c r="D94" s="77"/>
      <c r="E94" s="75"/>
      <c r="F94" s="72"/>
      <c r="G94" s="62"/>
      <c r="I94" s="65"/>
      <c r="J94" s="65"/>
      <c r="K94" s="65"/>
      <c r="L94" s="65"/>
      <c r="M94" s="64"/>
    </row>
    <row r="95" spans="1:13" s="60" customFormat="1" ht="15">
      <c r="A95" s="75"/>
      <c r="B95" s="72"/>
      <c r="C95" s="75"/>
      <c r="D95" s="77"/>
      <c r="E95" s="75"/>
      <c r="F95" s="72"/>
      <c r="G95" s="62"/>
      <c r="I95" s="65"/>
      <c r="J95" s="65"/>
      <c r="K95" s="65"/>
      <c r="L95" s="65"/>
      <c r="M95" s="64"/>
    </row>
    <row r="96" spans="1:13" s="60" customFormat="1" ht="15">
      <c r="A96" s="75"/>
      <c r="B96" s="72"/>
      <c r="C96" s="75"/>
      <c r="D96" s="77"/>
      <c r="E96" s="75"/>
      <c r="F96" s="72"/>
      <c r="G96" s="62"/>
      <c r="I96" s="65"/>
      <c r="J96" s="65"/>
      <c r="K96" s="65"/>
      <c r="L96" s="65"/>
      <c r="M96" s="64"/>
    </row>
    <row r="97" spans="1:13" s="60" customFormat="1" ht="15">
      <c r="A97" s="75"/>
      <c r="B97" s="72"/>
      <c r="C97" s="75"/>
      <c r="D97" s="77"/>
      <c r="E97" s="75"/>
      <c r="F97" s="72"/>
      <c r="G97" s="62"/>
      <c r="I97" s="65"/>
      <c r="J97" s="65"/>
      <c r="K97" s="65"/>
      <c r="L97" s="65"/>
      <c r="M97" s="64"/>
    </row>
    <row r="98" spans="1:13" s="60" customFormat="1" ht="15">
      <c r="A98" s="75"/>
      <c r="B98" s="72"/>
      <c r="C98" s="75"/>
      <c r="D98" s="77"/>
      <c r="E98" s="75"/>
      <c r="F98" s="72"/>
      <c r="G98" s="62"/>
      <c r="I98" s="65"/>
      <c r="J98" s="65"/>
      <c r="K98" s="65"/>
      <c r="L98" s="65"/>
      <c r="M98" s="64"/>
    </row>
    <row r="99" spans="1:13" s="1" customFormat="1">
      <c r="A99" s="45"/>
      <c r="B99" s="7"/>
      <c r="C99" s="52"/>
      <c r="D99" s="6"/>
      <c r="E99" s="45"/>
      <c r="F99" s="7"/>
      <c r="G99" s="35"/>
      <c r="I99" s="38"/>
      <c r="J99" s="41"/>
      <c r="K99" s="41"/>
      <c r="L99" s="41"/>
      <c r="M99" s="42"/>
    </row>
    <row r="100" spans="1:13" s="1" customFormat="1">
      <c r="A100" s="45"/>
      <c r="B100" s="7"/>
      <c r="C100" s="52"/>
      <c r="D100" s="6"/>
      <c r="E100" s="45"/>
      <c r="F100" s="7"/>
      <c r="G100" s="35"/>
      <c r="I100" s="38"/>
      <c r="J100" s="41"/>
      <c r="K100" s="41"/>
      <c r="L100" s="41"/>
      <c r="M100" s="42"/>
    </row>
    <row r="101" spans="1:13" s="1" customFormat="1">
      <c r="A101" s="45"/>
      <c r="B101" s="7"/>
      <c r="C101" s="52"/>
      <c r="D101" s="6"/>
      <c r="E101" s="45"/>
      <c r="F101" s="7"/>
      <c r="G101" s="35"/>
      <c r="I101" s="38"/>
      <c r="J101" s="41"/>
      <c r="K101" s="41"/>
      <c r="L101" s="41"/>
      <c r="M101" s="42"/>
    </row>
    <row r="102" spans="1:13" s="1" customFormat="1">
      <c r="A102" s="45"/>
      <c r="B102" s="7"/>
      <c r="C102" s="52"/>
      <c r="D102" s="6"/>
      <c r="E102" s="45"/>
      <c r="F102" s="7"/>
      <c r="G102" s="35"/>
      <c r="I102" s="38"/>
      <c r="J102" s="41"/>
      <c r="K102" s="41"/>
      <c r="L102" s="41"/>
      <c r="M102" s="42"/>
    </row>
    <row r="103" spans="1:13" s="1" customFormat="1">
      <c r="A103" s="45"/>
      <c r="B103" s="7"/>
      <c r="C103" s="52"/>
      <c r="D103" s="6"/>
      <c r="E103" s="45"/>
      <c r="F103" s="7"/>
      <c r="G103" s="35"/>
      <c r="I103" s="38"/>
      <c r="J103" s="41"/>
      <c r="K103" s="41"/>
      <c r="L103" s="41"/>
      <c r="M103" s="42"/>
    </row>
    <row r="104" spans="1:13" s="1" customFormat="1">
      <c r="A104" s="45"/>
      <c r="B104" s="7"/>
      <c r="C104" s="52"/>
      <c r="D104" s="6"/>
      <c r="E104" s="45"/>
      <c r="F104" s="7"/>
      <c r="G104" s="35"/>
      <c r="I104" s="38"/>
      <c r="J104" s="41"/>
      <c r="K104" s="41"/>
      <c r="L104" s="41"/>
      <c r="M104" s="42"/>
    </row>
    <row r="105" spans="1:13" s="1" customFormat="1">
      <c r="A105" s="45"/>
      <c r="B105" s="7"/>
      <c r="C105" s="52"/>
      <c r="D105" s="6"/>
      <c r="E105" s="45"/>
      <c r="F105" s="7"/>
      <c r="G105" s="35"/>
      <c r="I105" s="38"/>
      <c r="J105" s="41"/>
      <c r="K105" s="41"/>
      <c r="L105" s="41"/>
      <c r="M105" s="42"/>
    </row>
    <row r="106" spans="1:13" s="1" customFormat="1">
      <c r="A106" s="45"/>
      <c r="B106" s="7"/>
      <c r="C106" s="52"/>
      <c r="D106" s="6"/>
      <c r="E106" s="45"/>
      <c r="F106" s="7"/>
      <c r="G106" s="35"/>
      <c r="I106" s="38"/>
      <c r="J106" s="41"/>
      <c r="K106" s="41"/>
      <c r="L106" s="41"/>
      <c r="M106" s="42"/>
    </row>
    <row r="107" spans="1:13" s="1" customFormat="1">
      <c r="A107" s="45"/>
      <c r="B107" s="7"/>
      <c r="C107" s="52"/>
      <c r="D107" s="6"/>
      <c r="E107" s="45"/>
      <c r="F107" s="7"/>
      <c r="G107" s="35"/>
      <c r="I107" s="38"/>
      <c r="J107" s="41"/>
      <c r="K107" s="41"/>
      <c r="L107" s="41"/>
      <c r="M107" s="42"/>
    </row>
    <row r="108" spans="1:13" s="1" customFormat="1">
      <c r="A108" s="45"/>
      <c r="B108" s="7"/>
      <c r="C108" s="52"/>
      <c r="D108" s="6"/>
      <c r="E108" s="45"/>
      <c r="F108" s="7"/>
      <c r="G108" s="35"/>
      <c r="I108" s="38"/>
      <c r="J108" s="41"/>
      <c r="K108" s="41"/>
      <c r="L108" s="41"/>
      <c r="M108" s="42"/>
    </row>
    <row r="109" spans="1:13" s="1" customFormat="1">
      <c r="A109" s="45"/>
      <c r="B109" s="7"/>
      <c r="C109" s="52"/>
      <c r="D109" s="6"/>
      <c r="E109" s="45"/>
      <c r="F109" s="7"/>
      <c r="G109" s="35"/>
      <c r="I109" s="38"/>
      <c r="J109" s="41"/>
      <c r="K109" s="41"/>
      <c r="L109" s="41"/>
      <c r="M109" s="42"/>
    </row>
    <row r="110" spans="1:13" s="1" customFormat="1">
      <c r="A110" s="45"/>
      <c r="B110" s="7"/>
      <c r="C110" s="52"/>
      <c r="D110" s="6"/>
      <c r="E110" s="45"/>
      <c r="F110" s="7"/>
      <c r="G110" s="35"/>
      <c r="I110" s="38"/>
      <c r="J110" s="41"/>
      <c r="K110" s="41"/>
      <c r="L110" s="41"/>
      <c r="M110" s="42"/>
    </row>
    <row r="111" spans="1:13" s="1" customFormat="1">
      <c r="A111" s="45"/>
      <c r="B111" s="7"/>
      <c r="C111" s="52"/>
      <c r="D111" s="6"/>
      <c r="E111" s="45"/>
      <c r="F111" s="7"/>
      <c r="G111" s="35"/>
      <c r="I111" s="38"/>
      <c r="J111" s="41"/>
      <c r="K111" s="41"/>
      <c r="L111" s="41"/>
      <c r="M111" s="42"/>
    </row>
    <row r="112" spans="1:13" s="1" customFormat="1">
      <c r="A112" s="45"/>
      <c r="B112" s="7"/>
      <c r="C112" s="52"/>
      <c r="D112" s="6"/>
      <c r="E112" s="45"/>
      <c r="F112" s="7"/>
      <c r="G112" s="35"/>
      <c r="I112" s="38"/>
      <c r="J112" s="41"/>
      <c r="K112" s="41"/>
      <c r="L112" s="41"/>
      <c r="M112" s="42"/>
    </row>
    <row r="113" spans="1:13" s="1" customFormat="1">
      <c r="A113" s="45"/>
      <c r="B113" s="7"/>
      <c r="C113" s="52"/>
      <c r="D113" s="6"/>
      <c r="E113" s="45"/>
      <c r="F113" s="7"/>
      <c r="G113" s="35"/>
      <c r="I113" s="38"/>
      <c r="J113" s="41"/>
      <c r="K113" s="41"/>
      <c r="L113" s="41"/>
      <c r="M113" s="42"/>
    </row>
    <row r="114" spans="1:13" s="1" customFormat="1">
      <c r="A114" s="45"/>
      <c r="B114" s="7"/>
      <c r="C114" s="52"/>
      <c r="D114" s="6"/>
      <c r="E114" s="45"/>
      <c r="F114" s="7"/>
      <c r="G114" s="35"/>
      <c r="I114" s="38"/>
      <c r="J114" s="41"/>
      <c r="K114" s="41"/>
      <c r="L114" s="41"/>
      <c r="M114" s="42"/>
    </row>
    <row r="115" spans="1:13" s="1" customFormat="1">
      <c r="A115" s="45"/>
      <c r="B115" s="7"/>
      <c r="C115" s="52"/>
      <c r="D115" s="6"/>
      <c r="E115" s="45"/>
      <c r="F115" s="7"/>
      <c r="G115" s="35"/>
      <c r="I115" s="38"/>
      <c r="J115" s="41"/>
      <c r="K115" s="41"/>
      <c r="L115" s="41"/>
      <c r="M115" s="42"/>
    </row>
    <row r="116" spans="1:13" s="1" customFormat="1">
      <c r="A116" s="45"/>
      <c r="B116" s="7"/>
      <c r="C116" s="52"/>
      <c r="D116" s="6"/>
      <c r="E116" s="45"/>
      <c r="F116" s="7"/>
      <c r="G116" s="35"/>
      <c r="I116" s="38"/>
      <c r="J116" s="41"/>
      <c r="K116" s="41"/>
      <c r="L116" s="41"/>
      <c r="M116" s="42"/>
    </row>
    <row r="117" spans="1:13" s="1" customFormat="1">
      <c r="A117" s="45"/>
      <c r="B117" s="7"/>
      <c r="C117" s="52"/>
      <c r="D117" s="6"/>
      <c r="E117" s="45"/>
      <c r="F117" s="7"/>
      <c r="G117" s="35"/>
      <c r="I117" s="38"/>
      <c r="J117" s="41"/>
      <c r="K117" s="41"/>
      <c r="L117" s="41"/>
      <c r="M117" s="42"/>
    </row>
    <row r="118" spans="1:13" s="1" customFormat="1">
      <c r="A118" s="45"/>
      <c r="B118" s="7"/>
      <c r="C118" s="52"/>
      <c r="D118" s="6"/>
      <c r="E118" s="45"/>
      <c r="F118" s="7"/>
      <c r="G118" s="35"/>
      <c r="I118" s="38"/>
      <c r="J118" s="41"/>
      <c r="K118" s="41"/>
      <c r="L118" s="41"/>
      <c r="M118" s="42"/>
    </row>
    <row r="119" spans="1:13" s="1" customFormat="1">
      <c r="A119" s="45"/>
      <c r="B119" s="7"/>
      <c r="C119" s="52"/>
      <c r="D119" s="6"/>
      <c r="E119" s="45"/>
      <c r="F119" s="7"/>
      <c r="G119" s="35"/>
      <c r="I119" s="38"/>
      <c r="J119" s="41"/>
      <c r="K119" s="41"/>
      <c r="L119" s="41"/>
      <c r="M119" s="42"/>
    </row>
    <row r="120" spans="1:13" s="1" customFormat="1">
      <c r="A120" s="45"/>
      <c r="B120" s="7"/>
      <c r="C120" s="52"/>
      <c r="D120" s="6"/>
      <c r="E120" s="45"/>
      <c r="F120" s="7"/>
      <c r="G120" s="35"/>
      <c r="I120" s="38"/>
      <c r="J120" s="41"/>
      <c r="K120" s="41"/>
      <c r="L120" s="41"/>
      <c r="M120" s="42"/>
    </row>
    <row r="121" spans="1:13" s="1" customFormat="1">
      <c r="A121" s="45"/>
      <c r="B121" s="7"/>
      <c r="C121" s="52"/>
      <c r="D121" s="6"/>
      <c r="E121" s="45"/>
      <c r="F121" s="7"/>
      <c r="G121" s="35"/>
      <c r="I121" s="38"/>
      <c r="J121" s="41"/>
      <c r="K121" s="41"/>
      <c r="L121" s="41"/>
      <c r="M121" s="42"/>
    </row>
    <row r="122" spans="1:13" s="1" customFormat="1">
      <c r="A122" s="45"/>
      <c r="B122" s="7"/>
      <c r="C122" s="52"/>
      <c r="D122" s="6"/>
      <c r="E122" s="45"/>
      <c r="F122" s="7"/>
      <c r="G122" s="35"/>
      <c r="I122" s="38"/>
      <c r="J122" s="41"/>
      <c r="K122" s="41"/>
      <c r="L122" s="41"/>
      <c r="M122" s="42"/>
    </row>
    <row r="123" spans="1:13" s="1" customFormat="1">
      <c r="A123" s="45"/>
      <c r="B123" s="7"/>
      <c r="C123" s="52"/>
      <c r="D123" s="6"/>
      <c r="E123" s="45"/>
      <c r="F123" s="7"/>
      <c r="G123" s="35"/>
      <c r="I123" s="38"/>
      <c r="J123" s="41"/>
      <c r="K123" s="41"/>
      <c r="L123" s="41"/>
      <c r="M123" s="42"/>
    </row>
    <row r="124" spans="1:13" s="1" customFormat="1">
      <c r="A124" s="45"/>
      <c r="B124" s="7"/>
      <c r="C124" s="52"/>
      <c r="D124" s="6"/>
      <c r="E124" s="45"/>
      <c r="F124" s="7"/>
      <c r="G124" s="35"/>
      <c r="I124" s="38"/>
      <c r="J124" s="41"/>
      <c r="K124" s="41"/>
      <c r="L124" s="41"/>
      <c r="M124" s="42"/>
    </row>
    <row r="125" spans="1:13" s="1" customFormat="1">
      <c r="A125" s="45"/>
      <c r="B125" s="7"/>
      <c r="C125" s="52"/>
      <c r="D125" s="6"/>
      <c r="E125" s="45"/>
      <c r="F125" s="7"/>
      <c r="G125" s="35"/>
      <c r="I125" s="38"/>
      <c r="J125" s="41"/>
      <c r="K125" s="41"/>
      <c r="L125" s="41"/>
      <c r="M125" s="42"/>
    </row>
    <row r="126" spans="1:13" s="1" customFormat="1">
      <c r="A126" s="45"/>
      <c r="B126" s="7"/>
      <c r="C126" s="52"/>
      <c r="D126" s="6"/>
      <c r="E126" s="45"/>
      <c r="F126" s="7"/>
      <c r="G126" s="35"/>
      <c r="I126" s="38"/>
      <c r="J126" s="41"/>
      <c r="K126" s="41"/>
      <c r="L126" s="41"/>
      <c r="M126" s="42"/>
    </row>
    <row r="127" spans="1:13" s="1" customFormat="1">
      <c r="A127" s="45"/>
      <c r="B127" s="7"/>
      <c r="C127" s="52"/>
      <c r="D127" s="6"/>
      <c r="E127" s="45"/>
      <c r="F127" s="7"/>
      <c r="G127" s="35"/>
      <c r="I127" s="38"/>
      <c r="J127" s="41"/>
      <c r="K127" s="41"/>
      <c r="L127" s="41"/>
      <c r="M127" s="42"/>
    </row>
    <row r="128" spans="1:13" s="1" customFormat="1">
      <c r="A128" s="45"/>
      <c r="B128" s="7"/>
      <c r="C128" s="52"/>
      <c r="D128" s="6"/>
      <c r="E128" s="45"/>
      <c r="F128" s="7"/>
      <c r="G128" s="35"/>
      <c r="I128" s="38"/>
      <c r="J128" s="41"/>
      <c r="K128" s="41"/>
      <c r="L128" s="41"/>
      <c r="M128" s="42"/>
    </row>
    <row r="129" spans="1:13" s="1" customFormat="1">
      <c r="A129" s="45"/>
      <c r="B129" s="7"/>
      <c r="C129" s="52"/>
      <c r="D129" s="6"/>
      <c r="E129" s="45"/>
      <c r="F129" s="7"/>
      <c r="G129" s="35"/>
      <c r="I129" s="38"/>
      <c r="J129" s="41"/>
      <c r="K129" s="41"/>
      <c r="L129" s="41"/>
      <c r="M129" s="42"/>
    </row>
    <row r="130" spans="1:13" s="1" customFormat="1">
      <c r="A130" s="45"/>
      <c r="B130" s="7"/>
      <c r="C130" s="52"/>
      <c r="D130" s="6"/>
      <c r="E130" s="45"/>
      <c r="F130" s="7"/>
      <c r="G130" s="35"/>
      <c r="I130" s="38"/>
      <c r="J130" s="41"/>
      <c r="K130" s="41"/>
      <c r="L130" s="41"/>
      <c r="M130" s="42"/>
    </row>
    <row r="131" spans="1:13" s="1" customFormat="1">
      <c r="A131" s="45"/>
      <c r="B131" s="7"/>
      <c r="C131" s="52"/>
      <c r="D131" s="6"/>
      <c r="E131" s="45"/>
      <c r="F131" s="7"/>
      <c r="G131" s="35"/>
      <c r="I131" s="38"/>
      <c r="J131" s="41"/>
      <c r="K131" s="41"/>
      <c r="L131" s="41"/>
      <c r="M131" s="42"/>
    </row>
    <row r="132" spans="1:13" s="1" customFormat="1">
      <c r="A132" s="45"/>
      <c r="B132" s="7"/>
      <c r="C132" s="52"/>
      <c r="D132" s="6"/>
      <c r="E132" s="45"/>
      <c r="F132" s="7"/>
      <c r="G132" s="35"/>
      <c r="I132" s="38"/>
      <c r="J132" s="41"/>
      <c r="K132" s="41"/>
      <c r="L132" s="41"/>
      <c r="M132" s="42"/>
    </row>
    <row r="133" spans="1:13" s="1" customFormat="1">
      <c r="A133" s="45"/>
      <c r="B133" s="7"/>
      <c r="C133" s="52"/>
      <c r="D133" s="6"/>
      <c r="E133" s="45"/>
      <c r="F133" s="7"/>
      <c r="G133" s="35"/>
      <c r="I133" s="38"/>
      <c r="J133" s="41"/>
      <c r="K133" s="41"/>
      <c r="L133" s="41"/>
      <c r="M133" s="42"/>
    </row>
    <row r="134" spans="1:13" s="1" customFormat="1">
      <c r="A134" s="45"/>
      <c r="B134" s="7"/>
      <c r="C134" s="52"/>
      <c r="D134" s="6"/>
      <c r="E134" s="45"/>
      <c r="F134" s="7"/>
      <c r="G134" s="35"/>
      <c r="I134" s="38"/>
      <c r="J134" s="41"/>
      <c r="K134" s="41"/>
      <c r="L134" s="41"/>
      <c r="M134" s="42"/>
    </row>
    <row r="135" spans="1:13" s="1" customFormat="1">
      <c r="A135" s="45"/>
      <c r="B135" s="7"/>
      <c r="C135" s="52"/>
      <c r="D135" s="6"/>
      <c r="E135" s="45"/>
      <c r="F135" s="7"/>
      <c r="G135" s="35"/>
      <c r="I135" s="38"/>
      <c r="J135" s="41"/>
      <c r="K135" s="41"/>
      <c r="L135" s="41"/>
      <c r="M135" s="42"/>
    </row>
    <row r="136" spans="1:13" s="1" customFormat="1">
      <c r="A136" s="45"/>
      <c r="B136" s="7"/>
      <c r="C136" s="52"/>
      <c r="D136" s="6"/>
      <c r="E136" s="45"/>
      <c r="F136" s="7"/>
      <c r="G136" s="35"/>
      <c r="I136" s="38"/>
      <c r="J136" s="41"/>
      <c r="K136" s="41"/>
      <c r="L136" s="41"/>
      <c r="M136" s="42"/>
    </row>
    <row r="137" spans="1:13" s="1" customFormat="1">
      <c r="A137" s="45"/>
      <c r="B137" s="7"/>
      <c r="C137" s="52"/>
      <c r="D137" s="6"/>
      <c r="E137" s="45"/>
      <c r="F137" s="7"/>
      <c r="G137" s="35"/>
      <c r="I137" s="38"/>
      <c r="J137" s="41"/>
      <c r="K137" s="41"/>
      <c r="L137" s="41"/>
      <c r="M137" s="42"/>
    </row>
    <row r="138" spans="1:13" s="1" customFormat="1">
      <c r="A138" s="45"/>
      <c r="B138" s="7"/>
      <c r="C138" s="52"/>
      <c r="D138" s="6"/>
      <c r="E138" s="45"/>
      <c r="F138" s="7"/>
      <c r="G138" s="35"/>
      <c r="I138" s="38"/>
      <c r="J138" s="41"/>
      <c r="K138" s="41"/>
      <c r="L138" s="41"/>
      <c r="M138" s="42"/>
    </row>
    <row r="139" spans="1:13" s="1" customFormat="1">
      <c r="A139" s="45"/>
      <c r="B139" s="7"/>
      <c r="C139" s="52"/>
      <c r="D139" s="6"/>
      <c r="E139" s="45"/>
      <c r="F139" s="7"/>
      <c r="G139" s="35"/>
      <c r="I139" s="38"/>
      <c r="J139" s="41"/>
      <c r="K139" s="41"/>
      <c r="L139" s="41"/>
      <c r="M139" s="42"/>
    </row>
    <row r="140" spans="1:13" s="1" customFormat="1">
      <c r="A140" s="45"/>
      <c r="B140" s="7"/>
      <c r="C140" s="52"/>
      <c r="D140" s="6"/>
      <c r="E140" s="45"/>
      <c r="F140" s="7"/>
      <c r="G140" s="35"/>
      <c r="I140" s="38"/>
      <c r="J140" s="41"/>
      <c r="K140" s="41"/>
      <c r="L140" s="41"/>
      <c r="M140" s="42"/>
    </row>
    <row r="141" spans="1:13" s="1" customFormat="1">
      <c r="A141" s="45"/>
      <c r="B141" s="7"/>
      <c r="C141" s="52"/>
      <c r="D141" s="6"/>
      <c r="E141" s="45"/>
      <c r="F141" s="7"/>
      <c r="G141" s="35"/>
      <c r="I141" s="38"/>
      <c r="J141" s="41"/>
      <c r="K141" s="41"/>
      <c r="L141" s="41"/>
      <c r="M141" s="42"/>
    </row>
    <row r="142" spans="1:13" s="1" customFormat="1">
      <c r="A142" s="45"/>
      <c r="B142" s="7"/>
      <c r="C142" s="52"/>
      <c r="D142" s="6"/>
      <c r="E142" s="45"/>
      <c r="F142" s="7"/>
      <c r="G142" s="35"/>
      <c r="I142" s="38"/>
      <c r="J142" s="41"/>
      <c r="K142" s="41"/>
      <c r="L142" s="41"/>
      <c r="M142" s="42"/>
    </row>
    <row r="143" spans="1:13" s="1" customFormat="1">
      <c r="A143" s="45"/>
      <c r="B143" s="7"/>
      <c r="C143" s="52"/>
      <c r="D143" s="6"/>
      <c r="E143" s="45"/>
      <c r="F143" s="7"/>
      <c r="G143" s="35"/>
      <c r="I143" s="38"/>
      <c r="J143" s="41"/>
      <c r="K143" s="41"/>
      <c r="L143" s="41"/>
      <c r="M143" s="42"/>
    </row>
    <row r="144" spans="1:13" s="1" customFormat="1">
      <c r="A144" s="45"/>
      <c r="B144" s="7"/>
      <c r="C144" s="52"/>
      <c r="D144" s="6"/>
      <c r="E144" s="45"/>
      <c r="F144" s="7"/>
      <c r="G144" s="35"/>
      <c r="I144" s="38"/>
      <c r="J144" s="41"/>
      <c r="K144" s="41"/>
      <c r="L144" s="41"/>
      <c r="M144" s="42"/>
    </row>
    <row r="145" spans="1:13" s="1" customFormat="1">
      <c r="A145" s="45"/>
      <c r="B145" s="7"/>
      <c r="C145" s="52"/>
      <c r="D145" s="6"/>
      <c r="E145" s="45"/>
      <c r="F145" s="7"/>
      <c r="G145" s="35"/>
      <c r="I145" s="38"/>
      <c r="J145" s="41"/>
      <c r="K145" s="41"/>
      <c r="L145" s="41"/>
      <c r="M145" s="42"/>
    </row>
    <row r="146" spans="1:13" s="1" customFormat="1">
      <c r="A146" s="45"/>
      <c r="B146" s="7"/>
      <c r="C146" s="52"/>
      <c r="D146" s="6"/>
      <c r="E146" s="45"/>
      <c r="F146" s="7"/>
      <c r="G146" s="35"/>
      <c r="I146" s="38"/>
      <c r="J146" s="41"/>
      <c r="K146" s="41"/>
      <c r="L146" s="41"/>
      <c r="M146" s="42"/>
    </row>
    <row r="147" spans="1:13" s="1" customFormat="1">
      <c r="A147" s="45"/>
      <c r="B147" s="7"/>
      <c r="C147" s="52"/>
      <c r="D147" s="6"/>
      <c r="E147" s="45"/>
      <c r="F147" s="7"/>
      <c r="G147" s="35"/>
      <c r="I147" s="38"/>
      <c r="J147" s="41"/>
      <c r="K147" s="41"/>
      <c r="L147" s="41"/>
      <c r="M147" s="42"/>
    </row>
    <row r="148" spans="1:13" s="1" customFormat="1">
      <c r="A148" s="45"/>
      <c r="B148" s="7"/>
      <c r="C148" s="52"/>
      <c r="D148" s="6"/>
      <c r="E148" s="45"/>
      <c r="F148" s="7"/>
      <c r="G148" s="35"/>
      <c r="I148" s="38"/>
      <c r="J148" s="41"/>
      <c r="K148" s="41"/>
      <c r="L148" s="41"/>
      <c r="M148" s="42"/>
    </row>
    <row r="149" spans="1:13" s="1" customFormat="1">
      <c r="A149" s="45"/>
      <c r="B149" s="7"/>
      <c r="C149" s="52"/>
      <c r="D149" s="6"/>
      <c r="E149" s="45"/>
      <c r="F149" s="7"/>
      <c r="G149" s="35"/>
      <c r="I149" s="38"/>
      <c r="J149" s="41"/>
      <c r="K149" s="41"/>
      <c r="L149" s="41"/>
      <c r="M149" s="42"/>
    </row>
    <row r="150" spans="1:13" s="1" customFormat="1">
      <c r="A150" s="45"/>
      <c r="B150" s="7"/>
      <c r="C150" s="52"/>
      <c r="D150" s="6"/>
      <c r="E150" s="45"/>
      <c r="F150" s="7"/>
      <c r="G150" s="35"/>
      <c r="I150" s="38"/>
      <c r="J150" s="41"/>
      <c r="K150" s="41"/>
      <c r="L150" s="41"/>
      <c r="M150" s="42"/>
    </row>
    <row r="151" spans="1:13" s="1" customFormat="1">
      <c r="A151" s="45"/>
      <c r="B151" s="7"/>
      <c r="C151" s="52"/>
      <c r="D151" s="6"/>
      <c r="E151" s="45"/>
      <c r="F151" s="7"/>
      <c r="G151" s="35"/>
      <c r="I151" s="38"/>
      <c r="J151" s="41"/>
      <c r="K151" s="41"/>
      <c r="L151" s="41"/>
      <c r="M151" s="42"/>
    </row>
    <row r="152" spans="1:13" s="1" customFormat="1">
      <c r="A152" s="45"/>
      <c r="B152" s="7"/>
      <c r="C152" s="52"/>
      <c r="D152" s="6"/>
      <c r="E152" s="45"/>
      <c r="F152" s="7"/>
      <c r="G152" s="35"/>
      <c r="I152" s="38"/>
      <c r="J152" s="41"/>
      <c r="K152" s="41"/>
      <c r="L152" s="41"/>
      <c r="M152" s="42"/>
    </row>
    <row r="153" spans="1:13" s="1" customFormat="1">
      <c r="A153" s="45"/>
      <c r="B153" s="7"/>
      <c r="C153" s="52"/>
      <c r="D153" s="6"/>
      <c r="E153" s="45"/>
      <c r="F153" s="7"/>
      <c r="G153" s="35"/>
      <c r="I153" s="38"/>
      <c r="J153" s="41"/>
      <c r="K153" s="41"/>
      <c r="L153" s="41"/>
      <c r="M153" s="42"/>
    </row>
    <row r="154" spans="1:13" s="1" customFormat="1">
      <c r="A154" s="45"/>
      <c r="B154" s="7"/>
      <c r="C154" s="52"/>
      <c r="D154" s="6"/>
      <c r="E154" s="45"/>
      <c r="F154" s="7"/>
      <c r="G154" s="35"/>
      <c r="I154" s="38"/>
      <c r="J154" s="41"/>
      <c r="K154" s="41"/>
      <c r="L154" s="41"/>
      <c r="M154" s="42"/>
    </row>
    <row r="155" spans="1:13" s="1" customFormat="1">
      <c r="A155" s="45"/>
      <c r="B155" s="7"/>
      <c r="C155" s="52"/>
      <c r="D155" s="6"/>
      <c r="E155" s="45"/>
      <c r="F155" s="7"/>
      <c r="G155" s="35"/>
      <c r="I155" s="38"/>
      <c r="J155" s="41"/>
      <c r="K155" s="41"/>
      <c r="L155" s="41"/>
      <c r="M155" s="42"/>
    </row>
    <row r="156" spans="1:13" s="1" customFormat="1">
      <c r="A156" s="45"/>
      <c r="B156" s="7"/>
      <c r="C156" s="52"/>
      <c r="D156" s="6"/>
      <c r="E156" s="45"/>
      <c r="F156" s="7"/>
      <c r="G156" s="35"/>
      <c r="I156" s="38"/>
      <c r="J156" s="41"/>
      <c r="K156" s="41"/>
      <c r="L156" s="41"/>
      <c r="M156" s="42"/>
    </row>
    <row r="157" spans="1:13" s="1" customFormat="1">
      <c r="A157" s="45"/>
      <c r="B157" s="7"/>
      <c r="C157" s="52"/>
      <c r="D157" s="6"/>
      <c r="E157" s="45"/>
      <c r="F157" s="7"/>
      <c r="G157" s="35"/>
      <c r="I157" s="38"/>
      <c r="J157" s="41"/>
      <c r="K157" s="41"/>
      <c r="L157" s="41"/>
      <c r="M157" s="42"/>
    </row>
    <row r="158" spans="1:13" s="1" customFormat="1">
      <c r="A158" s="45"/>
      <c r="B158" s="7"/>
      <c r="C158" s="52"/>
      <c r="D158" s="6"/>
      <c r="E158" s="45"/>
      <c r="F158" s="7"/>
      <c r="G158" s="35"/>
      <c r="I158" s="38"/>
      <c r="J158" s="41"/>
      <c r="K158" s="41"/>
      <c r="L158" s="41"/>
      <c r="M158" s="42"/>
    </row>
    <row r="159" spans="1:13" s="1" customFormat="1">
      <c r="A159" s="45"/>
      <c r="B159" s="7"/>
      <c r="C159" s="52"/>
      <c r="D159" s="6"/>
      <c r="E159" s="45"/>
      <c r="F159" s="7"/>
      <c r="G159" s="35"/>
      <c r="I159" s="38"/>
      <c r="J159" s="41"/>
      <c r="K159" s="41"/>
      <c r="L159" s="41"/>
      <c r="M159" s="42"/>
    </row>
    <row r="160" spans="1:13" s="1" customFormat="1">
      <c r="A160" s="45"/>
      <c r="B160" s="7"/>
      <c r="C160" s="52"/>
      <c r="D160" s="6"/>
      <c r="E160" s="45"/>
      <c r="F160" s="7"/>
      <c r="G160" s="35"/>
      <c r="I160" s="38"/>
      <c r="J160" s="41"/>
      <c r="K160" s="41"/>
      <c r="L160" s="41"/>
      <c r="M160" s="42"/>
    </row>
    <row r="161" spans="1:13" s="1" customFormat="1">
      <c r="A161" s="45"/>
      <c r="B161" s="7"/>
      <c r="C161" s="52"/>
      <c r="D161" s="6"/>
      <c r="E161" s="45"/>
      <c r="F161" s="7"/>
      <c r="G161" s="35"/>
      <c r="I161" s="38"/>
      <c r="J161" s="41"/>
      <c r="K161" s="41"/>
      <c r="L161" s="41"/>
      <c r="M161" s="42"/>
    </row>
    <row r="162" spans="1:13" s="1" customFormat="1">
      <c r="A162" s="45"/>
      <c r="B162" s="7"/>
      <c r="C162" s="52"/>
      <c r="D162" s="6"/>
      <c r="E162" s="45"/>
      <c r="F162" s="7"/>
      <c r="G162" s="35"/>
      <c r="I162" s="38"/>
      <c r="J162" s="41"/>
      <c r="K162" s="41"/>
      <c r="L162" s="41"/>
      <c r="M162" s="42"/>
    </row>
    <row r="163" spans="1:13" s="1" customFormat="1">
      <c r="A163" s="45"/>
      <c r="B163" s="7"/>
      <c r="C163" s="52"/>
      <c r="D163" s="6"/>
      <c r="E163" s="45"/>
      <c r="F163" s="7"/>
      <c r="G163" s="35"/>
      <c r="I163" s="38"/>
      <c r="J163" s="41"/>
      <c r="K163" s="41"/>
      <c r="L163" s="41"/>
      <c r="M163" s="42"/>
    </row>
    <row r="164" spans="1:13" s="1" customFormat="1">
      <c r="A164" s="45"/>
      <c r="B164" s="7"/>
      <c r="C164" s="52"/>
      <c r="D164" s="6"/>
      <c r="E164" s="45"/>
      <c r="F164" s="7"/>
      <c r="G164" s="35"/>
      <c r="I164" s="38"/>
      <c r="J164" s="41"/>
      <c r="K164" s="41"/>
      <c r="L164" s="41"/>
      <c r="M164" s="42"/>
    </row>
    <row r="165" spans="1:13" s="1" customFormat="1">
      <c r="A165" s="45"/>
      <c r="B165" s="7"/>
      <c r="C165" s="52"/>
      <c r="D165" s="6"/>
      <c r="E165" s="45"/>
      <c r="F165" s="7"/>
      <c r="G165" s="35"/>
      <c r="I165" s="38"/>
      <c r="J165" s="41"/>
      <c r="K165" s="41"/>
      <c r="L165" s="41"/>
      <c r="M165" s="42"/>
    </row>
    <row r="166" spans="1:13" s="1" customFormat="1">
      <c r="A166" s="45"/>
      <c r="B166" s="7"/>
      <c r="C166" s="52"/>
      <c r="D166" s="6"/>
      <c r="E166" s="45"/>
      <c r="F166" s="7"/>
      <c r="G166" s="35"/>
      <c r="I166" s="38"/>
      <c r="J166" s="41"/>
      <c r="K166" s="41"/>
      <c r="L166" s="41"/>
      <c r="M166" s="42"/>
    </row>
    <row r="167" spans="1:13" s="1" customFormat="1">
      <c r="A167" s="45"/>
      <c r="B167" s="7"/>
      <c r="C167" s="52"/>
      <c r="D167" s="6"/>
      <c r="E167" s="45"/>
      <c r="F167" s="7"/>
      <c r="G167" s="35"/>
      <c r="I167" s="38"/>
      <c r="J167" s="41"/>
      <c r="K167" s="41"/>
      <c r="L167" s="41"/>
      <c r="M167" s="42"/>
    </row>
    <row r="168" spans="1:13" s="1" customFormat="1">
      <c r="A168" s="45"/>
      <c r="B168" s="7"/>
      <c r="C168" s="52"/>
      <c r="D168" s="6"/>
      <c r="E168" s="45"/>
      <c r="F168" s="7"/>
      <c r="G168" s="35"/>
      <c r="I168" s="38"/>
      <c r="J168" s="41"/>
      <c r="K168" s="41"/>
      <c r="L168" s="41"/>
      <c r="M168" s="42"/>
    </row>
    <row r="169" spans="1:13" s="1" customFormat="1">
      <c r="A169" s="45"/>
      <c r="B169" s="7"/>
      <c r="C169" s="52"/>
      <c r="D169" s="6"/>
      <c r="E169" s="45"/>
      <c r="F169" s="7"/>
      <c r="G169" s="35"/>
      <c r="I169" s="38"/>
      <c r="J169" s="41"/>
      <c r="K169" s="41"/>
      <c r="L169" s="41"/>
      <c r="M169" s="42"/>
    </row>
    <row r="170" spans="1:13" s="1" customFormat="1">
      <c r="A170" s="45"/>
      <c r="B170" s="7"/>
      <c r="C170" s="52"/>
      <c r="D170" s="6"/>
      <c r="E170" s="45"/>
      <c r="F170" s="7"/>
      <c r="G170" s="35"/>
      <c r="I170" s="38"/>
      <c r="J170" s="41"/>
      <c r="K170" s="41"/>
      <c r="L170" s="41"/>
      <c r="M170" s="42"/>
    </row>
    <row r="171" spans="1:13" s="1" customFormat="1">
      <c r="A171" s="45"/>
      <c r="B171" s="7"/>
      <c r="C171" s="52"/>
      <c r="D171" s="6"/>
      <c r="E171" s="45"/>
      <c r="F171" s="7"/>
      <c r="G171" s="35"/>
      <c r="I171" s="38"/>
      <c r="J171" s="41"/>
      <c r="K171" s="41"/>
      <c r="L171" s="41"/>
      <c r="M171" s="42"/>
    </row>
    <row r="172" spans="1:13" s="1" customFormat="1">
      <c r="A172" s="45"/>
      <c r="B172" s="7"/>
      <c r="C172" s="52"/>
      <c r="D172" s="6"/>
      <c r="E172" s="45"/>
      <c r="F172" s="7"/>
      <c r="G172" s="35"/>
      <c r="I172" s="38"/>
      <c r="J172" s="41"/>
      <c r="K172" s="41"/>
      <c r="L172" s="41"/>
      <c r="M172" s="42"/>
    </row>
    <row r="173" spans="1:13" s="1" customFormat="1">
      <c r="A173" s="45"/>
      <c r="B173" s="7"/>
      <c r="C173" s="52"/>
      <c r="D173" s="6"/>
      <c r="E173" s="45"/>
      <c r="F173" s="7"/>
      <c r="G173" s="35"/>
      <c r="I173" s="38"/>
      <c r="J173" s="41"/>
      <c r="K173" s="41"/>
      <c r="L173" s="41"/>
      <c r="M173" s="42"/>
    </row>
    <row r="174" spans="1:13" s="1" customFormat="1">
      <c r="A174" s="45"/>
      <c r="B174" s="7"/>
      <c r="C174" s="52"/>
      <c r="D174" s="6"/>
      <c r="E174" s="45"/>
      <c r="F174" s="7"/>
      <c r="G174" s="35"/>
      <c r="I174" s="38"/>
      <c r="J174" s="41"/>
      <c r="K174" s="41"/>
      <c r="L174" s="41"/>
      <c r="M174" s="42"/>
    </row>
    <row r="175" spans="1:13" s="1" customFormat="1">
      <c r="A175" s="45"/>
      <c r="B175" s="7"/>
      <c r="C175" s="52"/>
      <c r="D175" s="6"/>
      <c r="E175" s="45"/>
      <c r="F175" s="7"/>
      <c r="G175" s="35"/>
      <c r="I175" s="38"/>
      <c r="J175" s="41"/>
      <c r="K175" s="41"/>
      <c r="L175" s="41"/>
      <c r="M175" s="42"/>
    </row>
    <row r="176" spans="1:13" s="1" customFormat="1">
      <c r="A176" s="45"/>
      <c r="B176" s="7"/>
      <c r="C176" s="52"/>
      <c r="D176" s="6"/>
      <c r="E176" s="45"/>
      <c r="F176" s="7"/>
      <c r="G176" s="35"/>
      <c r="I176" s="38"/>
      <c r="J176" s="41"/>
      <c r="K176" s="41"/>
      <c r="L176" s="41"/>
      <c r="M176" s="42"/>
    </row>
    <row r="177" spans="1:13" s="1" customFormat="1">
      <c r="A177" s="45"/>
      <c r="B177" s="7"/>
      <c r="C177" s="52"/>
      <c r="D177" s="6"/>
      <c r="E177" s="45"/>
      <c r="F177" s="7"/>
      <c r="G177" s="35"/>
      <c r="I177" s="38"/>
      <c r="J177" s="41"/>
      <c r="K177" s="41"/>
      <c r="L177" s="41"/>
      <c r="M177" s="42"/>
    </row>
    <row r="178" spans="1:13" s="1" customFormat="1">
      <c r="A178" s="45"/>
      <c r="B178" s="7"/>
      <c r="C178" s="52"/>
      <c r="D178" s="6"/>
      <c r="E178" s="45"/>
      <c r="F178" s="7"/>
      <c r="G178" s="35"/>
      <c r="I178" s="38"/>
      <c r="J178" s="41"/>
      <c r="K178" s="41"/>
      <c r="L178" s="41"/>
      <c r="M178" s="42"/>
    </row>
    <row r="179" spans="1:13" s="1" customFormat="1">
      <c r="A179" s="45"/>
      <c r="B179" s="7"/>
      <c r="C179" s="52"/>
      <c r="D179" s="6"/>
      <c r="E179" s="45"/>
      <c r="F179" s="7"/>
      <c r="G179" s="35"/>
      <c r="I179" s="38"/>
      <c r="J179" s="41"/>
      <c r="K179" s="41"/>
      <c r="L179" s="41"/>
      <c r="M179" s="42"/>
    </row>
    <row r="180" spans="1:13" s="1" customFormat="1">
      <c r="A180" s="45"/>
      <c r="B180" s="7"/>
      <c r="C180" s="52"/>
      <c r="D180" s="6"/>
      <c r="E180" s="45"/>
      <c r="F180" s="7"/>
      <c r="G180" s="35"/>
      <c r="I180" s="38"/>
      <c r="J180" s="41"/>
      <c r="K180" s="41"/>
      <c r="L180" s="41"/>
      <c r="M180" s="42"/>
    </row>
    <row r="181" spans="1:13" s="1" customFormat="1">
      <c r="A181" s="45"/>
      <c r="B181" s="7"/>
      <c r="C181" s="52"/>
      <c r="D181" s="6"/>
      <c r="E181" s="45"/>
      <c r="F181" s="7"/>
      <c r="G181" s="35"/>
      <c r="I181" s="38"/>
      <c r="J181" s="41"/>
      <c r="K181" s="41"/>
      <c r="L181" s="41"/>
      <c r="M181" s="42"/>
    </row>
    <row r="182" spans="1:13" s="1" customFormat="1">
      <c r="A182" s="45"/>
      <c r="B182" s="7"/>
      <c r="C182" s="52"/>
      <c r="D182" s="6"/>
      <c r="E182" s="45"/>
      <c r="F182" s="7"/>
      <c r="G182" s="35"/>
      <c r="I182" s="38"/>
      <c r="J182" s="41"/>
      <c r="K182" s="41"/>
      <c r="L182" s="41"/>
      <c r="M182" s="42"/>
    </row>
    <row r="183" spans="1:13" s="1" customFormat="1">
      <c r="A183" s="45"/>
      <c r="B183" s="7"/>
      <c r="C183" s="52"/>
      <c r="D183" s="6"/>
      <c r="E183" s="45"/>
      <c r="F183" s="7"/>
      <c r="G183" s="35"/>
      <c r="I183" s="38"/>
      <c r="J183" s="41"/>
      <c r="K183" s="41"/>
      <c r="L183" s="41"/>
      <c r="M183" s="42"/>
    </row>
    <row r="184" spans="1:13" s="1" customFormat="1">
      <c r="A184" s="45"/>
      <c r="B184" s="7"/>
      <c r="C184" s="52"/>
      <c r="D184" s="6"/>
      <c r="E184" s="45"/>
      <c r="F184" s="7"/>
      <c r="G184" s="35"/>
      <c r="I184" s="38"/>
      <c r="J184" s="41"/>
      <c r="K184" s="41"/>
      <c r="L184" s="41"/>
      <c r="M184" s="42"/>
    </row>
    <row r="185" spans="1:13" s="1" customFormat="1">
      <c r="A185" s="45"/>
      <c r="B185" s="7"/>
      <c r="C185" s="52"/>
      <c r="D185" s="6"/>
      <c r="E185" s="45"/>
      <c r="F185" s="7"/>
      <c r="G185" s="35"/>
      <c r="I185" s="38"/>
      <c r="J185" s="41"/>
      <c r="K185" s="41"/>
      <c r="L185" s="41"/>
      <c r="M185" s="42"/>
    </row>
    <row r="186" spans="1:13" s="1" customFormat="1">
      <c r="A186" s="45"/>
      <c r="B186" s="7"/>
      <c r="C186" s="52"/>
      <c r="D186" s="6"/>
      <c r="E186" s="45"/>
      <c r="F186" s="7"/>
      <c r="G186" s="35"/>
      <c r="I186" s="38"/>
      <c r="J186" s="41"/>
      <c r="K186" s="41"/>
      <c r="L186" s="41"/>
      <c r="M186" s="42"/>
    </row>
    <row r="187" spans="1:13" s="1" customFormat="1">
      <c r="A187" s="45"/>
      <c r="B187" s="7"/>
      <c r="C187" s="52"/>
      <c r="D187" s="6"/>
      <c r="E187" s="45"/>
      <c r="F187" s="7"/>
      <c r="G187" s="35"/>
      <c r="I187" s="38"/>
      <c r="J187" s="41"/>
      <c r="K187" s="41"/>
      <c r="L187" s="41"/>
      <c r="M187" s="42"/>
    </row>
    <row r="188" spans="1:13" s="1" customFormat="1">
      <c r="A188" s="45"/>
      <c r="B188" s="7"/>
      <c r="C188" s="52"/>
      <c r="D188" s="6"/>
      <c r="E188" s="45"/>
      <c r="F188" s="7"/>
      <c r="G188" s="35"/>
      <c r="I188" s="38"/>
      <c r="J188" s="41"/>
      <c r="K188" s="41"/>
      <c r="L188" s="41"/>
      <c r="M188" s="42"/>
    </row>
    <row r="189" spans="1:13" s="1" customFormat="1">
      <c r="A189" s="45"/>
      <c r="B189" s="7"/>
      <c r="C189" s="52"/>
      <c r="D189" s="6"/>
      <c r="E189" s="45"/>
      <c r="F189" s="7"/>
      <c r="G189" s="35"/>
      <c r="I189" s="38"/>
      <c r="J189" s="41"/>
      <c r="K189" s="41"/>
      <c r="L189" s="41"/>
      <c r="M189" s="42"/>
    </row>
    <row r="190" spans="1:13" s="1" customFormat="1">
      <c r="A190" s="45"/>
      <c r="B190" s="7"/>
      <c r="C190" s="52"/>
      <c r="D190" s="6"/>
      <c r="E190" s="45"/>
      <c r="F190" s="7"/>
      <c r="G190" s="35"/>
      <c r="I190" s="38"/>
      <c r="J190" s="41"/>
      <c r="K190" s="41"/>
      <c r="L190" s="41"/>
      <c r="M190" s="42"/>
    </row>
    <row r="191" spans="1:13" s="1" customFormat="1">
      <c r="A191" s="45"/>
      <c r="B191" s="7"/>
      <c r="C191" s="52"/>
      <c r="D191" s="6"/>
      <c r="E191" s="45"/>
      <c r="F191" s="7"/>
      <c r="G191" s="35"/>
      <c r="I191" s="38"/>
      <c r="J191" s="41"/>
      <c r="K191" s="41"/>
      <c r="L191" s="41"/>
      <c r="M191" s="42"/>
    </row>
    <row r="192" spans="1:13" s="1" customFormat="1">
      <c r="A192" s="45"/>
      <c r="B192" s="7"/>
      <c r="C192" s="52"/>
      <c r="D192" s="6"/>
      <c r="E192" s="45"/>
      <c r="F192" s="7"/>
      <c r="G192" s="35"/>
      <c r="I192" s="38"/>
      <c r="J192" s="41"/>
      <c r="K192" s="41"/>
      <c r="L192" s="41"/>
      <c r="M192" s="42"/>
    </row>
    <row r="193" spans="1:13" s="1" customFormat="1">
      <c r="A193" s="45"/>
      <c r="B193" s="7"/>
      <c r="C193" s="52"/>
      <c r="D193" s="6"/>
      <c r="E193" s="45"/>
      <c r="F193" s="7"/>
      <c r="G193" s="35"/>
      <c r="I193" s="38"/>
      <c r="J193" s="41"/>
      <c r="K193" s="41"/>
      <c r="L193" s="41"/>
      <c r="M193" s="42"/>
    </row>
    <row r="194" spans="1:13" s="1" customFormat="1">
      <c r="A194" s="45"/>
      <c r="B194" s="7"/>
      <c r="C194" s="52"/>
      <c r="D194" s="6"/>
      <c r="E194" s="45"/>
      <c r="F194" s="7"/>
      <c r="G194" s="35"/>
      <c r="I194" s="38"/>
      <c r="J194" s="41"/>
      <c r="K194" s="41"/>
      <c r="L194" s="41"/>
      <c r="M194" s="42"/>
    </row>
    <row r="195" spans="1:13" s="1" customFormat="1">
      <c r="A195" s="45"/>
      <c r="B195" s="7"/>
      <c r="C195" s="52"/>
      <c r="D195" s="6"/>
      <c r="E195" s="45"/>
      <c r="F195" s="7"/>
      <c r="G195" s="35"/>
      <c r="I195" s="38"/>
      <c r="J195" s="41"/>
      <c r="K195" s="41"/>
      <c r="L195" s="41"/>
      <c r="M195" s="42"/>
    </row>
    <row r="196" spans="1:13" s="1" customFormat="1">
      <c r="A196" s="45"/>
      <c r="B196" s="7"/>
      <c r="C196" s="52"/>
      <c r="D196" s="6"/>
      <c r="E196" s="45"/>
      <c r="F196" s="7"/>
      <c r="G196" s="35"/>
      <c r="I196" s="38"/>
      <c r="J196" s="41"/>
      <c r="K196" s="41"/>
      <c r="L196" s="41"/>
      <c r="M196" s="42"/>
    </row>
    <row r="197" spans="1:13" s="1" customFormat="1">
      <c r="A197" s="45"/>
      <c r="B197" s="7"/>
      <c r="C197" s="52"/>
      <c r="D197" s="6"/>
      <c r="E197" s="45"/>
      <c r="F197" s="7"/>
      <c r="G197" s="35"/>
      <c r="I197" s="38"/>
      <c r="J197" s="41"/>
      <c r="K197" s="41"/>
      <c r="L197" s="41"/>
      <c r="M197" s="42"/>
    </row>
    <row r="198" spans="1:13" s="1" customFormat="1">
      <c r="A198" s="45"/>
      <c r="B198" s="7"/>
      <c r="C198" s="52"/>
      <c r="D198" s="6"/>
      <c r="E198" s="45"/>
      <c r="F198" s="7"/>
      <c r="G198" s="35"/>
      <c r="I198" s="38"/>
      <c r="J198" s="41"/>
      <c r="K198" s="41"/>
      <c r="L198" s="41"/>
      <c r="M198" s="42"/>
    </row>
    <row r="199" spans="1:13" s="1" customFormat="1">
      <c r="A199" s="45"/>
      <c r="B199" s="7"/>
      <c r="C199" s="52"/>
      <c r="D199" s="6"/>
      <c r="E199" s="45"/>
      <c r="F199" s="7"/>
      <c r="G199" s="35"/>
      <c r="I199" s="38"/>
      <c r="J199" s="41"/>
      <c r="K199" s="41"/>
      <c r="L199" s="41"/>
      <c r="M199" s="42"/>
    </row>
    <row r="200" spans="1:13" s="1" customFormat="1">
      <c r="A200" s="45"/>
      <c r="B200" s="7"/>
      <c r="C200" s="52"/>
      <c r="D200" s="6"/>
      <c r="E200" s="45"/>
      <c r="F200" s="7"/>
      <c r="G200" s="35"/>
      <c r="I200" s="38"/>
      <c r="J200" s="41"/>
      <c r="K200" s="41"/>
      <c r="L200" s="41"/>
      <c r="M200" s="42"/>
    </row>
    <row r="201" spans="1:13" s="1" customFormat="1">
      <c r="A201" s="45"/>
      <c r="B201" s="7"/>
      <c r="C201" s="52"/>
      <c r="D201" s="6"/>
      <c r="E201" s="45"/>
      <c r="F201" s="7"/>
      <c r="G201" s="35"/>
      <c r="I201" s="38"/>
      <c r="J201" s="41"/>
      <c r="K201" s="41"/>
      <c r="L201" s="41"/>
      <c r="M201" s="42"/>
    </row>
    <row r="202" spans="1:13" s="1" customFormat="1">
      <c r="A202" s="45"/>
      <c r="B202" s="7"/>
      <c r="C202" s="52"/>
      <c r="D202" s="6"/>
      <c r="E202" s="45"/>
      <c r="F202" s="7"/>
      <c r="G202" s="35"/>
      <c r="I202" s="38"/>
      <c r="J202" s="41"/>
      <c r="K202" s="41"/>
      <c r="L202" s="41"/>
      <c r="M202" s="42"/>
    </row>
    <row r="203" spans="1:13" s="1" customFormat="1">
      <c r="A203" s="45"/>
      <c r="B203" s="7"/>
      <c r="C203" s="52"/>
      <c r="D203" s="6"/>
      <c r="E203" s="45"/>
      <c r="F203" s="7"/>
      <c r="G203" s="35"/>
      <c r="I203" s="38"/>
      <c r="J203" s="41"/>
      <c r="K203" s="41"/>
      <c r="L203" s="41"/>
      <c r="M203" s="42"/>
    </row>
    <row r="204" spans="1:13" s="1" customFormat="1">
      <c r="A204" s="45"/>
      <c r="B204" s="7"/>
      <c r="C204" s="52"/>
      <c r="D204" s="6"/>
      <c r="E204" s="45"/>
      <c r="F204" s="7"/>
      <c r="G204" s="35"/>
      <c r="I204" s="38"/>
      <c r="J204" s="41"/>
      <c r="K204" s="41"/>
      <c r="L204" s="41"/>
      <c r="M204" s="42"/>
    </row>
    <row r="205" spans="1:13" s="1" customFormat="1">
      <c r="A205" s="45"/>
      <c r="B205" s="7"/>
      <c r="C205" s="52"/>
      <c r="D205" s="6"/>
      <c r="E205" s="45"/>
      <c r="F205" s="7"/>
      <c r="G205" s="35"/>
      <c r="I205" s="38"/>
      <c r="J205" s="41"/>
      <c r="K205" s="41"/>
      <c r="L205" s="41"/>
      <c r="M205" s="42"/>
    </row>
    <row r="206" spans="1:13" s="1" customFormat="1">
      <c r="A206" s="45"/>
      <c r="B206" s="7"/>
      <c r="C206" s="52"/>
      <c r="D206" s="6"/>
      <c r="E206" s="45"/>
      <c r="F206" s="7"/>
      <c r="G206" s="35"/>
      <c r="I206" s="38"/>
      <c r="J206" s="41"/>
      <c r="K206" s="41"/>
      <c r="L206" s="41"/>
      <c r="M206" s="42"/>
    </row>
    <row r="207" spans="1:13" s="1" customFormat="1">
      <c r="A207" s="45"/>
      <c r="B207" s="7"/>
      <c r="C207" s="52"/>
      <c r="D207" s="6"/>
      <c r="E207" s="45"/>
      <c r="F207" s="7"/>
      <c r="G207" s="35"/>
      <c r="I207" s="38"/>
      <c r="J207" s="41"/>
      <c r="K207" s="41"/>
      <c r="L207" s="41"/>
      <c r="M207" s="42"/>
    </row>
    <row r="208" spans="1:13" s="1" customFormat="1">
      <c r="A208" s="45"/>
      <c r="B208" s="7"/>
      <c r="C208" s="52"/>
      <c r="D208" s="6"/>
      <c r="E208" s="45"/>
      <c r="F208" s="7"/>
      <c r="G208" s="35"/>
      <c r="I208" s="38"/>
      <c r="J208" s="41"/>
      <c r="K208" s="41"/>
      <c r="L208" s="41"/>
      <c r="M208" s="42"/>
    </row>
    <row r="209" spans="1:13" s="1" customFormat="1">
      <c r="A209" s="45"/>
      <c r="B209" s="7"/>
      <c r="C209" s="52"/>
      <c r="D209" s="6"/>
      <c r="E209" s="45"/>
      <c r="F209" s="7"/>
      <c r="G209" s="35"/>
      <c r="I209" s="38"/>
      <c r="J209" s="41"/>
      <c r="K209" s="41"/>
      <c r="L209" s="41"/>
      <c r="M209" s="42"/>
    </row>
    <row r="210" spans="1:13" s="1" customFormat="1">
      <c r="A210" s="45"/>
      <c r="B210" s="7"/>
      <c r="C210" s="52"/>
      <c r="D210" s="6"/>
      <c r="E210" s="45"/>
      <c r="F210" s="7"/>
      <c r="G210" s="35"/>
      <c r="I210" s="38"/>
      <c r="J210" s="41"/>
      <c r="K210" s="41"/>
      <c r="L210" s="41"/>
      <c r="M210" s="42"/>
    </row>
    <row r="211" spans="1:13" s="1" customFormat="1">
      <c r="A211" s="45"/>
      <c r="B211" s="7"/>
      <c r="C211" s="52"/>
      <c r="D211" s="6"/>
      <c r="E211" s="45"/>
      <c r="F211" s="7"/>
      <c r="G211" s="35"/>
      <c r="I211" s="38"/>
      <c r="J211" s="41"/>
      <c r="K211" s="41"/>
      <c r="L211" s="41"/>
      <c r="M211" s="42"/>
    </row>
    <row r="212" spans="1:13" s="1" customFormat="1">
      <c r="A212" s="45"/>
      <c r="B212" s="7"/>
      <c r="C212" s="52"/>
      <c r="D212" s="6"/>
      <c r="E212" s="45"/>
      <c r="F212" s="7"/>
      <c r="G212" s="35"/>
      <c r="I212" s="38"/>
      <c r="J212" s="41"/>
      <c r="K212" s="41"/>
      <c r="L212" s="41"/>
      <c r="M212" s="42"/>
    </row>
    <row r="213" spans="1:13" s="1" customFormat="1">
      <c r="A213" s="45"/>
      <c r="B213" s="7"/>
      <c r="C213" s="52"/>
      <c r="D213" s="6"/>
      <c r="E213" s="45"/>
      <c r="F213" s="7"/>
      <c r="G213" s="35"/>
      <c r="I213" s="38"/>
      <c r="J213" s="41"/>
      <c r="K213" s="41"/>
      <c r="L213" s="41"/>
      <c r="M213" s="42"/>
    </row>
    <row r="214" spans="1:13" s="1" customFormat="1">
      <c r="A214" s="45"/>
      <c r="B214" s="7"/>
      <c r="C214" s="52"/>
      <c r="D214" s="6"/>
      <c r="E214" s="45"/>
      <c r="F214" s="7"/>
      <c r="G214" s="35"/>
      <c r="I214" s="38"/>
      <c r="J214" s="41"/>
      <c r="K214" s="41"/>
      <c r="L214" s="41"/>
      <c r="M214" s="42"/>
    </row>
    <row r="215" spans="1:13" s="1" customFormat="1">
      <c r="A215" s="45"/>
      <c r="B215" s="7"/>
      <c r="C215" s="52"/>
      <c r="D215" s="6"/>
      <c r="E215" s="45"/>
      <c r="F215" s="7"/>
      <c r="G215" s="35"/>
      <c r="I215" s="38"/>
      <c r="J215" s="41"/>
      <c r="K215" s="41"/>
      <c r="L215" s="41"/>
      <c r="M215" s="42"/>
    </row>
    <row r="216" spans="1:13" s="1" customFormat="1">
      <c r="A216" s="45"/>
      <c r="B216" s="7"/>
      <c r="C216" s="52"/>
      <c r="D216" s="6"/>
      <c r="E216" s="45"/>
      <c r="F216" s="7"/>
      <c r="G216" s="35"/>
      <c r="I216" s="38"/>
      <c r="J216" s="41"/>
      <c r="K216" s="41"/>
      <c r="L216" s="41"/>
      <c r="M216" s="42"/>
    </row>
    <row r="217" spans="1:13" s="1" customFormat="1">
      <c r="A217" s="45"/>
      <c r="B217" s="7"/>
      <c r="C217" s="52"/>
      <c r="D217" s="6"/>
      <c r="E217" s="45"/>
      <c r="F217" s="7"/>
      <c r="G217" s="35"/>
      <c r="I217" s="38"/>
      <c r="J217" s="41"/>
      <c r="K217" s="41"/>
      <c r="L217" s="41"/>
      <c r="M217" s="42"/>
    </row>
    <row r="218" spans="1:13" s="1" customFormat="1">
      <c r="A218" s="45"/>
      <c r="B218" s="7"/>
      <c r="C218" s="52"/>
      <c r="D218" s="6"/>
      <c r="E218" s="45"/>
      <c r="F218" s="7"/>
      <c r="G218" s="35"/>
      <c r="I218" s="38"/>
      <c r="J218" s="41"/>
      <c r="K218" s="41"/>
      <c r="L218" s="41"/>
      <c r="M218" s="42"/>
    </row>
    <row r="219" spans="1:13" s="1" customFormat="1">
      <c r="A219" s="45"/>
      <c r="B219" s="7"/>
      <c r="C219" s="52"/>
      <c r="D219" s="6"/>
      <c r="E219" s="45"/>
      <c r="F219" s="7"/>
      <c r="G219" s="35"/>
      <c r="I219" s="38"/>
      <c r="J219" s="41"/>
      <c r="K219" s="41"/>
      <c r="L219" s="41"/>
      <c r="M219" s="42"/>
    </row>
    <row r="220" spans="1:13" s="1" customFormat="1">
      <c r="A220" s="45"/>
      <c r="B220" s="7"/>
      <c r="C220" s="52"/>
      <c r="D220" s="6"/>
      <c r="E220" s="45"/>
      <c r="F220" s="7"/>
      <c r="G220" s="35"/>
      <c r="I220" s="38"/>
      <c r="J220" s="41"/>
      <c r="K220" s="41"/>
      <c r="L220" s="41"/>
      <c r="M220" s="42"/>
    </row>
    <row r="221" spans="1:13" s="1" customFormat="1">
      <c r="A221" s="45"/>
      <c r="B221" s="7"/>
      <c r="C221" s="52"/>
      <c r="D221" s="6"/>
      <c r="E221" s="45"/>
      <c r="F221" s="7"/>
      <c r="G221" s="35"/>
      <c r="I221" s="38"/>
      <c r="J221" s="41"/>
      <c r="K221" s="41"/>
      <c r="L221" s="41"/>
      <c r="M221" s="42"/>
    </row>
    <row r="222" spans="1:13" s="1" customFormat="1">
      <c r="A222" s="45"/>
      <c r="B222" s="7"/>
      <c r="C222" s="52"/>
      <c r="D222" s="6"/>
      <c r="E222" s="45"/>
      <c r="F222" s="7"/>
      <c r="G222" s="35"/>
      <c r="I222" s="38"/>
      <c r="J222" s="41"/>
      <c r="K222" s="41"/>
      <c r="L222" s="41"/>
      <c r="M222" s="42"/>
    </row>
    <row r="223" spans="1:13" s="1" customFormat="1">
      <c r="A223" s="45"/>
      <c r="B223" s="7"/>
      <c r="C223" s="52"/>
      <c r="D223" s="6"/>
      <c r="E223" s="45"/>
      <c r="F223" s="7"/>
      <c r="G223" s="35"/>
      <c r="I223" s="38"/>
      <c r="J223" s="41"/>
      <c r="K223" s="41"/>
      <c r="L223" s="41"/>
      <c r="M223" s="42"/>
    </row>
    <row r="224" spans="1:13" s="1" customFormat="1">
      <c r="A224" s="45"/>
      <c r="B224" s="7"/>
      <c r="C224" s="52"/>
      <c r="D224" s="6"/>
      <c r="E224" s="45"/>
      <c r="F224" s="7"/>
      <c r="G224" s="35"/>
      <c r="I224" s="38"/>
      <c r="J224" s="41"/>
      <c r="K224" s="41"/>
      <c r="L224" s="41"/>
      <c r="M224" s="42"/>
    </row>
    <row r="225" spans="1:13" s="1" customFormat="1">
      <c r="A225" s="45"/>
      <c r="B225" s="7"/>
      <c r="C225" s="52"/>
      <c r="D225" s="6"/>
      <c r="E225" s="45"/>
      <c r="F225" s="7"/>
      <c r="G225" s="35"/>
      <c r="I225" s="38"/>
      <c r="J225" s="41"/>
      <c r="K225" s="41"/>
      <c r="L225" s="41"/>
      <c r="M225" s="42"/>
    </row>
    <row r="226" spans="1:13" s="1" customFormat="1">
      <c r="A226" s="45"/>
      <c r="B226" s="7"/>
      <c r="C226" s="52"/>
      <c r="D226" s="6"/>
      <c r="E226" s="45"/>
      <c r="F226" s="7"/>
      <c r="G226" s="35"/>
      <c r="I226" s="38"/>
      <c r="J226" s="41"/>
      <c r="K226" s="41"/>
      <c r="L226" s="41"/>
      <c r="M226" s="42"/>
    </row>
    <row r="227" spans="1:13" s="1" customFormat="1">
      <c r="A227" s="45"/>
      <c r="B227" s="7"/>
      <c r="C227" s="52"/>
      <c r="D227" s="6"/>
      <c r="E227" s="45"/>
      <c r="F227" s="7"/>
      <c r="G227" s="35"/>
      <c r="I227" s="38"/>
      <c r="J227" s="41"/>
      <c r="K227" s="41"/>
      <c r="L227" s="41"/>
      <c r="M227" s="42"/>
    </row>
    <row r="228" spans="1:13" s="1" customFormat="1">
      <c r="A228" s="45"/>
      <c r="B228" s="7"/>
      <c r="C228" s="52"/>
      <c r="D228" s="6"/>
      <c r="E228" s="45"/>
      <c r="F228" s="7"/>
      <c r="G228" s="35"/>
      <c r="I228" s="38"/>
      <c r="J228" s="41"/>
      <c r="K228" s="41"/>
      <c r="L228" s="41"/>
      <c r="M228" s="42"/>
    </row>
    <row r="229" spans="1:13" s="1" customFormat="1">
      <c r="A229" s="45"/>
      <c r="B229" s="7"/>
      <c r="C229" s="52"/>
      <c r="D229" s="6"/>
      <c r="E229" s="45"/>
      <c r="F229" s="7"/>
      <c r="G229" s="35"/>
      <c r="I229" s="38"/>
      <c r="J229" s="41"/>
      <c r="K229" s="41"/>
      <c r="L229" s="41"/>
      <c r="M229" s="42"/>
    </row>
    <row r="230" spans="1:13" s="1" customFormat="1">
      <c r="A230" s="45"/>
      <c r="B230" s="7"/>
      <c r="C230" s="52"/>
      <c r="D230" s="6"/>
      <c r="E230" s="45"/>
      <c r="F230" s="7"/>
      <c r="G230" s="35"/>
      <c r="I230" s="38"/>
      <c r="J230" s="41"/>
      <c r="K230" s="41"/>
      <c r="L230" s="41"/>
      <c r="M230" s="42"/>
    </row>
    <row r="231" spans="1:13" s="1" customFormat="1">
      <c r="A231" s="45"/>
      <c r="B231" s="7"/>
      <c r="C231" s="52"/>
      <c r="D231" s="6"/>
      <c r="E231" s="45"/>
      <c r="F231" s="7"/>
      <c r="G231" s="35"/>
      <c r="I231" s="38"/>
      <c r="J231" s="41"/>
      <c r="K231" s="41"/>
      <c r="L231" s="41"/>
      <c r="M231" s="42"/>
    </row>
    <row r="232" spans="1:13" s="1" customFormat="1">
      <c r="A232" s="45"/>
      <c r="B232" s="7"/>
      <c r="C232" s="52"/>
      <c r="D232" s="6"/>
      <c r="E232" s="45"/>
      <c r="F232" s="7"/>
      <c r="G232" s="35"/>
      <c r="I232" s="38"/>
      <c r="J232" s="41"/>
      <c r="K232" s="41"/>
      <c r="L232" s="41"/>
      <c r="M232" s="42"/>
    </row>
    <row r="233" spans="1:13" s="1" customFormat="1">
      <c r="A233" s="45"/>
      <c r="B233" s="7"/>
      <c r="C233" s="52"/>
      <c r="D233" s="6"/>
      <c r="E233" s="45"/>
      <c r="F233" s="7"/>
      <c r="G233" s="35"/>
      <c r="I233" s="38"/>
      <c r="J233" s="41"/>
      <c r="K233" s="41"/>
      <c r="L233" s="41"/>
      <c r="M233" s="42"/>
    </row>
    <row r="234" spans="1:13" s="1" customFormat="1">
      <c r="A234" s="45"/>
      <c r="B234" s="7"/>
      <c r="C234" s="52"/>
      <c r="D234" s="6"/>
      <c r="E234" s="45"/>
      <c r="F234" s="7"/>
      <c r="G234" s="35"/>
      <c r="I234" s="38"/>
      <c r="J234" s="41"/>
      <c r="K234" s="41"/>
      <c r="L234" s="41"/>
      <c r="M234" s="42"/>
    </row>
    <row r="235" spans="1:13" s="1" customFormat="1">
      <c r="A235" s="45"/>
      <c r="B235" s="7"/>
      <c r="C235" s="52"/>
      <c r="D235" s="6"/>
      <c r="E235" s="45"/>
      <c r="F235" s="7"/>
      <c r="G235" s="35"/>
      <c r="I235" s="38"/>
      <c r="J235" s="41"/>
      <c r="K235" s="41"/>
      <c r="L235" s="41"/>
      <c r="M235" s="42"/>
    </row>
    <row r="236" spans="1:13" s="1" customFormat="1">
      <c r="A236" s="45"/>
      <c r="B236" s="7"/>
      <c r="C236" s="52"/>
      <c r="D236" s="6"/>
      <c r="E236" s="45"/>
      <c r="F236" s="7"/>
      <c r="G236" s="35"/>
      <c r="I236" s="38"/>
      <c r="J236" s="41"/>
      <c r="K236" s="41"/>
      <c r="L236" s="41"/>
      <c r="M236" s="42"/>
    </row>
    <row r="237" spans="1:13" s="1" customFormat="1">
      <c r="A237" s="45"/>
      <c r="B237" s="7"/>
      <c r="C237" s="52"/>
      <c r="D237" s="6"/>
      <c r="E237" s="45"/>
      <c r="F237" s="7"/>
      <c r="G237" s="35"/>
      <c r="I237" s="38"/>
      <c r="J237" s="41"/>
      <c r="K237" s="41"/>
      <c r="L237" s="41"/>
      <c r="M237" s="42"/>
    </row>
    <row r="238" spans="1:13" s="1" customFormat="1">
      <c r="A238" s="45"/>
      <c r="B238" s="7"/>
      <c r="C238" s="52"/>
      <c r="D238" s="6"/>
      <c r="E238" s="45"/>
      <c r="F238" s="7"/>
      <c r="G238" s="35"/>
      <c r="I238" s="38"/>
      <c r="J238" s="41"/>
      <c r="K238" s="41"/>
      <c r="L238" s="41"/>
      <c r="M238" s="42"/>
    </row>
    <row r="239" spans="1:13" s="1" customFormat="1">
      <c r="A239" s="45"/>
      <c r="B239" s="7"/>
      <c r="C239" s="52"/>
      <c r="D239" s="6"/>
      <c r="E239" s="45"/>
      <c r="F239" s="7"/>
      <c r="G239" s="35"/>
      <c r="I239" s="38"/>
      <c r="J239" s="41"/>
      <c r="K239" s="41"/>
      <c r="L239" s="41"/>
      <c r="M239" s="42"/>
    </row>
    <row r="240" spans="1:13" s="1" customFormat="1">
      <c r="A240" s="45"/>
      <c r="B240" s="7"/>
      <c r="C240" s="52"/>
      <c r="D240" s="6"/>
      <c r="E240" s="45"/>
      <c r="F240" s="7"/>
      <c r="G240" s="35"/>
      <c r="I240" s="38"/>
      <c r="J240" s="41"/>
      <c r="K240" s="41"/>
      <c r="L240" s="41"/>
      <c r="M240" s="42"/>
    </row>
    <row r="241" spans="1:13" s="1" customFormat="1">
      <c r="A241" s="45"/>
      <c r="B241" s="7"/>
      <c r="C241" s="52"/>
      <c r="D241" s="6"/>
      <c r="E241" s="45"/>
      <c r="F241" s="7"/>
      <c r="G241" s="35"/>
      <c r="I241" s="38"/>
      <c r="J241" s="41"/>
      <c r="K241" s="41"/>
      <c r="L241" s="41"/>
      <c r="M241" s="42"/>
    </row>
    <row r="242" spans="1:13" s="1" customFormat="1">
      <c r="A242" s="45"/>
      <c r="B242" s="7"/>
      <c r="C242" s="52"/>
      <c r="D242" s="6"/>
      <c r="E242" s="45"/>
      <c r="F242" s="7"/>
      <c r="G242" s="35"/>
      <c r="I242" s="38"/>
      <c r="J242" s="41"/>
      <c r="K242" s="41"/>
      <c r="L242" s="41"/>
      <c r="M242" s="42"/>
    </row>
    <row r="243" spans="1:13" s="1" customFormat="1">
      <c r="A243" s="45"/>
      <c r="B243" s="7"/>
      <c r="C243" s="52"/>
      <c r="D243" s="6"/>
      <c r="E243" s="45"/>
      <c r="F243" s="7"/>
      <c r="G243" s="35"/>
      <c r="I243" s="38"/>
      <c r="J243" s="41"/>
      <c r="K243" s="41"/>
      <c r="L243" s="41"/>
      <c r="M243" s="42"/>
    </row>
    <row r="244" spans="1:13" s="1" customFormat="1">
      <c r="A244" s="45"/>
      <c r="B244" s="7"/>
      <c r="C244" s="52"/>
      <c r="D244" s="6"/>
      <c r="E244" s="45"/>
      <c r="F244" s="7"/>
      <c r="G244" s="35"/>
      <c r="I244" s="38"/>
      <c r="J244" s="41"/>
      <c r="K244" s="41"/>
      <c r="L244" s="41"/>
      <c r="M244" s="42"/>
    </row>
    <row r="245" spans="1:13" s="1" customFormat="1">
      <c r="A245" s="45"/>
      <c r="B245" s="7"/>
      <c r="C245" s="52"/>
      <c r="D245" s="6"/>
      <c r="E245" s="45"/>
      <c r="F245" s="7"/>
      <c r="G245" s="35"/>
      <c r="I245" s="38"/>
      <c r="J245" s="41"/>
      <c r="K245" s="41"/>
      <c r="L245" s="41"/>
      <c r="M245" s="42"/>
    </row>
    <row r="246" spans="1:13" s="1" customFormat="1">
      <c r="A246" s="45"/>
      <c r="B246" s="7"/>
      <c r="C246" s="52"/>
      <c r="D246" s="6"/>
      <c r="E246" s="45"/>
      <c r="F246" s="7"/>
      <c r="G246" s="35"/>
      <c r="I246" s="38"/>
      <c r="J246" s="41"/>
      <c r="K246" s="41"/>
      <c r="L246" s="41"/>
      <c r="M246" s="42"/>
    </row>
    <row r="247" spans="1:13" s="1" customFormat="1">
      <c r="A247" s="45"/>
      <c r="B247" s="7"/>
      <c r="C247" s="52"/>
      <c r="D247" s="6"/>
      <c r="E247" s="45"/>
      <c r="F247" s="7"/>
      <c r="G247" s="35"/>
      <c r="I247" s="38"/>
      <c r="J247" s="41"/>
      <c r="K247" s="41"/>
      <c r="L247" s="41"/>
      <c r="M247" s="42"/>
    </row>
    <row r="248" spans="1:13" s="1" customFormat="1">
      <c r="A248" s="45"/>
      <c r="B248" s="7"/>
      <c r="C248" s="52"/>
      <c r="D248" s="6"/>
      <c r="E248" s="45"/>
      <c r="F248" s="7"/>
      <c r="G248" s="35"/>
      <c r="I248" s="38"/>
      <c r="J248" s="41"/>
      <c r="K248" s="41"/>
      <c r="L248" s="41"/>
      <c r="M248" s="42"/>
    </row>
    <row r="249" spans="1:13" s="1" customFormat="1">
      <c r="A249" s="45"/>
      <c r="B249" s="7"/>
      <c r="C249" s="52"/>
      <c r="D249" s="6"/>
      <c r="E249" s="45"/>
      <c r="F249" s="7"/>
      <c r="G249" s="35"/>
      <c r="I249" s="38"/>
      <c r="J249" s="41"/>
      <c r="K249" s="41"/>
      <c r="L249" s="41"/>
      <c r="M249" s="42"/>
    </row>
    <row r="250" spans="1:13" s="1" customFormat="1">
      <c r="A250" s="45"/>
      <c r="B250" s="7"/>
      <c r="C250" s="52"/>
      <c r="D250" s="6"/>
      <c r="E250" s="45"/>
      <c r="F250" s="7"/>
      <c r="G250" s="35"/>
      <c r="I250" s="38"/>
      <c r="J250" s="41"/>
      <c r="K250" s="41"/>
      <c r="L250" s="41"/>
      <c r="M250" s="42"/>
    </row>
    <row r="251" spans="1:13" s="1" customFormat="1">
      <c r="A251" s="45"/>
      <c r="B251" s="7"/>
      <c r="C251" s="52"/>
      <c r="D251" s="6"/>
      <c r="E251" s="45"/>
      <c r="F251" s="7"/>
      <c r="G251" s="35"/>
      <c r="I251" s="38"/>
      <c r="J251" s="41"/>
      <c r="K251" s="41"/>
      <c r="L251" s="41"/>
      <c r="M251" s="42"/>
    </row>
    <row r="252" spans="1:13" s="1" customFormat="1">
      <c r="A252" s="45"/>
      <c r="B252" s="7"/>
      <c r="C252" s="52"/>
      <c r="D252" s="6"/>
      <c r="E252" s="45"/>
      <c r="F252" s="7"/>
      <c r="G252" s="35"/>
      <c r="I252" s="38"/>
      <c r="J252" s="41"/>
      <c r="K252" s="41"/>
      <c r="L252" s="41"/>
      <c r="M252" s="42"/>
    </row>
    <row r="253" spans="1:13" s="1" customFormat="1">
      <c r="A253" s="45"/>
      <c r="B253" s="7"/>
      <c r="C253" s="52"/>
      <c r="D253" s="6"/>
      <c r="E253" s="45"/>
      <c r="F253" s="7"/>
      <c r="G253" s="35"/>
      <c r="I253" s="38"/>
      <c r="J253" s="41"/>
      <c r="K253" s="41"/>
      <c r="L253" s="41"/>
      <c r="M253" s="42"/>
    </row>
    <row r="254" spans="1:13" s="1" customFormat="1">
      <c r="A254" s="45"/>
      <c r="B254" s="7"/>
      <c r="C254" s="52"/>
      <c r="D254" s="6"/>
      <c r="E254" s="45"/>
      <c r="F254" s="7"/>
      <c r="G254" s="35"/>
      <c r="I254" s="38"/>
      <c r="J254" s="41"/>
      <c r="K254" s="41"/>
      <c r="L254" s="41"/>
      <c r="M254" s="42"/>
    </row>
    <row r="255" spans="1:13" s="1" customFormat="1">
      <c r="A255" s="45"/>
      <c r="B255" s="7"/>
      <c r="C255" s="52"/>
      <c r="D255" s="6"/>
      <c r="E255" s="45"/>
      <c r="F255" s="7"/>
      <c r="G255" s="35"/>
      <c r="I255" s="38"/>
      <c r="J255" s="41"/>
      <c r="K255" s="41"/>
      <c r="L255" s="41"/>
      <c r="M255" s="42"/>
    </row>
    <row r="256" spans="1:13" s="1" customFormat="1">
      <c r="A256" s="45"/>
      <c r="B256" s="7"/>
      <c r="C256" s="52"/>
      <c r="D256" s="6"/>
      <c r="E256" s="45"/>
      <c r="F256" s="7"/>
      <c r="G256" s="35"/>
      <c r="I256" s="38"/>
      <c r="J256" s="41"/>
      <c r="K256" s="41"/>
      <c r="L256" s="41"/>
      <c r="M256" s="42"/>
    </row>
    <row r="257" spans="1:13" s="1" customFormat="1">
      <c r="A257" s="45"/>
      <c r="B257" s="7"/>
      <c r="C257" s="52"/>
      <c r="D257" s="6"/>
      <c r="E257" s="45"/>
      <c r="F257" s="7"/>
      <c r="G257" s="35"/>
      <c r="I257" s="38"/>
      <c r="J257" s="41"/>
      <c r="K257" s="41"/>
      <c r="L257" s="41"/>
      <c r="M257" s="42"/>
    </row>
    <row r="258" spans="1:13" s="1" customFormat="1">
      <c r="A258" s="45"/>
      <c r="B258" s="7"/>
      <c r="C258" s="52"/>
      <c r="D258" s="6"/>
      <c r="E258" s="45"/>
      <c r="F258" s="7"/>
      <c r="G258" s="35"/>
      <c r="I258" s="38"/>
      <c r="J258" s="41"/>
      <c r="K258" s="41"/>
      <c r="L258" s="41"/>
      <c r="M258" s="42"/>
    </row>
    <row r="259" spans="1:13" s="1" customFormat="1">
      <c r="A259" s="45"/>
      <c r="B259" s="7"/>
      <c r="C259" s="52"/>
      <c r="D259" s="6"/>
      <c r="E259" s="45"/>
      <c r="F259" s="7"/>
      <c r="G259" s="35"/>
      <c r="I259" s="38"/>
      <c r="J259" s="41"/>
      <c r="K259" s="41"/>
      <c r="L259" s="41"/>
      <c r="M259" s="42"/>
    </row>
    <row r="260" spans="1:13" s="1" customFormat="1">
      <c r="A260" s="45"/>
      <c r="B260" s="7"/>
      <c r="C260" s="52"/>
      <c r="D260" s="6"/>
      <c r="E260" s="45"/>
      <c r="F260" s="7"/>
      <c r="G260" s="35"/>
      <c r="I260" s="38"/>
      <c r="J260" s="41"/>
      <c r="K260" s="41"/>
      <c r="L260" s="41"/>
      <c r="M260" s="42"/>
    </row>
    <row r="261" spans="1:13" s="1" customFormat="1">
      <c r="A261" s="45"/>
      <c r="B261" s="7"/>
      <c r="C261" s="52"/>
      <c r="D261" s="6"/>
      <c r="E261" s="45"/>
      <c r="F261" s="7"/>
      <c r="G261" s="35"/>
      <c r="I261" s="38"/>
      <c r="J261" s="41"/>
      <c r="K261" s="41"/>
      <c r="L261" s="41"/>
      <c r="M261" s="42"/>
    </row>
    <row r="262" spans="1:13" s="1" customFormat="1">
      <c r="A262" s="45"/>
      <c r="B262" s="7"/>
      <c r="C262" s="52"/>
      <c r="D262" s="6"/>
      <c r="E262" s="45"/>
      <c r="F262" s="7"/>
      <c r="G262" s="35"/>
      <c r="I262" s="38"/>
      <c r="J262" s="41"/>
      <c r="K262" s="41"/>
      <c r="L262" s="41"/>
      <c r="M262" s="42"/>
    </row>
    <row r="263" spans="1:13" s="1" customFormat="1">
      <c r="A263" s="45"/>
      <c r="B263" s="7"/>
      <c r="C263" s="52"/>
      <c r="D263" s="6"/>
      <c r="E263" s="45"/>
      <c r="F263" s="7"/>
      <c r="G263" s="35"/>
      <c r="I263" s="38"/>
      <c r="J263" s="41"/>
      <c r="K263" s="41"/>
      <c r="L263" s="41"/>
      <c r="M263" s="42"/>
    </row>
    <row r="264" spans="1:13" s="1" customFormat="1">
      <c r="A264" s="45"/>
      <c r="B264" s="7"/>
      <c r="C264" s="52"/>
      <c r="D264" s="6"/>
      <c r="E264" s="45"/>
      <c r="F264" s="7"/>
      <c r="G264" s="35"/>
      <c r="I264" s="38"/>
      <c r="J264" s="41"/>
      <c r="K264" s="41"/>
      <c r="L264" s="41"/>
      <c r="M264" s="42"/>
    </row>
    <row r="265" spans="1:13" s="1" customFormat="1">
      <c r="A265" s="45"/>
      <c r="B265" s="7"/>
      <c r="C265" s="52"/>
      <c r="D265" s="6"/>
      <c r="E265" s="45"/>
      <c r="F265" s="7"/>
      <c r="G265" s="35"/>
      <c r="I265" s="38"/>
      <c r="J265" s="41"/>
      <c r="K265" s="41"/>
      <c r="L265" s="41"/>
      <c r="M265" s="42"/>
    </row>
    <row r="266" spans="1:13" s="1" customFormat="1">
      <c r="A266" s="45"/>
      <c r="B266" s="7"/>
      <c r="C266" s="52"/>
      <c r="D266" s="6"/>
      <c r="E266" s="45"/>
      <c r="F266" s="7"/>
      <c r="G266" s="35"/>
      <c r="I266" s="38"/>
      <c r="J266" s="41"/>
      <c r="K266" s="41"/>
      <c r="L266" s="41"/>
      <c r="M266" s="42"/>
    </row>
    <row r="267" spans="1:13" s="1" customFormat="1">
      <c r="A267" s="45"/>
      <c r="B267" s="7"/>
      <c r="C267" s="52"/>
      <c r="D267" s="6"/>
      <c r="E267" s="45"/>
      <c r="F267" s="7"/>
      <c r="G267" s="35"/>
      <c r="I267" s="38"/>
      <c r="J267" s="41"/>
      <c r="K267" s="41"/>
      <c r="L267" s="41"/>
      <c r="M267" s="42"/>
    </row>
    <row r="268" spans="1:13" s="1" customFormat="1">
      <c r="A268" s="45"/>
      <c r="B268" s="7"/>
      <c r="C268" s="52"/>
      <c r="D268" s="6"/>
      <c r="E268" s="45"/>
      <c r="F268" s="7"/>
      <c r="G268" s="35"/>
      <c r="I268" s="38"/>
      <c r="J268" s="41"/>
      <c r="K268" s="41"/>
      <c r="L268" s="41"/>
      <c r="M268" s="42"/>
    </row>
    <row r="269" spans="1:13" s="1" customFormat="1">
      <c r="A269" s="45"/>
      <c r="B269" s="7"/>
      <c r="C269" s="52"/>
      <c r="D269" s="6"/>
      <c r="E269" s="45"/>
      <c r="F269" s="7"/>
      <c r="G269" s="35"/>
      <c r="I269" s="38"/>
      <c r="J269" s="41"/>
      <c r="K269" s="41"/>
      <c r="L269" s="41"/>
      <c r="M269" s="42"/>
    </row>
    <row r="270" spans="1:13" s="1" customFormat="1">
      <c r="A270" s="45"/>
      <c r="B270" s="7"/>
      <c r="C270" s="52"/>
      <c r="D270" s="6"/>
      <c r="E270" s="45"/>
      <c r="F270" s="7"/>
      <c r="G270" s="35"/>
      <c r="I270" s="38"/>
      <c r="J270" s="41"/>
      <c r="K270" s="41"/>
      <c r="L270" s="41"/>
      <c r="M270" s="42"/>
    </row>
    <row r="271" spans="1:13" s="1" customFormat="1">
      <c r="A271" s="45"/>
      <c r="B271" s="7"/>
      <c r="C271" s="52"/>
      <c r="D271" s="6"/>
      <c r="E271" s="45"/>
      <c r="F271" s="7"/>
      <c r="G271" s="35"/>
      <c r="I271" s="38"/>
      <c r="J271" s="41"/>
      <c r="K271" s="41"/>
      <c r="L271" s="41"/>
      <c r="M271" s="42"/>
    </row>
    <row r="272" spans="1:13" s="1" customFormat="1">
      <c r="A272" s="45"/>
      <c r="B272" s="7"/>
      <c r="C272" s="52"/>
      <c r="D272" s="6"/>
      <c r="E272" s="45"/>
      <c r="F272" s="7"/>
      <c r="G272" s="35"/>
      <c r="I272" s="38"/>
      <c r="J272" s="41"/>
      <c r="K272" s="41"/>
      <c r="L272" s="41"/>
      <c r="M272" s="42"/>
    </row>
    <row r="273" spans="1:13" s="1" customFormat="1">
      <c r="A273" s="45"/>
      <c r="B273" s="7"/>
      <c r="C273" s="52"/>
      <c r="D273" s="6"/>
      <c r="E273" s="45"/>
      <c r="F273" s="7"/>
      <c r="G273" s="35"/>
      <c r="I273" s="38"/>
      <c r="J273" s="41"/>
      <c r="K273" s="41"/>
      <c r="L273" s="41"/>
      <c r="M273" s="42"/>
    </row>
    <row r="274" spans="1:13" s="1" customFormat="1">
      <c r="A274" s="45"/>
      <c r="B274" s="7"/>
      <c r="C274" s="52"/>
      <c r="D274" s="6"/>
      <c r="E274" s="45"/>
      <c r="F274" s="7"/>
      <c r="G274" s="35"/>
      <c r="I274" s="38"/>
      <c r="J274" s="41"/>
      <c r="K274" s="41"/>
      <c r="L274" s="41"/>
      <c r="M274" s="42"/>
    </row>
    <row r="275" spans="1:13" s="1" customFormat="1">
      <c r="A275" s="45"/>
      <c r="B275" s="7"/>
      <c r="C275" s="52"/>
      <c r="D275" s="6"/>
      <c r="E275" s="45"/>
      <c r="F275" s="7"/>
      <c r="G275" s="35"/>
      <c r="I275" s="38"/>
      <c r="J275" s="41"/>
      <c r="K275" s="41"/>
      <c r="L275" s="41"/>
      <c r="M275" s="42"/>
    </row>
    <row r="276" spans="1:13" s="1" customFormat="1">
      <c r="A276" s="45"/>
      <c r="B276" s="7"/>
      <c r="C276" s="52"/>
      <c r="D276" s="6"/>
      <c r="E276" s="45"/>
      <c r="F276" s="7"/>
      <c r="G276" s="35"/>
      <c r="I276" s="38"/>
      <c r="J276" s="41"/>
      <c r="K276" s="41"/>
      <c r="L276" s="41"/>
      <c r="M276" s="42"/>
    </row>
    <row r="277" spans="1:13" s="1" customFormat="1">
      <c r="A277" s="45"/>
      <c r="B277" s="7"/>
      <c r="C277" s="52"/>
      <c r="D277" s="6"/>
      <c r="E277" s="45"/>
      <c r="F277" s="7"/>
      <c r="G277" s="35"/>
      <c r="I277" s="38"/>
      <c r="J277" s="41"/>
      <c r="K277" s="41"/>
      <c r="L277" s="41"/>
      <c r="M277" s="42"/>
    </row>
    <row r="278" spans="1:13" s="1" customFormat="1">
      <c r="A278" s="45"/>
      <c r="B278" s="7"/>
      <c r="C278" s="52"/>
      <c r="D278" s="6"/>
      <c r="E278" s="45"/>
      <c r="F278" s="7"/>
      <c r="G278" s="35"/>
      <c r="I278" s="38"/>
      <c r="J278" s="41"/>
      <c r="K278" s="41"/>
      <c r="L278" s="41"/>
      <c r="M278" s="42"/>
    </row>
    <row r="279" spans="1:13" s="1" customFormat="1">
      <c r="A279" s="45"/>
      <c r="B279" s="7"/>
      <c r="C279" s="52"/>
      <c r="D279" s="6"/>
      <c r="E279" s="45"/>
      <c r="F279" s="7"/>
      <c r="G279" s="35"/>
      <c r="I279" s="38"/>
      <c r="J279" s="41"/>
      <c r="K279" s="41"/>
      <c r="L279" s="41"/>
      <c r="M279" s="42"/>
    </row>
    <row r="280" spans="1:13" s="1" customFormat="1">
      <c r="A280" s="45"/>
      <c r="B280" s="7"/>
      <c r="C280" s="52"/>
      <c r="D280" s="6"/>
      <c r="E280" s="45"/>
      <c r="F280" s="7"/>
      <c r="G280" s="35"/>
      <c r="I280" s="38"/>
      <c r="J280" s="41"/>
      <c r="K280" s="41"/>
      <c r="L280" s="41"/>
      <c r="M280" s="42"/>
    </row>
    <row r="281" spans="1:13" s="1" customFormat="1">
      <c r="A281" s="45"/>
      <c r="B281" s="7"/>
      <c r="C281" s="52"/>
      <c r="D281" s="6"/>
      <c r="E281" s="45"/>
      <c r="F281" s="7"/>
      <c r="G281" s="35"/>
      <c r="I281" s="38"/>
      <c r="J281" s="41"/>
      <c r="K281" s="41"/>
      <c r="L281" s="41"/>
      <c r="M281" s="42"/>
    </row>
    <row r="282" spans="1:13" s="1" customFormat="1">
      <c r="A282" s="45"/>
      <c r="B282" s="7"/>
      <c r="C282" s="52"/>
      <c r="D282" s="6"/>
      <c r="E282" s="45"/>
      <c r="F282" s="7"/>
      <c r="G282" s="35"/>
      <c r="I282" s="38"/>
      <c r="J282" s="41"/>
      <c r="K282" s="41"/>
      <c r="L282" s="41"/>
      <c r="M282" s="42"/>
    </row>
    <row r="283" spans="1:13" s="1" customFormat="1">
      <c r="A283" s="45"/>
      <c r="B283" s="7"/>
      <c r="C283" s="52"/>
      <c r="D283" s="6"/>
      <c r="E283" s="45"/>
      <c r="F283" s="7"/>
      <c r="G283" s="35"/>
      <c r="I283" s="38"/>
      <c r="J283" s="41"/>
      <c r="K283" s="41"/>
      <c r="L283" s="41"/>
      <c r="M283" s="42"/>
    </row>
    <row r="284" spans="1:13" s="1" customFormat="1">
      <c r="A284" s="45"/>
      <c r="B284" s="7"/>
      <c r="C284" s="52"/>
      <c r="D284" s="6"/>
      <c r="E284" s="45"/>
      <c r="F284" s="7"/>
      <c r="G284" s="35"/>
      <c r="I284" s="38"/>
      <c r="J284" s="41"/>
      <c r="K284" s="41"/>
      <c r="L284" s="41"/>
      <c r="M284" s="42"/>
    </row>
    <row r="285" spans="1:13" s="1" customFormat="1">
      <c r="A285" s="45"/>
      <c r="B285" s="7"/>
      <c r="C285" s="52"/>
      <c r="D285" s="6"/>
      <c r="E285" s="45"/>
      <c r="F285" s="7"/>
      <c r="G285" s="35"/>
      <c r="I285" s="38"/>
      <c r="J285" s="41"/>
      <c r="K285" s="41"/>
      <c r="L285" s="41"/>
      <c r="M285" s="42"/>
    </row>
    <row r="286" spans="1:13" s="1" customFormat="1">
      <c r="A286" s="45"/>
      <c r="B286" s="7"/>
      <c r="C286" s="52"/>
      <c r="D286" s="6"/>
      <c r="E286" s="45"/>
      <c r="F286" s="7"/>
      <c r="G286" s="35"/>
      <c r="I286" s="38"/>
      <c r="J286" s="41"/>
      <c r="K286" s="41"/>
      <c r="L286" s="41"/>
      <c r="M286" s="42"/>
    </row>
    <row r="287" spans="1:13" s="1" customFormat="1">
      <c r="A287" s="45"/>
      <c r="B287" s="7"/>
      <c r="C287" s="52"/>
      <c r="D287" s="6"/>
      <c r="E287" s="45"/>
      <c r="F287" s="7"/>
      <c r="G287" s="35"/>
      <c r="I287" s="38"/>
      <c r="J287" s="41"/>
      <c r="K287" s="41"/>
      <c r="L287" s="41"/>
      <c r="M287" s="42"/>
    </row>
    <row r="288" spans="1:13" s="1" customFormat="1">
      <c r="A288" s="45"/>
      <c r="B288" s="7"/>
      <c r="C288" s="52"/>
      <c r="D288" s="6"/>
      <c r="E288" s="45"/>
      <c r="F288" s="7"/>
      <c r="G288" s="35"/>
      <c r="I288" s="38"/>
      <c r="J288" s="41"/>
      <c r="K288" s="41"/>
      <c r="L288" s="41"/>
      <c r="M288" s="42"/>
    </row>
    <row r="289" spans="1:13" s="1" customFormat="1">
      <c r="A289" s="45"/>
      <c r="B289" s="7"/>
      <c r="C289" s="52"/>
      <c r="D289" s="6"/>
      <c r="E289" s="45"/>
      <c r="F289" s="7"/>
      <c r="G289" s="35"/>
      <c r="I289" s="38"/>
      <c r="J289" s="41"/>
      <c r="K289" s="41"/>
      <c r="L289" s="41"/>
      <c r="M289" s="42"/>
    </row>
    <row r="290" spans="1:13" s="1" customFormat="1">
      <c r="A290" s="45"/>
      <c r="B290" s="7"/>
      <c r="C290" s="52"/>
      <c r="D290" s="6"/>
      <c r="E290" s="45"/>
      <c r="F290" s="7"/>
      <c r="G290" s="35"/>
      <c r="I290" s="38"/>
      <c r="J290" s="41"/>
      <c r="K290" s="41"/>
      <c r="L290" s="41"/>
      <c r="M290" s="42"/>
    </row>
    <row r="291" spans="1:13" s="1" customFormat="1">
      <c r="A291" s="45"/>
      <c r="B291" s="7"/>
      <c r="C291" s="52"/>
      <c r="D291" s="6"/>
      <c r="E291" s="45"/>
      <c r="F291" s="7"/>
      <c r="G291" s="35"/>
      <c r="I291" s="38"/>
      <c r="J291" s="41"/>
      <c r="K291" s="41"/>
      <c r="L291" s="41"/>
      <c r="M291" s="42"/>
    </row>
    <row r="292" spans="1:13" s="1" customFormat="1">
      <c r="A292" s="45"/>
      <c r="B292" s="7"/>
      <c r="C292" s="52"/>
      <c r="D292" s="6"/>
      <c r="E292" s="45"/>
      <c r="F292" s="7"/>
      <c r="G292" s="35"/>
      <c r="I292" s="38"/>
      <c r="J292" s="41"/>
      <c r="K292" s="41"/>
      <c r="L292" s="41"/>
      <c r="M292" s="42"/>
    </row>
    <row r="293" spans="1:13" s="1" customFormat="1">
      <c r="A293" s="45"/>
      <c r="B293" s="7"/>
      <c r="C293" s="52"/>
      <c r="D293" s="6"/>
      <c r="E293" s="45"/>
      <c r="F293" s="7"/>
      <c r="G293" s="35"/>
      <c r="I293" s="38"/>
      <c r="J293" s="41"/>
      <c r="K293" s="41"/>
      <c r="L293" s="41"/>
      <c r="M293" s="42"/>
    </row>
    <row r="294" spans="1:13" s="1" customFormat="1">
      <c r="A294" s="45"/>
      <c r="B294" s="7"/>
      <c r="C294" s="52"/>
      <c r="D294" s="6"/>
      <c r="E294" s="45"/>
      <c r="F294" s="7"/>
      <c r="G294" s="35"/>
      <c r="I294" s="38"/>
      <c r="J294" s="41"/>
      <c r="K294" s="41"/>
      <c r="L294" s="41"/>
      <c r="M294" s="42"/>
    </row>
    <row r="295" spans="1:13" s="1" customFormat="1">
      <c r="A295" s="45"/>
      <c r="B295" s="7"/>
      <c r="C295" s="52"/>
      <c r="D295" s="6"/>
      <c r="E295" s="45"/>
      <c r="F295" s="7"/>
      <c r="G295" s="35"/>
      <c r="I295" s="38"/>
      <c r="J295" s="41"/>
      <c r="K295" s="41"/>
      <c r="L295" s="41"/>
      <c r="M295" s="42"/>
    </row>
    <row r="296" spans="1:13" s="1" customFormat="1">
      <c r="A296" s="45"/>
      <c r="B296" s="7"/>
      <c r="C296" s="52"/>
      <c r="D296" s="6"/>
      <c r="E296" s="45"/>
      <c r="F296" s="7"/>
      <c r="G296" s="35"/>
      <c r="I296" s="38"/>
      <c r="J296" s="41"/>
      <c r="K296" s="41"/>
      <c r="L296" s="41"/>
      <c r="M296" s="42"/>
    </row>
    <row r="297" spans="1:13" s="1" customFormat="1">
      <c r="A297" s="45"/>
      <c r="B297" s="7"/>
      <c r="C297" s="52"/>
      <c r="D297" s="6"/>
      <c r="E297" s="45"/>
      <c r="F297" s="7"/>
      <c r="G297" s="35"/>
      <c r="I297" s="38"/>
      <c r="J297" s="41"/>
      <c r="K297" s="41"/>
      <c r="L297" s="41"/>
      <c r="M297" s="42"/>
    </row>
    <row r="298" spans="1:13" s="1" customFormat="1">
      <c r="A298" s="45"/>
      <c r="B298" s="7"/>
      <c r="C298" s="52"/>
      <c r="D298" s="6"/>
      <c r="E298" s="45"/>
      <c r="F298" s="7"/>
      <c r="G298" s="35"/>
      <c r="I298" s="38"/>
      <c r="J298" s="41"/>
      <c r="K298" s="41"/>
      <c r="L298" s="41"/>
      <c r="M298" s="42"/>
    </row>
    <row r="299" spans="1:13" s="1" customFormat="1">
      <c r="A299" s="45"/>
      <c r="B299" s="7"/>
      <c r="C299" s="52"/>
      <c r="D299" s="6"/>
      <c r="E299" s="45"/>
      <c r="F299" s="7"/>
      <c r="G299" s="35"/>
      <c r="I299" s="38"/>
      <c r="J299" s="41"/>
      <c r="K299" s="41"/>
      <c r="L299" s="41"/>
      <c r="M299" s="42"/>
    </row>
    <row r="300" spans="1:13" s="1" customFormat="1">
      <c r="A300" s="45"/>
      <c r="B300" s="7"/>
      <c r="C300" s="52"/>
      <c r="D300" s="6"/>
      <c r="E300" s="45"/>
      <c r="F300" s="7"/>
      <c r="G300" s="35"/>
      <c r="I300" s="38"/>
      <c r="J300" s="41"/>
      <c r="K300" s="41"/>
      <c r="L300" s="41"/>
      <c r="M300" s="42"/>
    </row>
    <row r="301" spans="1:13" s="1" customFormat="1">
      <c r="A301" s="45"/>
      <c r="B301" s="7"/>
      <c r="C301" s="52"/>
      <c r="D301" s="6"/>
      <c r="E301" s="45"/>
      <c r="F301" s="7"/>
      <c r="G301" s="35"/>
      <c r="I301" s="38"/>
      <c r="J301" s="41"/>
      <c r="K301" s="41"/>
      <c r="L301" s="41"/>
      <c r="M301" s="42"/>
    </row>
    <row r="302" spans="1:13" s="1" customFormat="1">
      <c r="A302" s="45"/>
      <c r="B302" s="7"/>
      <c r="C302" s="52"/>
      <c r="D302" s="6"/>
      <c r="E302" s="45"/>
      <c r="F302" s="7"/>
      <c r="G302" s="35"/>
      <c r="I302" s="38"/>
      <c r="J302" s="41"/>
      <c r="K302" s="41"/>
      <c r="L302" s="41"/>
      <c r="M302" s="42"/>
    </row>
    <row r="303" spans="1:13" s="1" customFormat="1">
      <c r="A303" s="45"/>
      <c r="B303" s="7"/>
      <c r="C303" s="52"/>
      <c r="D303" s="6"/>
      <c r="E303" s="45"/>
      <c r="F303" s="7"/>
      <c r="G303" s="35"/>
      <c r="I303" s="38"/>
      <c r="J303" s="41"/>
      <c r="K303" s="41"/>
      <c r="L303" s="41"/>
      <c r="M303" s="42"/>
    </row>
    <row r="304" spans="1:13" s="1" customFormat="1">
      <c r="A304" s="45"/>
      <c r="B304" s="7"/>
      <c r="C304" s="52"/>
      <c r="D304" s="6"/>
      <c r="E304" s="45"/>
      <c r="F304" s="7"/>
      <c r="G304" s="35"/>
      <c r="I304" s="38"/>
      <c r="J304" s="41"/>
      <c r="K304" s="41"/>
      <c r="L304" s="41"/>
      <c r="M304" s="42"/>
    </row>
    <row r="305" spans="1:13" s="1" customFormat="1">
      <c r="A305" s="45"/>
      <c r="B305" s="7"/>
      <c r="C305" s="52"/>
      <c r="D305" s="6"/>
      <c r="E305" s="45"/>
      <c r="F305" s="7"/>
      <c r="G305" s="35"/>
      <c r="I305" s="38"/>
      <c r="J305" s="41"/>
      <c r="K305" s="41"/>
      <c r="L305" s="41"/>
      <c r="M305" s="42"/>
    </row>
    <row r="306" spans="1:13" s="1" customFormat="1">
      <c r="A306" s="45"/>
      <c r="B306" s="7"/>
      <c r="C306" s="52"/>
      <c r="D306" s="6"/>
      <c r="E306" s="45"/>
      <c r="F306" s="7"/>
      <c r="G306" s="35"/>
      <c r="I306" s="38"/>
      <c r="J306" s="41"/>
      <c r="K306" s="41"/>
      <c r="L306" s="41"/>
      <c r="M306" s="42"/>
    </row>
    <row r="307" spans="1:13" s="1" customFormat="1">
      <c r="A307" s="45"/>
      <c r="B307" s="7"/>
      <c r="C307" s="52"/>
      <c r="D307" s="6"/>
      <c r="E307" s="45"/>
      <c r="F307" s="7"/>
      <c r="G307" s="35"/>
      <c r="I307" s="38"/>
      <c r="J307" s="41"/>
      <c r="K307" s="41"/>
      <c r="L307" s="41"/>
      <c r="M307" s="42"/>
    </row>
    <row r="308" spans="1:13" s="1" customFormat="1">
      <c r="A308" s="45"/>
      <c r="B308" s="7"/>
      <c r="C308" s="52"/>
      <c r="D308" s="6"/>
      <c r="E308" s="45"/>
      <c r="F308" s="7"/>
      <c r="G308" s="35"/>
      <c r="I308" s="38"/>
      <c r="J308" s="41"/>
      <c r="K308" s="41"/>
      <c r="L308" s="41"/>
      <c r="M308" s="42"/>
    </row>
    <row r="309" spans="1:13" s="1" customFormat="1">
      <c r="A309" s="45"/>
      <c r="B309" s="7"/>
      <c r="C309" s="52"/>
      <c r="D309" s="6"/>
      <c r="E309" s="45"/>
      <c r="F309" s="7"/>
      <c r="G309" s="35"/>
      <c r="I309" s="38"/>
      <c r="J309" s="41"/>
      <c r="K309" s="41"/>
      <c r="L309" s="41"/>
      <c r="M309" s="42"/>
    </row>
    <row r="310" spans="1:13" s="1" customFormat="1">
      <c r="A310" s="45"/>
      <c r="B310" s="7"/>
      <c r="C310" s="52"/>
      <c r="D310" s="6"/>
      <c r="E310" s="45"/>
      <c r="F310" s="7"/>
      <c r="G310" s="35"/>
      <c r="I310" s="38"/>
      <c r="J310" s="41"/>
      <c r="K310" s="41"/>
      <c r="L310" s="41"/>
      <c r="M310" s="42"/>
    </row>
  </sheetData>
  <mergeCells count="1">
    <mergeCell ref="B55:C55"/>
  </mergeCells>
  <pageMargins left="1.63" right="0.25" top="0.69" bottom="1" header="0.5" footer="0.5"/>
  <pageSetup paperSize="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06"/>
  <sheetViews>
    <sheetView topLeftCell="A104" workbookViewId="0">
      <selection activeCell="C116" sqref="C116"/>
    </sheetView>
  </sheetViews>
  <sheetFormatPr defaultRowHeight="15.75"/>
  <cols>
    <col min="1" max="1" width="6" style="42" customWidth="1"/>
    <col min="2" max="2" width="15.7109375" style="7" bestFit="1" customWidth="1"/>
    <col min="3" max="3" width="32.85546875" style="37" bestFit="1" customWidth="1"/>
    <col min="4" max="4" width="17" style="53" customWidth="1"/>
    <col min="5" max="5" width="11.42578125" style="42" customWidth="1"/>
    <col min="6" max="6" width="16" style="41" bestFit="1" customWidth="1"/>
    <col min="7" max="7" width="11" style="39" customWidth="1"/>
    <col min="8" max="8" width="6.28515625" style="1" customWidth="1"/>
    <col min="9" max="9" width="9.42578125" style="38" bestFit="1" customWidth="1"/>
    <col min="10" max="10" width="9.42578125" style="41" bestFit="1" customWidth="1"/>
    <col min="11" max="12" width="11.42578125" style="41" bestFit="1" customWidth="1"/>
    <col min="13" max="13" width="13.42578125" style="42" bestFit="1" customWidth="1"/>
    <col min="14" max="16384" width="9.140625" style="42"/>
  </cols>
  <sheetData>
    <row r="1" spans="1:13">
      <c r="A1" s="34" t="s">
        <v>129</v>
      </c>
      <c r="B1" s="35"/>
      <c r="C1" s="34"/>
      <c r="D1" s="36"/>
      <c r="E1" s="37"/>
      <c r="F1" s="38"/>
      <c r="H1" s="40"/>
      <c r="J1" s="38"/>
      <c r="M1" s="157"/>
    </row>
    <row r="2" spans="1:13">
      <c r="A2" s="34" t="s">
        <v>24</v>
      </c>
      <c r="B2" s="35"/>
      <c r="C2" s="34"/>
      <c r="D2" s="36"/>
      <c r="E2" s="37"/>
      <c r="F2" s="38"/>
      <c r="G2" s="43"/>
      <c r="H2" s="40"/>
      <c r="J2" s="38"/>
    </row>
    <row r="3" spans="1:13">
      <c r="A3" s="34"/>
      <c r="B3" s="35"/>
      <c r="C3" s="34"/>
      <c r="D3" s="36"/>
      <c r="E3" s="37"/>
      <c r="F3" s="38"/>
      <c r="H3" s="44" t="s">
        <v>17</v>
      </c>
      <c r="J3" s="38"/>
    </row>
    <row r="4" spans="1:13" s="64" customFormat="1" thickBot="1">
      <c r="A4" s="61" t="s">
        <v>25</v>
      </c>
      <c r="B4" s="62"/>
      <c r="C4" s="61" t="s">
        <v>216</v>
      </c>
      <c r="D4" s="63"/>
      <c r="F4" s="65"/>
      <c r="G4" s="66"/>
      <c r="H4" s="60"/>
      <c r="I4" s="65"/>
      <c r="J4" s="65"/>
      <c r="K4" s="65"/>
      <c r="L4" s="65"/>
    </row>
    <row r="5" spans="1:13" s="64" customFormat="1" ht="16.5" thickTop="1" thickBot="1">
      <c r="A5" s="80" t="s">
        <v>26</v>
      </c>
      <c r="B5" s="80" t="s">
        <v>27</v>
      </c>
      <c r="C5" s="80" t="s">
        <v>28</v>
      </c>
      <c r="D5" s="81" t="s">
        <v>29</v>
      </c>
      <c r="E5" s="80" t="s">
        <v>30</v>
      </c>
      <c r="F5" s="80" t="s">
        <v>31</v>
      </c>
      <c r="G5" s="80" t="s">
        <v>32</v>
      </c>
      <c r="H5" s="60"/>
      <c r="I5" s="80" t="s">
        <v>33</v>
      </c>
      <c r="J5" s="80" t="s">
        <v>34</v>
      </c>
      <c r="K5" s="80" t="s">
        <v>35</v>
      </c>
      <c r="L5" s="80" t="s">
        <v>36</v>
      </c>
    </row>
    <row r="6" spans="1:13" s="64" customFormat="1" ht="15">
      <c r="A6" s="156"/>
      <c r="B6" s="169">
        <v>5110100027</v>
      </c>
      <c r="C6" s="170" t="s">
        <v>169</v>
      </c>
      <c r="D6" s="177">
        <f>(4+4)/2</f>
        <v>4</v>
      </c>
      <c r="E6" s="177">
        <f>(4+4)/2</f>
        <v>4</v>
      </c>
      <c r="F6" s="78">
        <f t="shared" ref="F6:F11" si="0">0.5*D6+0.5*E6</f>
        <v>4</v>
      </c>
      <c r="G6" s="79" t="str">
        <f t="shared" ref="G6:G11" si="1">IF(F6&gt;=3.75,"A",IF(F6&gt;=3.24,"AB",IF(F6&gt;=2.75,"B",IF(F6&gt;=2.24,"BC",IF(F6&gt;=1.5,"C",IF(F6&gt;=0.5,"D","-"))))))</f>
        <v>A</v>
      </c>
      <c r="H6" s="60"/>
      <c r="I6" s="168" t="s">
        <v>79</v>
      </c>
      <c r="J6" s="168" t="s">
        <v>76</v>
      </c>
      <c r="K6" s="168" t="s">
        <v>152</v>
      </c>
      <c r="L6" s="168" t="s">
        <v>75</v>
      </c>
      <c r="M6" s="114"/>
    </row>
    <row r="7" spans="1:13" s="64" customFormat="1" ht="15">
      <c r="A7" s="110"/>
      <c r="B7" s="171">
        <v>5110100088</v>
      </c>
      <c r="C7" s="172" t="s">
        <v>170</v>
      </c>
      <c r="D7" s="177">
        <f t="shared" ref="D7:E11" si="2">(4+4)/2</f>
        <v>4</v>
      </c>
      <c r="E7" s="177">
        <f t="shared" si="2"/>
        <v>4</v>
      </c>
      <c r="F7" s="78">
        <f t="shared" si="0"/>
        <v>4</v>
      </c>
      <c r="G7" s="79" t="str">
        <f t="shared" si="1"/>
        <v>A</v>
      </c>
      <c r="H7" s="60"/>
      <c r="I7" s="168" t="s">
        <v>79</v>
      </c>
      <c r="J7" s="168" t="s">
        <v>76</v>
      </c>
      <c r="K7" s="168" t="s">
        <v>152</v>
      </c>
      <c r="L7" s="168" t="s">
        <v>75</v>
      </c>
      <c r="M7" s="91"/>
    </row>
    <row r="8" spans="1:13" s="64" customFormat="1" ht="15">
      <c r="A8" s="110"/>
      <c r="B8" s="171">
        <v>5110100210</v>
      </c>
      <c r="C8" s="172" t="s">
        <v>85</v>
      </c>
      <c r="D8" s="177">
        <f t="shared" si="2"/>
        <v>4</v>
      </c>
      <c r="E8" s="177">
        <f t="shared" si="2"/>
        <v>4</v>
      </c>
      <c r="F8" s="78">
        <f t="shared" si="0"/>
        <v>4</v>
      </c>
      <c r="G8" s="79" t="str">
        <f t="shared" si="1"/>
        <v>A</v>
      </c>
      <c r="H8" s="60"/>
      <c r="I8" s="168" t="s">
        <v>72</v>
      </c>
      <c r="J8" s="168" t="s">
        <v>151</v>
      </c>
      <c r="K8" s="168" t="s">
        <v>188</v>
      </c>
      <c r="L8" s="168" t="s">
        <v>71</v>
      </c>
      <c r="M8" s="91"/>
    </row>
    <row r="9" spans="1:13" s="75" customFormat="1" ht="15">
      <c r="A9" s="110"/>
      <c r="B9" s="171">
        <v>5110100007</v>
      </c>
      <c r="C9" s="172" t="s">
        <v>171</v>
      </c>
      <c r="D9" s="177">
        <f t="shared" si="2"/>
        <v>4</v>
      </c>
      <c r="E9" s="177">
        <f t="shared" si="2"/>
        <v>4</v>
      </c>
      <c r="F9" s="78">
        <f t="shared" si="0"/>
        <v>4</v>
      </c>
      <c r="G9" s="79" t="str">
        <f t="shared" si="1"/>
        <v>A</v>
      </c>
      <c r="H9" s="56"/>
      <c r="I9" s="168" t="s">
        <v>79</v>
      </c>
      <c r="J9" s="168" t="s">
        <v>77</v>
      </c>
      <c r="K9" s="168" t="s">
        <v>75</v>
      </c>
      <c r="L9" s="168" t="s">
        <v>152</v>
      </c>
      <c r="M9" s="91"/>
    </row>
    <row r="10" spans="1:13" s="75" customFormat="1" ht="15">
      <c r="A10" s="173"/>
      <c r="B10" s="171">
        <v>5110100704</v>
      </c>
      <c r="C10" s="172" t="s">
        <v>172</v>
      </c>
      <c r="D10" s="177">
        <f t="shared" si="2"/>
        <v>4</v>
      </c>
      <c r="E10" s="177">
        <f t="shared" si="2"/>
        <v>4</v>
      </c>
      <c r="F10" s="78">
        <f t="shared" si="0"/>
        <v>4</v>
      </c>
      <c r="G10" s="79" t="str">
        <f t="shared" si="1"/>
        <v>A</v>
      </c>
      <c r="H10" s="56"/>
      <c r="I10" s="168" t="s">
        <v>72</v>
      </c>
      <c r="J10" s="168" t="s">
        <v>71</v>
      </c>
      <c r="K10" s="168" t="s">
        <v>188</v>
      </c>
      <c r="L10" s="168" t="s">
        <v>87</v>
      </c>
    </row>
    <row r="11" spans="1:13" s="75" customFormat="1" ht="15">
      <c r="A11" s="174"/>
      <c r="B11" s="171">
        <v>5108100156</v>
      </c>
      <c r="C11" s="172" t="s">
        <v>167</v>
      </c>
      <c r="D11" s="177">
        <f t="shared" si="2"/>
        <v>4</v>
      </c>
      <c r="E11" s="177">
        <f t="shared" si="2"/>
        <v>4</v>
      </c>
      <c r="F11" s="78">
        <f t="shared" si="0"/>
        <v>4</v>
      </c>
      <c r="G11" s="79" t="str">
        <f t="shared" si="1"/>
        <v>A</v>
      </c>
      <c r="H11" s="56"/>
      <c r="I11" s="168" t="s">
        <v>75</v>
      </c>
      <c r="J11" s="168" t="s">
        <v>77</v>
      </c>
      <c r="K11" s="168" t="s">
        <v>79</v>
      </c>
      <c r="L11" s="168" t="s">
        <v>152</v>
      </c>
    </row>
    <row r="12" spans="1:13" s="75" customFormat="1" ht="15">
      <c r="A12" s="72"/>
      <c r="B12" s="91"/>
      <c r="C12" s="154"/>
      <c r="D12" s="69"/>
      <c r="E12" s="69"/>
      <c r="F12" s="70"/>
      <c r="G12" s="71"/>
      <c r="H12" s="56"/>
      <c r="I12" s="155"/>
      <c r="J12" s="155"/>
      <c r="K12" s="155"/>
      <c r="L12" s="155"/>
      <c r="M12" s="91"/>
    </row>
    <row r="13" spans="1:13" s="64" customFormat="1" thickBot="1">
      <c r="A13" s="61" t="s">
        <v>25</v>
      </c>
      <c r="B13" s="62"/>
      <c r="C13" s="61" t="s">
        <v>217</v>
      </c>
      <c r="D13" s="63"/>
      <c r="F13" s="65"/>
      <c r="G13" s="66"/>
      <c r="H13" s="60"/>
      <c r="I13" s="65"/>
      <c r="J13" s="65"/>
      <c r="K13" s="65"/>
      <c r="L13" s="65"/>
    </row>
    <row r="14" spans="1:13" s="64" customFormat="1" ht="16.5" thickTop="1" thickBot="1">
      <c r="A14" s="80" t="s">
        <v>26</v>
      </c>
      <c r="B14" s="80" t="s">
        <v>27</v>
      </c>
      <c r="C14" s="80" t="s">
        <v>28</v>
      </c>
      <c r="D14" s="81" t="s">
        <v>29</v>
      </c>
      <c r="E14" s="80" t="s">
        <v>30</v>
      </c>
      <c r="F14" s="80" t="s">
        <v>31</v>
      </c>
      <c r="G14" s="80" t="s">
        <v>32</v>
      </c>
      <c r="H14" s="60"/>
      <c r="I14" s="80" t="s">
        <v>33</v>
      </c>
      <c r="J14" s="80" t="s">
        <v>34</v>
      </c>
      <c r="K14" s="80" t="s">
        <v>35</v>
      </c>
      <c r="L14" s="80" t="s">
        <v>36</v>
      </c>
    </row>
    <row r="15" spans="1:13" s="75" customFormat="1" ht="15">
      <c r="A15" s="109"/>
      <c r="B15" s="169">
        <v>5109100100</v>
      </c>
      <c r="C15" s="170" t="s">
        <v>173</v>
      </c>
      <c r="D15" s="177">
        <f>(3.5+3.5)/2</f>
        <v>3.5</v>
      </c>
      <c r="E15" s="161">
        <v>3.5</v>
      </c>
      <c r="F15" s="78">
        <f t="shared" ref="F15:F28" si="3">0.5*D15+0.5*E15</f>
        <v>3.5</v>
      </c>
      <c r="G15" s="79" t="str">
        <f t="shared" ref="G15:G28" si="4">IF(F15&gt;=3.75,"A",IF(F15&gt;=3.24,"AB",IF(F15&gt;=2.75,"B",IF(F15&gt;=2.24,"BC",IF(F15&gt;=1.5,"C",IF(F15&gt;=0.5,"D","-"))))))</f>
        <v>AB</v>
      </c>
      <c r="H15" s="56"/>
      <c r="I15" s="168" t="s">
        <v>79</v>
      </c>
      <c r="J15" s="168" t="s">
        <v>151</v>
      </c>
      <c r="K15" s="168" t="s">
        <v>140</v>
      </c>
      <c r="L15" s="168" t="s">
        <v>75</v>
      </c>
      <c r="M15" s="91"/>
    </row>
    <row r="16" spans="1:13" s="75" customFormat="1" ht="15">
      <c r="A16" s="110"/>
      <c r="B16" s="171">
        <v>5110100212</v>
      </c>
      <c r="C16" s="172" t="s">
        <v>174</v>
      </c>
      <c r="D16" s="177">
        <f>(4+4)/2</f>
        <v>4</v>
      </c>
      <c r="E16" s="177">
        <f>(4+4)/2</f>
        <v>4</v>
      </c>
      <c r="F16" s="78">
        <f t="shared" si="3"/>
        <v>4</v>
      </c>
      <c r="G16" s="79" t="str">
        <f t="shared" si="4"/>
        <v>A</v>
      </c>
      <c r="H16" s="56"/>
      <c r="I16" s="168" t="s">
        <v>72</v>
      </c>
      <c r="J16" s="168" t="s">
        <v>68</v>
      </c>
      <c r="K16" s="168" t="s">
        <v>90</v>
      </c>
      <c r="L16" s="168" t="s">
        <v>73</v>
      </c>
      <c r="M16" s="91"/>
    </row>
    <row r="17" spans="1:13" s="75" customFormat="1" ht="15">
      <c r="A17" s="110"/>
      <c r="B17" s="171">
        <v>5109100089</v>
      </c>
      <c r="C17" s="172" t="s">
        <v>175</v>
      </c>
      <c r="D17" s="177">
        <f>(4+4)/2</f>
        <v>4</v>
      </c>
      <c r="E17" s="59">
        <v>4</v>
      </c>
      <c r="F17" s="78">
        <f t="shared" si="3"/>
        <v>4</v>
      </c>
      <c r="G17" s="79" t="str">
        <f t="shared" si="4"/>
        <v>A</v>
      </c>
      <c r="H17" s="56"/>
      <c r="I17" s="168" t="s">
        <v>79</v>
      </c>
      <c r="J17" s="168" t="s">
        <v>151</v>
      </c>
      <c r="K17" s="168" t="s">
        <v>75</v>
      </c>
      <c r="L17" s="168" t="s">
        <v>140</v>
      </c>
      <c r="M17" s="91"/>
    </row>
    <row r="18" spans="1:13" s="75" customFormat="1" ht="15">
      <c r="A18" s="110"/>
      <c r="B18" s="171">
        <v>5110100025</v>
      </c>
      <c r="C18" s="172" t="s">
        <v>176</v>
      </c>
      <c r="D18" s="177">
        <f>(4+4)/2</f>
        <v>4</v>
      </c>
      <c r="E18" s="59">
        <v>4</v>
      </c>
      <c r="F18" s="78">
        <f t="shared" si="3"/>
        <v>4</v>
      </c>
      <c r="G18" s="79" t="str">
        <f t="shared" si="4"/>
        <v>A</v>
      </c>
      <c r="H18" s="56"/>
      <c r="I18" s="168" t="s">
        <v>66</v>
      </c>
      <c r="J18" s="168" t="s">
        <v>165</v>
      </c>
      <c r="K18" s="168" t="s">
        <v>164</v>
      </c>
      <c r="L18" s="168" t="s">
        <v>208</v>
      </c>
      <c r="M18" s="91"/>
    </row>
    <row r="19" spans="1:13" s="75" customFormat="1" ht="15">
      <c r="A19" s="110"/>
      <c r="B19" s="171">
        <v>5110100085</v>
      </c>
      <c r="C19" s="172" t="s">
        <v>177</v>
      </c>
      <c r="D19" s="177">
        <f t="shared" ref="D19:E24" si="5">(4+4)/2</f>
        <v>4</v>
      </c>
      <c r="E19" s="177">
        <f t="shared" si="5"/>
        <v>4</v>
      </c>
      <c r="F19" s="78">
        <f t="shared" si="3"/>
        <v>4</v>
      </c>
      <c r="G19" s="79" t="str">
        <f t="shared" si="4"/>
        <v>A</v>
      </c>
      <c r="H19" s="56"/>
      <c r="I19" s="168" t="s">
        <v>90</v>
      </c>
      <c r="J19" s="168" t="s">
        <v>178</v>
      </c>
      <c r="K19" s="168" t="s">
        <v>72</v>
      </c>
      <c r="L19" s="168" t="s">
        <v>73</v>
      </c>
      <c r="M19" s="91"/>
    </row>
    <row r="20" spans="1:13" s="75" customFormat="1" ht="15">
      <c r="A20" s="110"/>
      <c r="B20" s="171">
        <v>5110100128</v>
      </c>
      <c r="C20" s="172" t="s">
        <v>179</v>
      </c>
      <c r="D20" s="177">
        <f t="shared" si="5"/>
        <v>4</v>
      </c>
      <c r="E20" s="177">
        <f t="shared" si="5"/>
        <v>4</v>
      </c>
      <c r="F20" s="78">
        <f t="shared" si="3"/>
        <v>4</v>
      </c>
      <c r="G20" s="79" t="str">
        <f t="shared" si="4"/>
        <v>A</v>
      </c>
      <c r="H20" s="56"/>
      <c r="I20" s="168" t="s">
        <v>66</v>
      </c>
      <c r="J20" s="168" t="s">
        <v>165</v>
      </c>
      <c r="K20" s="168" t="s">
        <v>164</v>
      </c>
      <c r="L20" s="168" t="s">
        <v>208</v>
      </c>
      <c r="M20" s="91"/>
    </row>
    <row r="21" spans="1:13" s="75" customFormat="1" ht="15">
      <c r="A21" s="110"/>
      <c r="B21" s="171">
        <v>5110100217</v>
      </c>
      <c r="C21" s="172" t="s">
        <v>180</v>
      </c>
      <c r="D21" s="177">
        <f t="shared" si="5"/>
        <v>4</v>
      </c>
      <c r="E21" s="177">
        <f t="shared" si="5"/>
        <v>4</v>
      </c>
      <c r="F21" s="78">
        <f t="shared" si="3"/>
        <v>4</v>
      </c>
      <c r="G21" s="79" t="str">
        <f t="shared" si="4"/>
        <v>A</v>
      </c>
      <c r="H21" s="56"/>
      <c r="I21" s="168" t="s">
        <v>90</v>
      </c>
      <c r="J21" s="168" t="s">
        <v>73</v>
      </c>
      <c r="K21" s="168" t="s">
        <v>72</v>
      </c>
      <c r="L21" s="168" t="s">
        <v>87</v>
      </c>
      <c r="M21" s="91"/>
    </row>
    <row r="22" spans="1:13" s="75" customFormat="1" ht="15">
      <c r="A22" s="173"/>
      <c r="B22" s="171">
        <v>5110100146</v>
      </c>
      <c r="C22" s="172" t="s">
        <v>181</v>
      </c>
      <c r="D22" s="177">
        <f t="shared" si="5"/>
        <v>4</v>
      </c>
      <c r="E22" s="177">
        <f t="shared" si="5"/>
        <v>4</v>
      </c>
      <c r="F22" s="78">
        <f t="shared" si="3"/>
        <v>4</v>
      </c>
      <c r="G22" s="79" t="str">
        <f t="shared" si="4"/>
        <v>A</v>
      </c>
      <c r="H22" s="56"/>
      <c r="I22" s="168" t="s">
        <v>66</v>
      </c>
      <c r="J22" s="168" t="s">
        <v>160</v>
      </c>
      <c r="K22" s="168" t="s">
        <v>164</v>
      </c>
      <c r="L22" s="168" t="s">
        <v>208</v>
      </c>
    </row>
    <row r="23" spans="1:13" s="75" customFormat="1" ht="15">
      <c r="A23" s="174"/>
      <c r="B23" s="171">
        <v>5110100138</v>
      </c>
      <c r="C23" s="172" t="s">
        <v>182</v>
      </c>
      <c r="D23" s="177">
        <f>(3.5+3.5)/2</f>
        <v>3.5</v>
      </c>
      <c r="E23" s="177">
        <f>(3.5+3.5)/2</f>
        <v>3.5</v>
      </c>
      <c r="F23" s="78">
        <f t="shared" si="3"/>
        <v>3.5</v>
      </c>
      <c r="G23" s="79" t="str">
        <f t="shared" si="4"/>
        <v>AB</v>
      </c>
      <c r="H23" s="56"/>
      <c r="I23" s="168" t="s">
        <v>90</v>
      </c>
      <c r="J23" s="168" t="s">
        <v>72</v>
      </c>
      <c r="K23" s="168" t="s">
        <v>87</v>
      </c>
      <c r="L23" s="168" t="s">
        <v>73</v>
      </c>
    </row>
    <row r="24" spans="1:13" s="75" customFormat="1" ht="15">
      <c r="A24" s="110"/>
      <c r="B24" s="171">
        <v>5110100162</v>
      </c>
      <c r="C24" s="172" t="s">
        <v>166</v>
      </c>
      <c r="D24" s="177">
        <f t="shared" si="5"/>
        <v>4</v>
      </c>
      <c r="E24" s="177">
        <f t="shared" si="5"/>
        <v>4</v>
      </c>
      <c r="F24" s="78">
        <f t="shared" si="3"/>
        <v>4</v>
      </c>
      <c r="G24" s="79" t="str">
        <f t="shared" si="4"/>
        <v>A</v>
      </c>
      <c r="H24" s="56"/>
      <c r="I24" s="168" t="s">
        <v>78</v>
      </c>
      <c r="J24" s="168" t="s">
        <v>77</v>
      </c>
      <c r="K24" s="168" t="s">
        <v>168</v>
      </c>
      <c r="L24" s="168" t="s">
        <v>152</v>
      </c>
      <c r="M24" s="91"/>
    </row>
    <row r="25" spans="1:13" s="75" customFormat="1" ht="15">
      <c r="A25" s="110"/>
      <c r="B25" s="171">
        <v>5110100013</v>
      </c>
      <c r="C25" s="172" t="s">
        <v>183</v>
      </c>
      <c r="D25" s="177">
        <f t="shared" ref="D25:E28" si="6">(4+4)/2</f>
        <v>4</v>
      </c>
      <c r="E25" s="177">
        <f t="shared" si="6"/>
        <v>4</v>
      </c>
      <c r="F25" s="78">
        <f t="shared" si="3"/>
        <v>4</v>
      </c>
      <c r="G25" s="79" t="str">
        <f t="shared" si="4"/>
        <v>A</v>
      </c>
      <c r="H25" s="56"/>
      <c r="I25" s="168" t="s">
        <v>66</v>
      </c>
      <c r="J25" s="168" t="s">
        <v>160</v>
      </c>
      <c r="K25" s="168" t="s">
        <v>164</v>
      </c>
      <c r="L25" s="168" t="s">
        <v>69</v>
      </c>
      <c r="M25" s="91"/>
    </row>
    <row r="26" spans="1:13" s="75" customFormat="1" ht="15">
      <c r="A26" s="110"/>
      <c r="B26" s="171">
        <v>5110100063</v>
      </c>
      <c r="C26" s="172" t="s">
        <v>184</v>
      </c>
      <c r="D26" s="177">
        <f t="shared" si="6"/>
        <v>4</v>
      </c>
      <c r="E26" s="177">
        <f t="shared" si="6"/>
        <v>4</v>
      </c>
      <c r="F26" s="78">
        <f t="shared" si="3"/>
        <v>4</v>
      </c>
      <c r="G26" s="79" t="str">
        <f t="shared" si="4"/>
        <v>A</v>
      </c>
      <c r="H26" s="56"/>
      <c r="I26" s="168" t="s">
        <v>152</v>
      </c>
      <c r="J26" s="168" t="s">
        <v>76</v>
      </c>
      <c r="K26" s="168" t="s">
        <v>168</v>
      </c>
      <c r="L26" s="168" t="s">
        <v>78</v>
      </c>
      <c r="M26" s="91"/>
    </row>
    <row r="27" spans="1:13" s="75" customFormat="1" ht="15">
      <c r="A27" s="110"/>
      <c r="B27" s="171">
        <v>5110100002</v>
      </c>
      <c r="C27" s="172" t="s">
        <v>185</v>
      </c>
      <c r="D27" s="177">
        <f t="shared" si="6"/>
        <v>4</v>
      </c>
      <c r="E27" s="177">
        <f t="shared" si="6"/>
        <v>4</v>
      </c>
      <c r="F27" s="78">
        <f t="shared" si="3"/>
        <v>4</v>
      </c>
      <c r="G27" s="79" t="str">
        <f t="shared" si="4"/>
        <v>A</v>
      </c>
      <c r="H27" s="56"/>
      <c r="I27" s="168" t="s">
        <v>66</v>
      </c>
      <c r="J27" s="168" t="s">
        <v>158</v>
      </c>
      <c r="K27" s="168" t="s">
        <v>164</v>
      </c>
      <c r="L27" s="168" t="s">
        <v>69</v>
      </c>
      <c r="M27" s="91"/>
    </row>
    <row r="28" spans="1:13" s="75" customFormat="1" ht="15">
      <c r="A28" s="110"/>
      <c r="B28" s="171">
        <v>5110100036</v>
      </c>
      <c r="C28" s="172" t="s">
        <v>186</v>
      </c>
      <c r="D28" s="177">
        <f t="shared" si="6"/>
        <v>4</v>
      </c>
      <c r="E28" s="177">
        <f t="shared" si="6"/>
        <v>4</v>
      </c>
      <c r="F28" s="78">
        <f t="shared" si="3"/>
        <v>4</v>
      </c>
      <c r="G28" s="79" t="str">
        <f t="shared" si="4"/>
        <v>A</v>
      </c>
      <c r="H28" s="56"/>
      <c r="I28" s="168" t="s">
        <v>168</v>
      </c>
      <c r="J28" s="168" t="s">
        <v>77</v>
      </c>
      <c r="K28" s="168" t="s">
        <v>78</v>
      </c>
      <c r="L28" s="168" t="s">
        <v>152</v>
      </c>
      <c r="M28" s="91"/>
    </row>
    <row r="29" spans="1:13" s="75" customFormat="1" ht="15">
      <c r="A29" s="72"/>
      <c r="B29" s="91"/>
      <c r="C29" s="154"/>
      <c r="D29" s="69"/>
      <c r="E29" s="69"/>
      <c r="F29" s="70"/>
      <c r="G29" s="71"/>
      <c r="H29" s="56"/>
      <c r="I29" s="155"/>
      <c r="J29" s="155"/>
      <c r="K29" s="155"/>
      <c r="L29" s="155"/>
      <c r="M29" s="91"/>
    </row>
    <row r="30" spans="1:13" s="64" customFormat="1" thickBot="1">
      <c r="A30" s="61" t="s">
        <v>25</v>
      </c>
      <c r="B30" s="62"/>
      <c r="C30" s="61" t="s">
        <v>218</v>
      </c>
      <c r="D30" s="63"/>
      <c r="F30" s="65"/>
      <c r="G30" s="66"/>
      <c r="H30" s="60"/>
      <c r="I30" s="65"/>
      <c r="J30" s="65"/>
      <c r="K30" s="65"/>
      <c r="L30" s="65"/>
    </row>
    <row r="31" spans="1:13" s="64" customFormat="1" ht="16.5" thickTop="1" thickBot="1">
      <c r="A31" s="80" t="s">
        <v>26</v>
      </c>
      <c r="B31" s="80" t="s">
        <v>27</v>
      </c>
      <c r="C31" s="80" t="s">
        <v>28</v>
      </c>
      <c r="D31" s="81" t="s">
        <v>29</v>
      </c>
      <c r="E31" s="80" t="s">
        <v>30</v>
      </c>
      <c r="F31" s="80" t="s">
        <v>31</v>
      </c>
      <c r="G31" s="80" t="s">
        <v>32</v>
      </c>
      <c r="H31" s="60"/>
      <c r="I31" s="80" t="s">
        <v>33</v>
      </c>
      <c r="J31" s="80" t="s">
        <v>34</v>
      </c>
      <c r="K31" s="80" t="s">
        <v>35</v>
      </c>
      <c r="L31" s="80" t="s">
        <v>36</v>
      </c>
    </row>
    <row r="32" spans="1:13" s="75" customFormat="1" ht="15">
      <c r="A32" s="175"/>
      <c r="B32" s="169">
        <v>5110100196</v>
      </c>
      <c r="C32" s="170" t="s">
        <v>222</v>
      </c>
      <c r="D32" s="177">
        <f t="shared" ref="D32:E36" si="7">(4+4)/2</f>
        <v>4</v>
      </c>
      <c r="E32" s="177">
        <f t="shared" si="7"/>
        <v>4</v>
      </c>
      <c r="F32" s="78">
        <f t="shared" ref="F32:F38" si="8">0.5*D32+0.5*E32</f>
        <v>4</v>
      </c>
      <c r="G32" s="79" t="str">
        <f t="shared" ref="G32:G38" si="9">IF(F32&gt;=3.75,"A",IF(F32&gt;=3.24,"AB",IF(F32&gt;=2.75,"B",IF(F32&gt;=2.24,"BC",IF(F32&gt;=1.5,"C",IF(F32&gt;=0.5,"D","-"))))))</f>
        <v>A</v>
      </c>
      <c r="H32" s="56"/>
      <c r="I32" s="168" t="s">
        <v>78</v>
      </c>
      <c r="J32" s="168" t="s">
        <v>75</v>
      </c>
      <c r="K32" s="168" t="s">
        <v>152</v>
      </c>
      <c r="L32" s="168" t="s">
        <v>77</v>
      </c>
    </row>
    <row r="33" spans="1:13" s="75" customFormat="1" ht="15">
      <c r="A33" s="110"/>
      <c r="B33" s="171">
        <v>5110100051</v>
      </c>
      <c r="C33" s="172" t="s">
        <v>187</v>
      </c>
      <c r="D33" s="177">
        <f t="shared" si="7"/>
        <v>4</v>
      </c>
      <c r="E33" s="177">
        <f t="shared" si="7"/>
        <v>4</v>
      </c>
      <c r="F33" s="78">
        <f t="shared" si="8"/>
        <v>4</v>
      </c>
      <c r="G33" s="79" t="str">
        <f t="shared" si="9"/>
        <v>A</v>
      </c>
      <c r="H33" s="56"/>
      <c r="I33" s="168" t="s">
        <v>72</v>
      </c>
      <c r="J33" s="168" t="s">
        <v>188</v>
      </c>
      <c r="K33" s="168" t="s">
        <v>71</v>
      </c>
      <c r="L33" s="168" t="s">
        <v>209</v>
      </c>
      <c r="M33" s="91"/>
    </row>
    <row r="34" spans="1:13" s="75" customFormat="1" ht="15">
      <c r="A34" s="110"/>
      <c r="B34" s="171">
        <v>5110100003</v>
      </c>
      <c r="C34" s="172" t="s">
        <v>223</v>
      </c>
      <c r="D34" s="177">
        <f t="shared" si="7"/>
        <v>4</v>
      </c>
      <c r="E34" s="177">
        <f t="shared" si="7"/>
        <v>4</v>
      </c>
      <c r="F34" s="78">
        <f t="shared" si="8"/>
        <v>4</v>
      </c>
      <c r="G34" s="79" t="str">
        <f t="shared" si="9"/>
        <v>A</v>
      </c>
      <c r="H34" s="56"/>
      <c r="I34" s="168" t="s">
        <v>78</v>
      </c>
      <c r="J34" s="168" t="s">
        <v>152</v>
      </c>
      <c r="K34" s="168" t="s">
        <v>75</v>
      </c>
      <c r="L34" s="168" t="s">
        <v>77</v>
      </c>
      <c r="M34" s="91"/>
    </row>
    <row r="35" spans="1:13" s="75" customFormat="1" ht="15">
      <c r="A35" s="110"/>
      <c r="B35" s="171">
        <v>5109100081</v>
      </c>
      <c r="C35" s="172" t="s">
        <v>189</v>
      </c>
      <c r="D35" s="177">
        <f t="shared" si="7"/>
        <v>4</v>
      </c>
      <c r="E35" s="177">
        <f t="shared" si="7"/>
        <v>4</v>
      </c>
      <c r="F35" s="78">
        <f t="shared" si="8"/>
        <v>4</v>
      </c>
      <c r="G35" s="79" t="str">
        <f t="shared" si="9"/>
        <v>A</v>
      </c>
      <c r="H35" s="56"/>
      <c r="I35" s="168" t="s">
        <v>188</v>
      </c>
      <c r="J35" s="168" t="s">
        <v>68</v>
      </c>
      <c r="K35" s="168" t="s">
        <v>72</v>
      </c>
      <c r="L35" s="168" t="s">
        <v>209</v>
      </c>
      <c r="M35" s="91"/>
    </row>
    <row r="36" spans="1:13" s="75" customFormat="1" ht="15">
      <c r="A36" s="110"/>
      <c r="B36" s="171">
        <v>5110100701</v>
      </c>
      <c r="C36" s="172" t="s">
        <v>224</v>
      </c>
      <c r="D36" s="177">
        <f t="shared" si="7"/>
        <v>4</v>
      </c>
      <c r="E36" s="177">
        <f t="shared" si="7"/>
        <v>4</v>
      </c>
      <c r="F36" s="78">
        <f t="shared" si="8"/>
        <v>4</v>
      </c>
      <c r="G36" s="79" t="str">
        <f t="shared" si="9"/>
        <v>A</v>
      </c>
      <c r="H36" s="56"/>
      <c r="I36" s="168" t="s">
        <v>78</v>
      </c>
      <c r="J36" s="168" t="s">
        <v>77</v>
      </c>
      <c r="K36" s="168" t="s">
        <v>152</v>
      </c>
      <c r="L36" s="168" t="s">
        <v>75</v>
      </c>
      <c r="M36" s="91"/>
    </row>
    <row r="37" spans="1:13" s="75" customFormat="1" ht="15">
      <c r="A37" s="110"/>
      <c r="B37" s="171">
        <v>5110100157</v>
      </c>
      <c r="C37" s="172" t="s">
        <v>190</v>
      </c>
      <c r="D37" s="177">
        <f>(4+4)/2</f>
        <v>4</v>
      </c>
      <c r="E37" s="177">
        <f>(4+4)/2</f>
        <v>4</v>
      </c>
      <c r="F37" s="78">
        <f t="shared" si="8"/>
        <v>4</v>
      </c>
      <c r="G37" s="79" t="str">
        <f t="shared" si="9"/>
        <v>A</v>
      </c>
      <c r="H37" s="56"/>
      <c r="I37" s="168" t="s">
        <v>87</v>
      </c>
      <c r="J37" s="168" t="s">
        <v>157</v>
      </c>
      <c r="K37" s="168" t="s">
        <v>88</v>
      </c>
      <c r="L37" s="168" t="s">
        <v>209</v>
      </c>
      <c r="M37" s="91"/>
    </row>
    <row r="38" spans="1:13" s="75" customFormat="1" ht="15">
      <c r="A38" s="110"/>
      <c r="B38" s="171">
        <v>5109100077</v>
      </c>
      <c r="C38" s="172" t="s">
        <v>192</v>
      </c>
      <c r="D38" s="177">
        <f>(4+4)/2</f>
        <v>4</v>
      </c>
      <c r="E38" s="177">
        <f>(4+4)/2</f>
        <v>4</v>
      </c>
      <c r="F38" s="78">
        <f t="shared" si="8"/>
        <v>4</v>
      </c>
      <c r="G38" s="79" t="str">
        <f t="shared" si="9"/>
        <v>A</v>
      </c>
      <c r="H38" s="56"/>
      <c r="I38" s="168" t="s">
        <v>87</v>
      </c>
      <c r="J38" s="168" t="s">
        <v>68</v>
      </c>
      <c r="K38" s="168" t="s">
        <v>88</v>
      </c>
      <c r="L38" s="168" t="s">
        <v>209</v>
      </c>
      <c r="M38" s="91"/>
    </row>
    <row r="39" spans="1:13" s="75" customFormat="1" ht="15">
      <c r="A39" s="164"/>
      <c r="B39" s="62"/>
      <c r="C39" s="164"/>
      <c r="D39" s="165"/>
      <c r="F39" s="72"/>
      <c r="G39" s="62"/>
      <c r="H39" s="56"/>
      <c r="I39" s="72"/>
      <c r="J39" s="72"/>
      <c r="K39" s="72"/>
      <c r="L39" s="72"/>
    </row>
    <row r="40" spans="1:13" s="64" customFormat="1" thickBot="1">
      <c r="A40" s="61" t="s">
        <v>25</v>
      </c>
      <c r="B40" s="62"/>
      <c r="C40" s="61" t="s">
        <v>219</v>
      </c>
      <c r="D40" s="63"/>
      <c r="F40" s="65"/>
      <c r="G40" s="66"/>
      <c r="H40" s="60"/>
      <c r="I40" s="65"/>
      <c r="J40" s="65"/>
      <c r="K40" s="65"/>
      <c r="L40" s="65"/>
    </row>
    <row r="41" spans="1:13" s="64" customFormat="1" ht="16.5" thickTop="1" thickBot="1">
      <c r="A41" s="80" t="s">
        <v>26</v>
      </c>
      <c r="B41" s="80" t="s">
        <v>27</v>
      </c>
      <c r="C41" s="80" t="s">
        <v>28</v>
      </c>
      <c r="D41" s="81" t="s">
        <v>29</v>
      </c>
      <c r="E41" s="80" t="s">
        <v>30</v>
      </c>
      <c r="F41" s="80" t="s">
        <v>31</v>
      </c>
      <c r="G41" s="80" t="s">
        <v>32</v>
      </c>
      <c r="H41" s="60"/>
      <c r="I41" s="80" t="s">
        <v>33</v>
      </c>
      <c r="J41" s="80" t="s">
        <v>34</v>
      </c>
      <c r="K41" s="80" t="s">
        <v>35</v>
      </c>
      <c r="L41" s="80" t="s">
        <v>36</v>
      </c>
    </row>
    <row r="42" spans="1:13" s="75" customFormat="1" ht="15">
      <c r="A42" s="109"/>
      <c r="B42" s="169">
        <v>5110100049</v>
      </c>
      <c r="C42" s="170" t="s">
        <v>193</v>
      </c>
      <c r="D42" s="177">
        <f>(4+4)/2</f>
        <v>4</v>
      </c>
      <c r="E42" s="177">
        <f>(4+4)/2</f>
        <v>4</v>
      </c>
      <c r="F42" s="78">
        <f>0.5*D42+0.5*E42</f>
        <v>4</v>
      </c>
      <c r="G42" s="79" t="str">
        <f>IF(F42&gt;=3.75,"A",IF(F42&gt;=3.24,"AB",IF(F42&gt;=2.75,"B",IF(F42&gt;=2.24,"BC",IF(F42&gt;=1.5,"C",IF(F42&gt;=0.5,"D","-"))))))</f>
        <v>A</v>
      </c>
      <c r="H42" s="56"/>
      <c r="I42" s="168" t="s">
        <v>75</v>
      </c>
      <c r="J42" s="168" t="s">
        <v>152</v>
      </c>
      <c r="K42" s="168" t="s">
        <v>79</v>
      </c>
      <c r="L42" s="168" t="s">
        <v>76</v>
      </c>
      <c r="M42" s="91"/>
    </row>
    <row r="43" spans="1:13" s="75" customFormat="1" ht="15">
      <c r="A43" s="110"/>
      <c r="B43" s="171">
        <v>5110100171</v>
      </c>
      <c r="C43" s="172" t="s">
        <v>194</v>
      </c>
      <c r="D43" s="177">
        <f t="shared" ref="D43:E45" si="10">(4+4)/2</f>
        <v>4</v>
      </c>
      <c r="E43" s="177">
        <f t="shared" si="10"/>
        <v>4</v>
      </c>
      <c r="F43" s="78">
        <f>0.5*D43+0.5*E43</f>
        <v>4</v>
      </c>
      <c r="G43" s="79" t="str">
        <f>IF(F43&gt;=3.75,"A",IF(F43&gt;=3.24,"AB",IF(F43&gt;=2.75,"B",IF(F43&gt;=2.24,"BC",IF(F43&gt;=1.5,"C",IF(F43&gt;=0.5,"D","-"))))))</f>
        <v>A</v>
      </c>
      <c r="H43" s="56"/>
      <c r="I43" s="168" t="s">
        <v>152</v>
      </c>
      <c r="J43" s="168" t="s">
        <v>75</v>
      </c>
      <c r="K43" s="168" t="s">
        <v>79</v>
      </c>
      <c r="L43" s="168" t="s">
        <v>76</v>
      </c>
      <c r="M43" s="91"/>
    </row>
    <row r="44" spans="1:13" s="75" customFormat="1" ht="15">
      <c r="A44" s="173"/>
      <c r="B44" s="171">
        <v>5110100024</v>
      </c>
      <c r="C44" s="172" t="s">
        <v>195</v>
      </c>
      <c r="D44" s="177">
        <f t="shared" si="10"/>
        <v>4</v>
      </c>
      <c r="E44" s="177">
        <f t="shared" si="10"/>
        <v>4</v>
      </c>
      <c r="F44" s="78">
        <f>0.5*D44+0.5*E44</f>
        <v>4</v>
      </c>
      <c r="G44" s="79" t="str">
        <f>IF(F44&gt;=3.75,"A",IF(F44&gt;=3.24,"AB",IF(F44&gt;=2.75,"B",IF(F44&gt;=2.24,"BC",IF(F44&gt;=1.5,"C",IF(F44&gt;=0.5,"D","-"))))))</f>
        <v>A</v>
      </c>
      <c r="H44" s="56"/>
      <c r="I44" s="168" t="s">
        <v>152</v>
      </c>
      <c r="J44" s="168" t="s">
        <v>76</v>
      </c>
      <c r="K44" s="168" t="s">
        <v>79</v>
      </c>
      <c r="L44" s="168" t="s">
        <v>77</v>
      </c>
      <c r="M44" s="91"/>
    </row>
    <row r="45" spans="1:13" s="75" customFormat="1" ht="15">
      <c r="A45" s="174"/>
      <c r="B45" s="171">
        <v>5109100174</v>
      </c>
      <c r="C45" s="172" t="s">
        <v>196</v>
      </c>
      <c r="D45" s="177">
        <f t="shared" si="10"/>
        <v>4</v>
      </c>
      <c r="E45" s="177">
        <f t="shared" si="10"/>
        <v>4</v>
      </c>
      <c r="F45" s="78">
        <f>0.5*D45+0.5*E45</f>
        <v>4</v>
      </c>
      <c r="G45" s="79" t="str">
        <f>IF(F45&gt;=3.75,"A",IF(F45&gt;=3.24,"AB",IF(F45&gt;=2.75,"B",IF(F45&gt;=2.24,"BC",IF(F45&gt;=1.5,"C",IF(F45&gt;=0.5,"D","-"))))))</f>
        <v>A</v>
      </c>
      <c r="H45" s="56"/>
      <c r="I45" s="168" t="s">
        <v>152</v>
      </c>
      <c r="J45" s="168" t="s">
        <v>76</v>
      </c>
      <c r="K45" s="168" t="s">
        <v>79</v>
      </c>
      <c r="L45" s="168" t="s">
        <v>77</v>
      </c>
      <c r="M45" s="91"/>
    </row>
    <row r="46" spans="1:13" s="75" customFormat="1" ht="15">
      <c r="A46" s="72"/>
      <c r="B46" s="166"/>
      <c r="C46" s="167"/>
      <c r="D46" s="69"/>
      <c r="E46" s="69"/>
      <c r="F46" s="70"/>
      <c r="G46" s="71"/>
      <c r="H46" s="56"/>
      <c r="I46" s="90"/>
      <c r="J46" s="90"/>
      <c r="K46" s="90"/>
      <c r="L46" s="90"/>
      <c r="M46" s="91"/>
    </row>
    <row r="47" spans="1:13" s="64" customFormat="1" thickBot="1">
      <c r="A47" s="61" t="s">
        <v>25</v>
      </c>
      <c r="B47" s="62"/>
      <c r="C47" s="61" t="s">
        <v>220</v>
      </c>
      <c r="D47" s="63"/>
      <c r="F47" s="65"/>
      <c r="G47" s="66"/>
      <c r="H47" s="60"/>
      <c r="I47" s="65"/>
      <c r="J47" s="65"/>
      <c r="K47" s="65"/>
      <c r="L47" s="65"/>
    </row>
    <row r="48" spans="1:13" s="64" customFormat="1" ht="16.5" thickTop="1" thickBot="1">
      <c r="A48" s="80" t="s">
        <v>26</v>
      </c>
      <c r="B48" s="80" t="s">
        <v>27</v>
      </c>
      <c r="C48" s="80" t="s">
        <v>28</v>
      </c>
      <c r="D48" s="81" t="s">
        <v>29</v>
      </c>
      <c r="E48" s="80" t="s">
        <v>30</v>
      </c>
      <c r="F48" s="80" t="s">
        <v>31</v>
      </c>
      <c r="G48" s="80" t="s">
        <v>32</v>
      </c>
      <c r="H48" s="60"/>
      <c r="I48" s="80" t="s">
        <v>33</v>
      </c>
      <c r="J48" s="80" t="s">
        <v>34</v>
      </c>
      <c r="K48" s="80" t="s">
        <v>35</v>
      </c>
      <c r="L48" s="80" t="s">
        <v>36</v>
      </c>
    </row>
    <row r="49" spans="1:13" s="75" customFormat="1" ht="15">
      <c r="A49" s="109"/>
      <c r="B49" s="107">
        <v>5110100168</v>
      </c>
      <c r="C49" s="105" t="s">
        <v>197</v>
      </c>
      <c r="D49" s="177">
        <f t="shared" ref="D49:E53" si="11">(4+4)/2</f>
        <v>4</v>
      </c>
      <c r="E49" s="177">
        <f t="shared" si="11"/>
        <v>4</v>
      </c>
      <c r="F49" s="78">
        <f>0.5*D49+0.5*E49</f>
        <v>4</v>
      </c>
      <c r="G49" s="79" t="str">
        <f>IF(F49&gt;=3.75,"A",IF(F49&gt;=3.24,"AB",IF(F49&gt;=2.75,"B",IF(F49&gt;=2.24,"BC",IF(F49&gt;=1.5,"C",IF(F49&gt;=0.5,"D","-"))))))</f>
        <v>A</v>
      </c>
      <c r="H49" s="56"/>
      <c r="I49" s="155" t="s">
        <v>198</v>
      </c>
      <c r="J49" s="155" t="s">
        <v>68</v>
      </c>
      <c r="K49" s="155" t="s">
        <v>87</v>
      </c>
      <c r="L49" s="155" t="s">
        <v>73</v>
      </c>
      <c r="M49" s="91"/>
    </row>
    <row r="50" spans="1:13" s="75" customFormat="1" ht="15">
      <c r="A50" s="179"/>
      <c r="B50" s="108">
        <v>5110100702</v>
      </c>
      <c r="C50" s="106" t="s">
        <v>199</v>
      </c>
      <c r="D50" s="177">
        <f t="shared" si="11"/>
        <v>4</v>
      </c>
      <c r="E50" s="177">
        <f t="shared" si="11"/>
        <v>4</v>
      </c>
      <c r="F50" s="78">
        <f t="shared" ref="F50:F55" si="12">0.5*D50+0.5*E50</f>
        <v>4</v>
      </c>
      <c r="G50" s="79" t="str">
        <f t="shared" ref="G50:G55" si="13">IF(F50&gt;=3.75,"A",IF(F50&gt;=3.24,"AB",IF(F50&gt;=2.75,"B",IF(F50&gt;=2.24,"BC",IF(F50&gt;=1.5,"C",IF(F50&gt;=0.5,"D","-"))))))</f>
        <v>A</v>
      </c>
      <c r="H50" s="56"/>
      <c r="I50" s="155" t="s">
        <v>198</v>
      </c>
      <c r="J50" s="155" t="s">
        <v>68</v>
      </c>
      <c r="K50" s="155" t="s">
        <v>202</v>
      </c>
      <c r="L50" s="155" t="s">
        <v>73</v>
      </c>
      <c r="M50" s="91"/>
    </row>
    <row r="51" spans="1:13" s="75" customFormat="1" ht="15">
      <c r="A51" s="179"/>
      <c r="B51" s="108">
        <v>5109100045</v>
      </c>
      <c r="C51" s="106" t="s">
        <v>225</v>
      </c>
      <c r="D51" s="177">
        <f>(3.5+4)/2</f>
        <v>3.75</v>
      </c>
      <c r="E51" s="177">
        <f>(3.5+3.5)/2</f>
        <v>3.5</v>
      </c>
      <c r="F51" s="78">
        <f t="shared" si="12"/>
        <v>3.625</v>
      </c>
      <c r="G51" s="79" t="str">
        <f t="shared" si="13"/>
        <v>AB</v>
      </c>
      <c r="H51" s="56"/>
      <c r="I51" s="155" t="s">
        <v>74</v>
      </c>
      <c r="J51" s="155" t="s">
        <v>75</v>
      </c>
      <c r="K51" s="155" t="s">
        <v>168</v>
      </c>
      <c r="L51" s="155" t="s">
        <v>76</v>
      </c>
      <c r="M51" s="91"/>
    </row>
    <row r="52" spans="1:13" s="75" customFormat="1" ht="15">
      <c r="A52" s="179"/>
      <c r="B52" s="108">
        <v>5110100188</v>
      </c>
      <c r="C52" s="106" t="s">
        <v>203</v>
      </c>
      <c r="D52" s="177">
        <f t="shared" si="11"/>
        <v>4</v>
      </c>
      <c r="E52" s="177">
        <f t="shared" si="11"/>
        <v>4</v>
      </c>
      <c r="F52" s="78">
        <f t="shared" si="12"/>
        <v>4</v>
      </c>
      <c r="G52" s="79" t="str">
        <f t="shared" si="13"/>
        <v>A</v>
      </c>
      <c r="H52" s="56"/>
      <c r="I52" s="155" t="s">
        <v>202</v>
      </c>
      <c r="J52" s="155" t="s">
        <v>87</v>
      </c>
      <c r="K52" s="155" t="s">
        <v>70</v>
      </c>
      <c r="L52" s="155" t="s">
        <v>73</v>
      </c>
      <c r="M52" s="91"/>
    </row>
    <row r="53" spans="1:13" s="75" customFormat="1" ht="15">
      <c r="A53" s="179"/>
      <c r="B53" s="108">
        <v>5109100023</v>
      </c>
      <c r="C53" s="106" t="s">
        <v>226</v>
      </c>
      <c r="D53" s="177">
        <f>(3.5+4)/2</f>
        <v>3.75</v>
      </c>
      <c r="E53" s="177">
        <f t="shared" si="11"/>
        <v>4</v>
      </c>
      <c r="F53" s="78">
        <f t="shared" si="12"/>
        <v>3.875</v>
      </c>
      <c r="G53" s="79" t="str">
        <f t="shared" si="13"/>
        <v>A</v>
      </c>
      <c r="H53" s="56"/>
      <c r="I53" s="155" t="s">
        <v>74</v>
      </c>
      <c r="J53" s="155" t="s">
        <v>75</v>
      </c>
      <c r="K53" s="155" t="s">
        <v>168</v>
      </c>
      <c r="L53" s="155" t="s">
        <v>76</v>
      </c>
      <c r="M53" s="91"/>
    </row>
    <row r="54" spans="1:13" s="75" customFormat="1" ht="15">
      <c r="A54" s="179"/>
      <c r="B54" s="108">
        <v>5110100227</v>
      </c>
      <c r="C54" s="106" t="s">
        <v>201</v>
      </c>
      <c r="D54" s="177">
        <f>(3.5+3.5)/2</f>
        <v>3.5</v>
      </c>
      <c r="E54" s="177">
        <f>(3.5+3.5)/2</f>
        <v>3.5</v>
      </c>
      <c r="F54" s="78">
        <f t="shared" si="12"/>
        <v>3.5</v>
      </c>
      <c r="G54" s="79" t="str">
        <f t="shared" si="13"/>
        <v>AB</v>
      </c>
      <c r="H54" s="56"/>
      <c r="I54" s="155" t="s">
        <v>202</v>
      </c>
      <c r="J54" s="155" t="s">
        <v>87</v>
      </c>
      <c r="K54" s="155" t="s">
        <v>70</v>
      </c>
      <c r="L54" s="155" t="s">
        <v>73</v>
      </c>
      <c r="M54" s="91"/>
    </row>
    <row r="55" spans="1:13" s="75" customFormat="1" ht="15">
      <c r="A55" s="179"/>
      <c r="B55" s="108">
        <v>5110100014</v>
      </c>
      <c r="C55" s="106" t="s">
        <v>227</v>
      </c>
      <c r="D55" s="177">
        <f>(4+4)/2</f>
        <v>4</v>
      </c>
      <c r="E55" s="177">
        <f>(4+4)/2</f>
        <v>4</v>
      </c>
      <c r="F55" s="78">
        <f t="shared" si="12"/>
        <v>4</v>
      </c>
      <c r="G55" s="79" t="str">
        <f t="shared" si="13"/>
        <v>A</v>
      </c>
      <c r="H55" s="56"/>
      <c r="I55" s="155" t="s">
        <v>74</v>
      </c>
      <c r="J55" s="155" t="s">
        <v>76</v>
      </c>
      <c r="K55" s="155" t="s">
        <v>168</v>
      </c>
      <c r="L55" s="155" t="s">
        <v>75</v>
      </c>
      <c r="M55" s="91"/>
    </row>
    <row r="56" spans="1:13" s="75" customFormat="1" ht="15">
      <c r="A56" s="72"/>
      <c r="B56" s="154"/>
      <c r="C56" s="154"/>
      <c r="D56" s="69"/>
      <c r="E56" s="69"/>
      <c r="F56" s="70"/>
      <c r="G56" s="71"/>
      <c r="H56" s="56"/>
      <c r="I56" s="155"/>
      <c r="J56" s="155"/>
      <c r="K56" s="155"/>
      <c r="L56" s="155"/>
      <c r="M56" s="91"/>
    </row>
    <row r="57" spans="1:13" s="64" customFormat="1" thickBot="1">
      <c r="A57" s="61" t="s">
        <v>25</v>
      </c>
      <c r="B57" s="62"/>
      <c r="C57" s="61" t="s">
        <v>239</v>
      </c>
      <c r="D57" s="63"/>
      <c r="F57" s="65"/>
      <c r="G57" s="66"/>
      <c r="H57" s="60"/>
      <c r="I57" s="65"/>
      <c r="J57" s="65"/>
      <c r="K57" s="65"/>
      <c r="L57" s="65"/>
    </row>
    <row r="58" spans="1:13" s="64" customFormat="1" ht="16.5" thickTop="1" thickBot="1">
      <c r="A58" s="80" t="s">
        <v>26</v>
      </c>
      <c r="B58" s="80" t="s">
        <v>27</v>
      </c>
      <c r="C58" s="80" t="s">
        <v>28</v>
      </c>
      <c r="D58" s="81" t="s">
        <v>29</v>
      </c>
      <c r="E58" s="80" t="s">
        <v>30</v>
      </c>
      <c r="F58" s="80" t="s">
        <v>31</v>
      </c>
      <c r="G58" s="80" t="s">
        <v>32</v>
      </c>
      <c r="H58" s="60"/>
      <c r="I58" s="80" t="s">
        <v>33</v>
      </c>
      <c r="J58" s="80" t="s">
        <v>34</v>
      </c>
      <c r="K58" s="80" t="s">
        <v>35</v>
      </c>
      <c r="L58" s="80" t="s">
        <v>36</v>
      </c>
    </row>
    <row r="59" spans="1:13" s="75" customFormat="1" ht="15">
      <c r="A59" s="109"/>
      <c r="B59" s="169">
        <v>5110100081</v>
      </c>
      <c r="C59" s="170" t="s">
        <v>228</v>
      </c>
      <c r="D59" s="177">
        <f t="shared" ref="D59:E65" si="14">(4+4)/2</f>
        <v>4</v>
      </c>
      <c r="E59" s="177">
        <f t="shared" si="14"/>
        <v>4</v>
      </c>
      <c r="F59" s="78">
        <f t="shared" ref="F59:F64" si="15">0.5*D59+0.5*E59</f>
        <v>4</v>
      </c>
      <c r="G59" s="79" t="str">
        <f t="shared" ref="G59:G64" si="16">IF(F59&gt;=3.75,"A",IF(F59&gt;=3.24,"AB",IF(F59&gt;=2.75,"B",IF(F59&gt;=2.24,"BC",IF(F59&gt;=1.5,"C",IF(F59&gt;=0.5,"D","-"))))))</f>
        <v>A</v>
      </c>
      <c r="H59" s="56"/>
      <c r="I59" s="168" t="s">
        <v>70</v>
      </c>
      <c r="J59" s="168" t="s">
        <v>71</v>
      </c>
      <c r="K59" s="168" t="s">
        <v>198</v>
      </c>
      <c r="L59" s="168" t="s">
        <v>87</v>
      </c>
      <c r="M59" s="91"/>
    </row>
    <row r="60" spans="1:13" s="75" customFormat="1" ht="15">
      <c r="A60" s="110"/>
      <c r="B60" s="171">
        <v>5110100015</v>
      </c>
      <c r="C60" s="172" t="s">
        <v>241</v>
      </c>
      <c r="D60" s="177">
        <f t="shared" si="14"/>
        <v>4</v>
      </c>
      <c r="E60" s="177">
        <f t="shared" si="14"/>
        <v>4</v>
      </c>
      <c r="F60" s="78">
        <f t="shared" si="15"/>
        <v>4</v>
      </c>
      <c r="G60" s="79" t="str">
        <f t="shared" si="16"/>
        <v>A</v>
      </c>
      <c r="H60" s="56"/>
      <c r="I60" s="168" t="s">
        <v>66</v>
      </c>
      <c r="J60" s="168" t="s">
        <v>240</v>
      </c>
      <c r="K60" s="168" t="s">
        <v>46</v>
      </c>
      <c r="L60" s="168" t="s">
        <v>69</v>
      </c>
      <c r="M60" s="91"/>
    </row>
    <row r="61" spans="1:13" s="75" customFormat="1" ht="15">
      <c r="A61" s="110"/>
      <c r="B61" s="171">
        <v>5110100206</v>
      </c>
      <c r="C61" s="172" t="s">
        <v>200</v>
      </c>
      <c r="D61" s="177">
        <f t="shared" si="14"/>
        <v>4</v>
      </c>
      <c r="E61" s="177">
        <f t="shared" si="14"/>
        <v>4</v>
      </c>
      <c r="F61" s="78">
        <f t="shared" si="15"/>
        <v>4</v>
      </c>
      <c r="G61" s="79" t="str">
        <f t="shared" si="16"/>
        <v>A</v>
      </c>
      <c r="H61" s="56"/>
      <c r="I61" s="168" t="s">
        <v>198</v>
      </c>
      <c r="J61" s="168" t="s">
        <v>68</v>
      </c>
      <c r="K61" s="168" t="s">
        <v>87</v>
      </c>
      <c r="L61" s="168" t="s">
        <v>70</v>
      </c>
      <c r="M61" s="91"/>
    </row>
    <row r="62" spans="1:13" s="75" customFormat="1" ht="15">
      <c r="A62" s="110"/>
      <c r="B62" s="171">
        <v>5110100038</v>
      </c>
      <c r="C62" s="172" t="s">
        <v>229</v>
      </c>
      <c r="D62" s="177">
        <f t="shared" si="14"/>
        <v>4</v>
      </c>
      <c r="E62" s="177">
        <f t="shared" si="14"/>
        <v>4</v>
      </c>
      <c r="F62" s="78">
        <f t="shared" si="15"/>
        <v>4</v>
      </c>
      <c r="G62" s="79" t="str">
        <f t="shared" si="16"/>
        <v>A</v>
      </c>
      <c r="H62" s="56"/>
      <c r="I62" s="168" t="s">
        <v>66</v>
      </c>
      <c r="J62" s="168" t="s">
        <v>240</v>
      </c>
      <c r="K62" s="168" t="s">
        <v>46</v>
      </c>
      <c r="L62" s="168" t="s">
        <v>69</v>
      </c>
      <c r="M62" s="91"/>
    </row>
    <row r="63" spans="1:13" s="75" customFormat="1" ht="15">
      <c r="A63" s="110"/>
      <c r="B63" s="171">
        <v>5110100084</v>
      </c>
      <c r="C63" s="172" t="s">
        <v>230</v>
      </c>
      <c r="D63" s="177">
        <f t="shared" si="14"/>
        <v>4</v>
      </c>
      <c r="E63" s="177">
        <f t="shared" si="14"/>
        <v>4</v>
      </c>
      <c r="F63" s="78">
        <f t="shared" si="15"/>
        <v>4</v>
      </c>
      <c r="G63" s="79" t="str">
        <f t="shared" si="16"/>
        <v>A</v>
      </c>
      <c r="H63" s="56"/>
      <c r="I63" s="168" t="s">
        <v>198</v>
      </c>
      <c r="J63" s="168" t="s">
        <v>209</v>
      </c>
      <c r="K63" s="168" t="s">
        <v>70</v>
      </c>
      <c r="L63" s="168" t="s">
        <v>87</v>
      </c>
      <c r="M63" s="91"/>
    </row>
    <row r="64" spans="1:13" s="75" customFormat="1" ht="15">
      <c r="A64" s="110"/>
      <c r="B64" s="171">
        <v>5110100045</v>
      </c>
      <c r="C64" s="172" t="s">
        <v>231</v>
      </c>
      <c r="D64" s="177">
        <f t="shared" si="14"/>
        <v>4</v>
      </c>
      <c r="E64" s="177">
        <f t="shared" si="14"/>
        <v>4</v>
      </c>
      <c r="F64" s="78">
        <f t="shared" si="15"/>
        <v>4</v>
      </c>
      <c r="G64" s="79" t="str">
        <f t="shared" si="16"/>
        <v>A</v>
      </c>
      <c r="H64" s="56"/>
      <c r="I64" s="168" t="s">
        <v>66</v>
      </c>
      <c r="J64" s="168" t="s">
        <v>240</v>
      </c>
      <c r="K64" s="168" t="s">
        <v>46</v>
      </c>
      <c r="L64" s="168" t="s">
        <v>69</v>
      </c>
      <c r="M64" s="91"/>
    </row>
    <row r="65" spans="1:13" s="75" customFormat="1" ht="15">
      <c r="A65" s="110"/>
      <c r="B65" s="171">
        <v>5110100050</v>
      </c>
      <c r="C65" s="172" t="s">
        <v>232</v>
      </c>
      <c r="D65" s="177">
        <f t="shared" si="14"/>
        <v>4</v>
      </c>
      <c r="E65" s="177">
        <f t="shared" si="14"/>
        <v>4</v>
      </c>
      <c r="F65" s="78">
        <f>0.5*D65+0.5*E65</f>
        <v>4</v>
      </c>
      <c r="G65" s="79" t="str">
        <f>IF(F65&gt;=3.75,"A",IF(F65&gt;=3.24,"AB",IF(F65&gt;=2.75,"B",IF(F65&gt;=2.24,"BC",IF(F65&gt;=1.5,"C",IF(F65&gt;=0.5,"D","-"))))))</f>
        <v>A</v>
      </c>
      <c r="H65" s="56"/>
      <c r="I65" s="168" t="s">
        <v>66</v>
      </c>
      <c r="J65" s="168" t="s">
        <v>240</v>
      </c>
      <c r="K65" s="168" t="s">
        <v>46</v>
      </c>
      <c r="L65" s="168" t="s">
        <v>69</v>
      </c>
      <c r="M65" s="91"/>
    </row>
    <row r="66" spans="1:13" s="75" customFormat="1" ht="15">
      <c r="A66" s="110"/>
      <c r="B66" s="171">
        <v>5110100076</v>
      </c>
      <c r="C66" s="172" t="s">
        <v>233</v>
      </c>
      <c r="D66" s="177">
        <f t="shared" ref="D66:E69" si="17">(4+4)/2</f>
        <v>4</v>
      </c>
      <c r="E66" s="177">
        <f t="shared" si="17"/>
        <v>4</v>
      </c>
      <c r="F66" s="78">
        <f>0.5*D66+0.5*E66</f>
        <v>4</v>
      </c>
      <c r="G66" s="79" t="str">
        <f>IF(F66&gt;=3.75,"A",IF(F66&gt;=3.24,"AB",IF(F66&gt;=2.75,"B",IF(F66&gt;=2.24,"BC",IF(F66&gt;=1.5,"C",IF(F66&gt;=0.5,"D","-"))))))</f>
        <v>A</v>
      </c>
      <c r="H66" s="56"/>
      <c r="I66" s="168" t="s">
        <v>198</v>
      </c>
      <c r="J66" s="168" t="s">
        <v>68</v>
      </c>
      <c r="K66" s="168" t="s">
        <v>70</v>
      </c>
      <c r="L66" s="168" t="s">
        <v>209</v>
      </c>
      <c r="M66" s="91"/>
    </row>
    <row r="67" spans="1:13" s="75" customFormat="1" ht="15">
      <c r="A67" s="110"/>
      <c r="B67" s="171">
        <v>5110100066</v>
      </c>
      <c r="C67" s="172" t="s">
        <v>243</v>
      </c>
      <c r="D67" s="177">
        <f t="shared" si="17"/>
        <v>4</v>
      </c>
      <c r="E67" s="177">
        <f t="shared" si="17"/>
        <v>4</v>
      </c>
      <c r="F67" s="78">
        <f>0.5*D67+0.5*E67</f>
        <v>4</v>
      </c>
      <c r="G67" s="79" t="str">
        <f>IF(F67&gt;=3.75,"A",IF(F67&gt;=3.24,"AB",IF(F67&gt;=2.75,"B",IF(F67&gt;=2.24,"BC",IF(F67&gt;=1.5,"C",IF(F67&gt;=0.5,"D","-"))))))</f>
        <v>A</v>
      </c>
      <c r="H67" s="56"/>
      <c r="I67" s="168" t="s">
        <v>240</v>
      </c>
      <c r="J67" s="168" t="s">
        <v>66</v>
      </c>
      <c r="K67" s="168" t="s">
        <v>157</v>
      </c>
      <c r="L67" s="168" t="s">
        <v>208</v>
      </c>
      <c r="M67" s="91"/>
    </row>
    <row r="68" spans="1:13" s="75" customFormat="1" ht="15">
      <c r="A68" s="110"/>
      <c r="B68" s="171">
        <v>5110100135</v>
      </c>
      <c r="C68" s="172" t="s">
        <v>234</v>
      </c>
      <c r="D68" s="177">
        <f t="shared" si="17"/>
        <v>4</v>
      </c>
      <c r="E68" s="177">
        <f t="shared" si="17"/>
        <v>4</v>
      </c>
      <c r="F68" s="78">
        <f>0.5*D68+0.5*E68</f>
        <v>4</v>
      </c>
      <c r="G68" s="79" t="str">
        <f>IF(F68&gt;=3.75,"A",IF(F68&gt;=3.24,"AB",IF(F68&gt;=2.75,"B",IF(F68&gt;=2.24,"BC",IF(F68&gt;=1.5,"C",IF(F68&gt;=0.5,"D","-"))))))</f>
        <v>A</v>
      </c>
      <c r="H68" s="56"/>
      <c r="I68" s="168" t="s">
        <v>198</v>
      </c>
      <c r="J68" s="168" t="s">
        <v>68</v>
      </c>
      <c r="K68" s="168" t="s">
        <v>70</v>
      </c>
      <c r="L68" s="168" t="s">
        <v>209</v>
      </c>
      <c r="M68" s="91"/>
    </row>
    <row r="69" spans="1:13" s="75" customFormat="1" ht="15">
      <c r="A69" s="110"/>
      <c r="B69" s="171">
        <v>5110100057</v>
      </c>
      <c r="C69" s="172" t="s">
        <v>244</v>
      </c>
      <c r="D69" s="177">
        <f t="shared" si="17"/>
        <v>4</v>
      </c>
      <c r="E69" s="177">
        <f t="shared" si="17"/>
        <v>4</v>
      </c>
      <c r="F69" s="78">
        <f>0.5*D69+0.5*E69</f>
        <v>4</v>
      </c>
      <c r="G69" s="79" t="str">
        <f>IF(F69&gt;=3.75,"A",IF(F69&gt;=3.24,"AB",IF(F69&gt;=2.75,"B",IF(F69&gt;=2.24,"BC",IF(F69&gt;=1.5,"C",IF(F69&gt;=0.5,"D","-"))))))</f>
        <v>A</v>
      </c>
      <c r="H69" s="56"/>
      <c r="I69" s="168" t="s">
        <v>240</v>
      </c>
      <c r="J69" s="168" t="s">
        <v>66</v>
      </c>
      <c r="K69" s="168" t="s">
        <v>157</v>
      </c>
      <c r="L69" s="168" t="s">
        <v>208</v>
      </c>
      <c r="M69" s="91"/>
    </row>
    <row r="70" spans="1:13" s="75" customFormat="1" ht="15">
      <c r="A70" s="72"/>
      <c r="B70" s="91"/>
      <c r="C70" s="154"/>
      <c r="D70" s="69"/>
      <c r="E70" s="69"/>
      <c r="F70" s="70"/>
      <c r="G70" s="71"/>
      <c r="H70" s="56"/>
      <c r="I70" s="155"/>
      <c r="J70" s="155"/>
      <c r="K70" s="155"/>
      <c r="L70" s="155"/>
      <c r="M70" s="91"/>
    </row>
    <row r="71" spans="1:13" s="64" customFormat="1" thickBot="1">
      <c r="A71" s="61" t="s">
        <v>25</v>
      </c>
      <c r="B71" s="62"/>
      <c r="C71" s="61" t="s">
        <v>221</v>
      </c>
      <c r="D71" s="63"/>
      <c r="F71" s="65"/>
      <c r="G71" s="66"/>
      <c r="H71" s="60"/>
      <c r="I71" s="65"/>
      <c r="J71" s="65"/>
      <c r="K71" s="65"/>
      <c r="L71" s="65"/>
    </row>
    <row r="72" spans="1:13" s="64" customFormat="1" ht="16.5" thickTop="1" thickBot="1">
      <c r="A72" s="80" t="s">
        <v>26</v>
      </c>
      <c r="B72" s="80" t="s">
        <v>27</v>
      </c>
      <c r="C72" s="80" t="s">
        <v>28</v>
      </c>
      <c r="D72" s="81" t="s">
        <v>29</v>
      </c>
      <c r="E72" s="80" t="s">
        <v>30</v>
      </c>
      <c r="F72" s="80" t="s">
        <v>31</v>
      </c>
      <c r="G72" s="80" t="s">
        <v>32</v>
      </c>
      <c r="H72" s="60"/>
      <c r="I72" s="80" t="s">
        <v>33</v>
      </c>
      <c r="J72" s="80" t="s">
        <v>34</v>
      </c>
      <c r="K72" s="80" t="s">
        <v>35</v>
      </c>
      <c r="L72" s="80" t="s">
        <v>36</v>
      </c>
    </row>
    <row r="73" spans="1:13" s="64" customFormat="1" ht="15">
      <c r="A73" s="109"/>
      <c r="B73" s="169">
        <v>5110100183</v>
      </c>
      <c r="C73" s="170" t="s">
        <v>245</v>
      </c>
      <c r="D73" s="177">
        <f>(4+4)/2</f>
        <v>4</v>
      </c>
      <c r="E73" s="177">
        <f>(4+4)/2</f>
        <v>4</v>
      </c>
      <c r="F73" s="78">
        <f>0.5*D73+0.5*E73</f>
        <v>4</v>
      </c>
      <c r="G73" s="79" t="str">
        <f>IF(F73&gt;=3.75,"A",IF(F73&gt;=3.24,"AB",IF(F73&gt;=2.75,"B",IF(F73&gt;=2.24,"BC",IF(F73&gt;=1.5,"C",IF(F73&gt;=0.5,"D","-"))))))</f>
        <v>A</v>
      </c>
      <c r="H73" s="60"/>
      <c r="I73" s="168" t="s">
        <v>88</v>
      </c>
      <c r="J73" s="168" t="s">
        <v>87</v>
      </c>
      <c r="K73" s="168" t="s">
        <v>198</v>
      </c>
      <c r="L73" s="168" t="s">
        <v>209</v>
      </c>
      <c r="M73" s="91"/>
    </row>
    <row r="74" spans="1:13" s="64" customFormat="1" ht="15">
      <c r="A74" s="110"/>
      <c r="B74" s="171">
        <v>5110100152</v>
      </c>
      <c r="C74" s="172" t="s">
        <v>204</v>
      </c>
      <c r="D74" s="177">
        <f t="shared" ref="D74:E79" si="18">(4+4)/2</f>
        <v>4</v>
      </c>
      <c r="E74" s="177">
        <f t="shared" si="18"/>
        <v>4</v>
      </c>
      <c r="F74" s="78">
        <f>0.5*D74+0.5*E74</f>
        <v>4</v>
      </c>
      <c r="G74" s="79" t="str">
        <f>IF(F74&gt;=3.75,"A",IF(F74&gt;=3.24,"AB",IF(F74&gt;=2.75,"B",IF(F74&gt;=2.24,"BC",IF(F74&gt;=1.5,"C",IF(F74&gt;=0.5,"D","-"))))))</f>
        <v>A</v>
      </c>
      <c r="H74" s="60"/>
      <c r="I74" s="168" t="s">
        <v>164</v>
      </c>
      <c r="J74" s="168" t="s">
        <v>158</v>
      </c>
      <c r="K74" s="168" t="s">
        <v>159</v>
      </c>
      <c r="L74" s="168" t="s">
        <v>69</v>
      </c>
      <c r="M74" s="91"/>
    </row>
    <row r="75" spans="1:13" s="64" customFormat="1" ht="15">
      <c r="A75" s="110"/>
      <c r="B75" s="171">
        <v>5110100148</v>
      </c>
      <c r="C75" s="172" t="s">
        <v>235</v>
      </c>
      <c r="D75" s="177">
        <f t="shared" si="18"/>
        <v>4</v>
      </c>
      <c r="E75" s="177">
        <f t="shared" si="18"/>
        <v>4</v>
      </c>
      <c r="F75" s="78">
        <f t="shared" ref="F75:F80" si="19">0.5*D75+0.5*E75</f>
        <v>4</v>
      </c>
      <c r="G75" s="79" t="str">
        <f t="shared" ref="G75:G80" si="20">IF(F75&gt;=3.75,"A",IF(F75&gt;=3.24,"AB",IF(F75&gt;=2.75,"B",IF(F75&gt;=2.24,"BC",IF(F75&gt;=1.5,"C",IF(F75&gt;=0.5,"D","-"))))))</f>
        <v>A</v>
      </c>
      <c r="H75" s="60"/>
      <c r="I75" s="168" t="s">
        <v>157</v>
      </c>
      <c r="J75" s="168" t="s">
        <v>46</v>
      </c>
      <c r="K75" s="168" t="s">
        <v>240</v>
      </c>
      <c r="L75" s="168" t="s">
        <v>140</v>
      </c>
      <c r="M75" s="91"/>
    </row>
    <row r="76" spans="1:13" s="64" customFormat="1" ht="15">
      <c r="A76" s="110"/>
      <c r="B76" s="171">
        <v>5110100189</v>
      </c>
      <c r="C76" s="172" t="s">
        <v>246</v>
      </c>
      <c r="D76" s="177">
        <f t="shared" si="18"/>
        <v>4</v>
      </c>
      <c r="E76" s="177">
        <f t="shared" si="18"/>
        <v>4</v>
      </c>
      <c r="F76" s="78">
        <f t="shared" si="19"/>
        <v>4</v>
      </c>
      <c r="G76" s="79" t="str">
        <f t="shared" si="20"/>
        <v>A</v>
      </c>
      <c r="H76" s="60"/>
      <c r="I76" s="168" t="s">
        <v>88</v>
      </c>
      <c r="J76" s="168" t="s">
        <v>87</v>
      </c>
      <c r="K76" s="168" t="s">
        <v>198</v>
      </c>
      <c r="L76" s="168" t="s">
        <v>209</v>
      </c>
      <c r="M76" s="91"/>
    </row>
    <row r="77" spans="1:13" s="64" customFormat="1" ht="15">
      <c r="A77" s="110"/>
      <c r="B77" s="171">
        <v>5109100103</v>
      </c>
      <c r="C77" s="172" t="s">
        <v>205</v>
      </c>
      <c r="D77" s="177">
        <f t="shared" si="18"/>
        <v>4</v>
      </c>
      <c r="E77" s="177">
        <f t="shared" si="18"/>
        <v>4</v>
      </c>
      <c r="F77" s="78">
        <f t="shared" si="19"/>
        <v>4</v>
      </c>
      <c r="G77" s="79" t="str">
        <f t="shared" si="20"/>
        <v>A</v>
      </c>
      <c r="H77" s="60"/>
      <c r="I77" s="168" t="s">
        <v>164</v>
      </c>
      <c r="J77" s="168" t="s">
        <v>69</v>
      </c>
      <c r="K77" s="168" t="s">
        <v>159</v>
      </c>
      <c r="L77" s="168" t="s">
        <v>158</v>
      </c>
      <c r="M77" s="91"/>
    </row>
    <row r="78" spans="1:13" s="64" customFormat="1" ht="15">
      <c r="A78" s="110"/>
      <c r="B78" s="171">
        <v>5110100136</v>
      </c>
      <c r="C78" s="172" t="s">
        <v>236</v>
      </c>
      <c r="D78" s="177">
        <f t="shared" si="18"/>
        <v>4</v>
      </c>
      <c r="E78" s="177">
        <f t="shared" si="18"/>
        <v>4</v>
      </c>
      <c r="F78" s="78">
        <f t="shared" si="19"/>
        <v>4</v>
      </c>
      <c r="G78" s="79" t="str">
        <f t="shared" si="20"/>
        <v>A</v>
      </c>
      <c r="H78" s="60"/>
      <c r="I78" s="168" t="s">
        <v>157</v>
      </c>
      <c r="J78" s="168" t="s">
        <v>46</v>
      </c>
      <c r="K78" s="168" t="s">
        <v>240</v>
      </c>
      <c r="L78" s="168" t="s">
        <v>208</v>
      </c>
      <c r="M78" s="91"/>
    </row>
    <row r="79" spans="1:13" s="64" customFormat="1" ht="15">
      <c r="A79" s="110"/>
      <c r="B79" s="171">
        <v>5110100061</v>
      </c>
      <c r="C79" s="172" t="s">
        <v>237</v>
      </c>
      <c r="D79" s="177">
        <f t="shared" si="18"/>
        <v>4</v>
      </c>
      <c r="E79" s="177">
        <f t="shared" si="18"/>
        <v>4</v>
      </c>
      <c r="F79" s="78">
        <f t="shared" si="19"/>
        <v>4</v>
      </c>
      <c r="G79" s="79" t="str">
        <f t="shared" si="20"/>
        <v>A</v>
      </c>
      <c r="H79" s="60"/>
      <c r="I79" s="168" t="s">
        <v>65</v>
      </c>
      <c r="J79" s="168" t="s">
        <v>46</v>
      </c>
      <c r="K79" s="168" t="s">
        <v>159</v>
      </c>
      <c r="L79" s="168" t="s">
        <v>158</v>
      </c>
      <c r="M79" s="91"/>
    </row>
    <row r="80" spans="1:13" s="64" customFormat="1" ht="15">
      <c r="A80" s="110"/>
      <c r="B80" s="171">
        <v>5110100201</v>
      </c>
      <c r="C80" s="172" t="s">
        <v>247</v>
      </c>
      <c r="D80" s="177">
        <f t="shared" ref="D80:E83" si="21">(4+4)/2</f>
        <v>4</v>
      </c>
      <c r="E80" s="177">
        <f t="shared" si="21"/>
        <v>4</v>
      </c>
      <c r="F80" s="78">
        <f t="shared" si="19"/>
        <v>4</v>
      </c>
      <c r="G80" s="79" t="str">
        <f t="shared" si="20"/>
        <v>A</v>
      </c>
      <c r="H80" s="60"/>
      <c r="I80" s="168" t="s">
        <v>240</v>
      </c>
      <c r="J80" s="168" t="s">
        <v>66</v>
      </c>
      <c r="K80" s="168" t="s">
        <v>157</v>
      </c>
      <c r="L80" s="168" t="s">
        <v>161</v>
      </c>
      <c r="M80" s="91"/>
    </row>
    <row r="81" spans="1:13" s="64" customFormat="1" ht="15">
      <c r="A81" s="110"/>
      <c r="B81" s="171">
        <v>5110100182</v>
      </c>
      <c r="C81" s="172" t="s">
        <v>238</v>
      </c>
      <c r="D81" s="177">
        <f t="shared" si="21"/>
        <v>4</v>
      </c>
      <c r="E81" s="177">
        <f t="shared" si="21"/>
        <v>4</v>
      </c>
      <c r="F81" s="78">
        <f t="shared" ref="F81:F87" si="22">0.5*D81+0.5*E81</f>
        <v>4</v>
      </c>
      <c r="G81" s="79" t="str">
        <f t="shared" ref="G81:G87" si="23">IF(F81&gt;=3.75,"A",IF(F81&gt;=3.24,"AB",IF(F81&gt;=2.75,"B",IF(F81&gt;=2.24,"BC",IF(F81&gt;=1.5,"C",IF(F81&gt;=0.5,"D","-"))))))</f>
        <v>A</v>
      </c>
      <c r="H81" s="60"/>
      <c r="I81" s="168" t="s">
        <v>159</v>
      </c>
      <c r="J81" s="168" t="s">
        <v>151</v>
      </c>
      <c r="K81" s="168" t="s">
        <v>65</v>
      </c>
      <c r="L81" s="168" t="s">
        <v>46</v>
      </c>
      <c r="M81" s="91"/>
    </row>
    <row r="82" spans="1:13" s="64" customFormat="1" ht="15">
      <c r="A82" s="110"/>
      <c r="B82" s="171">
        <v>5110100109</v>
      </c>
      <c r="C82" s="172" t="s">
        <v>248</v>
      </c>
      <c r="D82" s="177">
        <f t="shared" si="21"/>
        <v>4</v>
      </c>
      <c r="E82" s="177">
        <f t="shared" si="21"/>
        <v>4</v>
      </c>
      <c r="F82" s="78">
        <f t="shared" si="22"/>
        <v>4</v>
      </c>
      <c r="G82" s="79" t="str">
        <f t="shared" si="23"/>
        <v>A</v>
      </c>
      <c r="H82" s="60"/>
      <c r="I82" s="168" t="s">
        <v>66</v>
      </c>
      <c r="J82" s="168" t="s">
        <v>240</v>
      </c>
      <c r="K82" s="168" t="s">
        <v>157</v>
      </c>
      <c r="L82" s="168" t="s">
        <v>161</v>
      </c>
      <c r="M82" s="91"/>
    </row>
    <row r="83" spans="1:13" s="64" customFormat="1" ht="15">
      <c r="A83" s="110"/>
      <c r="B83" s="171">
        <v>5110100131</v>
      </c>
      <c r="C83" s="172" t="s">
        <v>249</v>
      </c>
      <c r="D83" s="177">
        <f t="shared" si="21"/>
        <v>4</v>
      </c>
      <c r="E83" s="177">
        <f t="shared" si="21"/>
        <v>4</v>
      </c>
      <c r="F83" s="78">
        <f t="shared" si="22"/>
        <v>4</v>
      </c>
      <c r="G83" s="79" t="str">
        <f t="shared" si="23"/>
        <v>A</v>
      </c>
      <c r="H83" s="60"/>
      <c r="I83" s="168" t="s">
        <v>88</v>
      </c>
      <c r="J83" s="168" t="s">
        <v>198</v>
      </c>
      <c r="K83" s="168" t="s">
        <v>87</v>
      </c>
      <c r="L83" s="168" t="s">
        <v>209</v>
      </c>
      <c r="M83" s="91"/>
    </row>
    <row r="84" spans="1:13" s="64" customFormat="1" ht="15">
      <c r="A84" s="110"/>
      <c r="B84" s="171">
        <v>5110100006</v>
      </c>
      <c r="C84" s="172" t="s">
        <v>206</v>
      </c>
      <c r="D84" s="177">
        <f>(3.5+3)/2</f>
        <v>3.25</v>
      </c>
      <c r="E84" s="177">
        <f>(3.5+3.5)/2</f>
        <v>3.5</v>
      </c>
      <c r="F84" s="78">
        <f t="shared" si="22"/>
        <v>3.375</v>
      </c>
      <c r="G84" s="79" t="str">
        <f t="shared" si="23"/>
        <v>AB</v>
      </c>
      <c r="H84" s="60"/>
      <c r="I84" s="168" t="s">
        <v>164</v>
      </c>
      <c r="J84" s="168" t="s">
        <v>158</v>
      </c>
      <c r="K84" s="168" t="s">
        <v>159</v>
      </c>
      <c r="L84" s="168" t="s">
        <v>69</v>
      </c>
      <c r="M84" s="91"/>
    </row>
    <row r="85" spans="1:13" s="64" customFormat="1" ht="15">
      <c r="A85" s="110"/>
      <c r="B85" s="171">
        <v>5110100107</v>
      </c>
      <c r="C85" s="172" t="s">
        <v>260</v>
      </c>
      <c r="D85" s="177">
        <f t="shared" ref="D85:E87" si="24">(4+4)/2</f>
        <v>4</v>
      </c>
      <c r="E85" s="177">
        <f t="shared" si="24"/>
        <v>4</v>
      </c>
      <c r="F85" s="78">
        <f t="shared" si="22"/>
        <v>4</v>
      </c>
      <c r="G85" s="79" t="str">
        <f t="shared" si="23"/>
        <v>A</v>
      </c>
      <c r="H85" s="60"/>
      <c r="I85" s="168" t="s">
        <v>66</v>
      </c>
      <c r="J85" s="168" t="s">
        <v>46</v>
      </c>
      <c r="K85" s="168" t="s">
        <v>157</v>
      </c>
      <c r="L85" s="168" t="s">
        <v>208</v>
      </c>
      <c r="M85" s="91"/>
    </row>
    <row r="86" spans="1:13" s="64" customFormat="1" ht="15">
      <c r="A86" s="110"/>
      <c r="B86" s="171">
        <v>5110100169</v>
      </c>
      <c r="C86" s="172" t="s">
        <v>207</v>
      </c>
      <c r="D86" s="177">
        <f t="shared" si="24"/>
        <v>4</v>
      </c>
      <c r="E86" s="177">
        <f t="shared" si="24"/>
        <v>4</v>
      </c>
      <c r="F86" s="78">
        <f t="shared" si="22"/>
        <v>4</v>
      </c>
      <c r="G86" s="79" t="str">
        <f t="shared" si="23"/>
        <v>A</v>
      </c>
      <c r="H86" s="60"/>
      <c r="I86" s="168" t="s">
        <v>164</v>
      </c>
      <c r="J86" s="168" t="s">
        <v>158</v>
      </c>
      <c r="K86" s="168" t="s">
        <v>159</v>
      </c>
      <c r="L86" s="168" t="s">
        <v>69</v>
      </c>
      <c r="M86" s="91"/>
    </row>
    <row r="87" spans="1:13" s="64" customFormat="1" ht="15">
      <c r="A87" s="110"/>
      <c r="B87" s="171">
        <v>5110100110</v>
      </c>
      <c r="C87" s="172" t="s">
        <v>261</v>
      </c>
      <c r="D87" s="177">
        <f t="shared" si="24"/>
        <v>4</v>
      </c>
      <c r="E87" s="177">
        <f t="shared" si="24"/>
        <v>4</v>
      </c>
      <c r="F87" s="78">
        <f t="shared" si="22"/>
        <v>4</v>
      </c>
      <c r="G87" s="79" t="str">
        <f t="shared" si="23"/>
        <v>A</v>
      </c>
      <c r="H87" s="60"/>
      <c r="I87" s="168" t="s">
        <v>46</v>
      </c>
      <c r="J87" s="168" t="s">
        <v>66</v>
      </c>
      <c r="K87" s="168" t="s">
        <v>157</v>
      </c>
      <c r="L87" s="168" t="s">
        <v>208</v>
      </c>
      <c r="M87" s="91"/>
    </row>
    <row r="88" spans="1:13" s="64" customFormat="1" ht="15">
      <c r="A88" s="72"/>
      <c r="B88" s="91"/>
      <c r="C88" s="154"/>
      <c r="D88" s="69"/>
      <c r="E88" s="69"/>
      <c r="F88" s="70"/>
      <c r="G88" s="71"/>
      <c r="H88" s="60"/>
      <c r="I88" s="155"/>
      <c r="J88" s="155"/>
      <c r="K88" s="155"/>
      <c r="L88" s="155"/>
      <c r="M88" s="91"/>
    </row>
    <row r="89" spans="1:13" s="64" customFormat="1" thickBot="1">
      <c r="A89" s="61" t="s">
        <v>25</v>
      </c>
      <c r="B89" s="62"/>
      <c r="C89" s="61" t="s">
        <v>252</v>
      </c>
      <c r="D89" s="63"/>
      <c r="F89" s="65"/>
      <c r="G89" s="66"/>
      <c r="H89" s="60"/>
      <c r="I89" s="65"/>
      <c r="J89" s="65"/>
      <c r="K89" s="65"/>
      <c r="L89" s="65"/>
    </row>
    <row r="90" spans="1:13" s="64" customFormat="1" ht="16.5" thickTop="1" thickBot="1">
      <c r="A90" s="80" t="s">
        <v>26</v>
      </c>
      <c r="B90" s="80" t="s">
        <v>27</v>
      </c>
      <c r="C90" s="80" t="s">
        <v>28</v>
      </c>
      <c r="D90" s="81" t="s">
        <v>29</v>
      </c>
      <c r="E90" s="80" t="s">
        <v>30</v>
      </c>
      <c r="F90" s="80" t="s">
        <v>31</v>
      </c>
      <c r="G90" s="80" t="s">
        <v>32</v>
      </c>
      <c r="H90" s="60"/>
      <c r="I90" s="80" t="s">
        <v>33</v>
      </c>
      <c r="J90" s="80" t="s">
        <v>34</v>
      </c>
      <c r="K90" s="80" t="s">
        <v>35</v>
      </c>
      <c r="L90" s="80" t="s">
        <v>36</v>
      </c>
    </row>
    <row r="91" spans="1:13" s="64" customFormat="1" ht="15">
      <c r="A91" s="109"/>
      <c r="B91" s="169">
        <v>5109100036</v>
      </c>
      <c r="C91" s="170" t="s">
        <v>250</v>
      </c>
      <c r="D91" s="177">
        <f>(4+4)/2</f>
        <v>4</v>
      </c>
      <c r="E91" s="177">
        <f>(4+4)/2</f>
        <v>4</v>
      </c>
      <c r="F91" s="78">
        <f>0.5*D91+0.5*E91</f>
        <v>4</v>
      </c>
      <c r="G91" s="79" t="str">
        <f>IF(F91&gt;=3.75,"A",IF(F91&gt;=3.24,"AB",IF(F91&gt;=2.75,"B",IF(F91&gt;=2.24,"BC",IF(F91&gt;=1.5,"C",IF(F91&gt;=0.5,"D","-"))))))</f>
        <v>A</v>
      </c>
      <c r="H91" s="60"/>
      <c r="I91" s="168" t="s">
        <v>240</v>
      </c>
      <c r="J91" s="168" t="s">
        <v>263</v>
      </c>
      <c r="K91" s="168" t="s">
        <v>140</v>
      </c>
      <c r="L91" s="168" t="s">
        <v>69</v>
      </c>
      <c r="M91" s="91"/>
    </row>
    <row r="92" spans="1:13" s="64" customFormat="1" ht="15">
      <c r="A92" s="110"/>
      <c r="B92" s="171">
        <v>5109100166</v>
      </c>
      <c r="C92" s="172" t="s">
        <v>251</v>
      </c>
      <c r="D92" s="177">
        <f>(4+3.5)/2</f>
        <v>3.75</v>
      </c>
      <c r="E92" s="59">
        <v>4</v>
      </c>
      <c r="F92" s="78">
        <f>0.5*D92+0.5*E92</f>
        <v>3.875</v>
      </c>
      <c r="G92" s="79" t="str">
        <f>IF(F92&gt;=3.75,"A",IF(F92&gt;=3.24,"AB",IF(F92&gt;=2.75,"B",IF(F92&gt;=2.24,"BC",IF(F92&gt;=1.5,"C",IF(F92&gt;=0.5,"D","-"))))))</f>
        <v>A</v>
      </c>
      <c r="H92" s="60"/>
      <c r="I92" s="168" t="s">
        <v>240</v>
      </c>
      <c r="J92" s="168" t="s">
        <v>151</v>
      </c>
      <c r="K92" s="168" t="s">
        <v>46</v>
      </c>
      <c r="L92" s="168" t="s">
        <v>69</v>
      </c>
      <c r="M92" s="91"/>
    </row>
    <row r="93" spans="1:13" s="64" customFormat="1" ht="15">
      <c r="A93" s="110"/>
      <c r="B93" s="171">
        <v>5110100172</v>
      </c>
      <c r="C93" s="172" t="s">
        <v>262</v>
      </c>
      <c r="D93" s="177">
        <f>(4+4)/2</f>
        <v>4</v>
      </c>
      <c r="E93" s="177">
        <f>(4+4)/2</f>
        <v>4</v>
      </c>
      <c r="F93" s="78">
        <f>0.5*D93+0.5*E93</f>
        <v>4</v>
      </c>
      <c r="G93" s="79" t="str">
        <f>IF(F93&gt;=3.75,"A",IF(F93&gt;=3.24,"AB",IF(F93&gt;=2.75,"B",IF(F93&gt;=2.24,"BC",IF(F93&gt;=1.5,"C",IF(F93&gt;=0.5,"D","-"))))))</f>
        <v>A</v>
      </c>
      <c r="H93" s="60"/>
      <c r="I93" s="168" t="s">
        <v>240</v>
      </c>
      <c r="J93" s="168" t="s">
        <v>158</v>
      </c>
      <c r="K93" s="168" t="s">
        <v>140</v>
      </c>
      <c r="L93" s="168" t="s">
        <v>69</v>
      </c>
      <c r="M93" s="91"/>
    </row>
    <row r="94" spans="1:13" s="64" customFormat="1" ht="15">
      <c r="A94" s="72"/>
      <c r="B94" s="91"/>
      <c r="C94" s="154"/>
      <c r="D94" s="69"/>
      <c r="E94" s="69"/>
      <c r="F94" s="70"/>
      <c r="G94" s="71"/>
      <c r="H94" s="60"/>
      <c r="I94" s="155"/>
      <c r="J94" s="155"/>
      <c r="K94" s="155"/>
      <c r="L94" s="155"/>
      <c r="M94" s="91"/>
    </row>
    <row r="95" spans="1:13" s="64" customFormat="1" thickBot="1">
      <c r="A95" s="61" t="s">
        <v>25</v>
      </c>
      <c r="B95" s="62"/>
      <c r="C95" s="61" t="s">
        <v>264</v>
      </c>
      <c r="D95" s="63"/>
      <c r="F95" s="65"/>
      <c r="G95" s="66"/>
      <c r="H95" s="60"/>
      <c r="I95" s="65"/>
      <c r="J95" s="65"/>
      <c r="K95" s="65"/>
      <c r="L95" s="65"/>
    </row>
    <row r="96" spans="1:13" s="64" customFormat="1" ht="16.5" thickTop="1" thickBot="1">
      <c r="A96" s="80" t="s">
        <v>26</v>
      </c>
      <c r="B96" s="80" t="s">
        <v>27</v>
      </c>
      <c r="C96" s="80" t="s">
        <v>28</v>
      </c>
      <c r="D96" s="81" t="s">
        <v>29</v>
      </c>
      <c r="E96" s="80" t="s">
        <v>30</v>
      </c>
      <c r="F96" s="80" t="s">
        <v>31</v>
      </c>
      <c r="G96" s="80" t="s">
        <v>32</v>
      </c>
      <c r="H96" s="60"/>
      <c r="I96" s="80" t="s">
        <v>33</v>
      </c>
      <c r="J96" s="80" t="s">
        <v>34</v>
      </c>
      <c r="K96" s="80" t="s">
        <v>35</v>
      </c>
      <c r="L96" s="80" t="s">
        <v>36</v>
      </c>
    </row>
    <row r="97" spans="1:13" s="64" customFormat="1" ht="15">
      <c r="A97" s="109"/>
      <c r="B97" s="169">
        <v>5109100003</v>
      </c>
      <c r="C97" s="170" t="s">
        <v>285</v>
      </c>
      <c r="D97" s="177">
        <f t="shared" ref="D97:E100" si="25">(4+4)/2</f>
        <v>4</v>
      </c>
      <c r="E97" s="177">
        <f t="shared" si="25"/>
        <v>4</v>
      </c>
      <c r="F97" s="78">
        <f t="shared" ref="F97:F103" si="26">0.5*D97+0.5*E97</f>
        <v>4</v>
      </c>
      <c r="G97" s="79" t="str">
        <f t="shared" ref="G97:G103" si="27">IF(F97&gt;=3.75,"A",IF(F97&gt;=3.24,"AB",IF(F97&gt;=2.75,"B",IF(F97&gt;=2.24,"BC",IF(F97&gt;=1.5,"C",IF(F97&gt;=0.5,"D","-"))))))</f>
        <v>A</v>
      </c>
      <c r="H97" s="60"/>
      <c r="I97" s="168" t="s">
        <v>46</v>
      </c>
      <c r="J97" s="168" t="s">
        <v>164</v>
      </c>
      <c r="K97" s="168" t="s">
        <v>157</v>
      </c>
      <c r="L97" s="168" t="s">
        <v>158</v>
      </c>
      <c r="M97" s="91"/>
    </row>
    <row r="98" spans="1:13" s="64" customFormat="1" ht="15">
      <c r="A98" s="110"/>
      <c r="B98" s="171">
        <v>5110100010</v>
      </c>
      <c r="C98" s="172" t="s">
        <v>265</v>
      </c>
      <c r="D98" s="177">
        <f t="shared" si="25"/>
        <v>4</v>
      </c>
      <c r="E98" s="177">
        <f t="shared" si="25"/>
        <v>4</v>
      </c>
      <c r="F98" s="78">
        <f t="shared" si="26"/>
        <v>4</v>
      </c>
      <c r="G98" s="79" t="str">
        <f t="shared" si="27"/>
        <v>A</v>
      </c>
      <c r="H98" s="60"/>
      <c r="I98" s="168" t="s">
        <v>168</v>
      </c>
      <c r="J98" s="168" t="s">
        <v>152</v>
      </c>
      <c r="K98" s="168" t="s">
        <v>78</v>
      </c>
      <c r="L98" s="168" t="s">
        <v>140</v>
      </c>
      <c r="M98" s="91"/>
    </row>
    <row r="99" spans="1:13" s="64" customFormat="1" ht="15">
      <c r="A99" s="110"/>
      <c r="B99" s="171">
        <v>5107100075</v>
      </c>
      <c r="C99" s="172" t="s">
        <v>286</v>
      </c>
      <c r="D99" s="177">
        <f>(3.5+3.5)/2</f>
        <v>3.5</v>
      </c>
      <c r="E99" s="177">
        <f t="shared" si="25"/>
        <v>4</v>
      </c>
      <c r="F99" s="78">
        <f t="shared" si="26"/>
        <v>3.75</v>
      </c>
      <c r="G99" s="79" t="str">
        <f t="shared" si="27"/>
        <v>A</v>
      </c>
      <c r="H99" s="60"/>
      <c r="I99" s="168" t="s">
        <v>46</v>
      </c>
      <c r="J99" s="168" t="s">
        <v>164</v>
      </c>
      <c r="K99" s="168" t="s">
        <v>157</v>
      </c>
      <c r="L99" s="168" t="s">
        <v>158</v>
      </c>
      <c r="M99" s="91"/>
    </row>
    <row r="100" spans="1:13" s="64" customFormat="1" ht="15">
      <c r="A100" s="110"/>
      <c r="B100" s="171">
        <v>5110100039</v>
      </c>
      <c r="C100" s="172" t="s">
        <v>266</v>
      </c>
      <c r="D100" s="177">
        <f t="shared" si="25"/>
        <v>4</v>
      </c>
      <c r="E100" s="177">
        <f t="shared" si="25"/>
        <v>4</v>
      </c>
      <c r="F100" s="78">
        <f t="shared" si="26"/>
        <v>4</v>
      </c>
      <c r="G100" s="79" t="str">
        <f t="shared" si="27"/>
        <v>A</v>
      </c>
      <c r="H100" s="60"/>
      <c r="I100" s="168" t="s">
        <v>152</v>
      </c>
      <c r="J100" s="168" t="s">
        <v>168</v>
      </c>
      <c r="K100" s="168" t="s">
        <v>78</v>
      </c>
      <c r="L100" s="168" t="s">
        <v>140</v>
      </c>
      <c r="M100" s="91"/>
    </row>
    <row r="101" spans="1:13" s="64" customFormat="1" ht="15">
      <c r="A101" s="110"/>
      <c r="B101" s="171">
        <v>5110100092</v>
      </c>
      <c r="C101" s="172" t="s">
        <v>267</v>
      </c>
      <c r="D101" s="177">
        <f>(4+4)/2</f>
        <v>4</v>
      </c>
      <c r="E101" s="177">
        <f>(3.5+3.5)/2</f>
        <v>3.5</v>
      </c>
      <c r="F101" s="78">
        <f t="shared" si="26"/>
        <v>3.75</v>
      </c>
      <c r="G101" s="79" t="str">
        <f t="shared" si="27"/>
        <v>A</v>
      </c>
      <c r="H101" s="60"/>
      <c r="I101" s="168" t="s">
        <v>168</v>
      </c>
      <c r="J101" s="168" t="s">
        <v>152</v>
      </c>
      <c r="K101" s="168" t="s">
        <v>78</v>
      </c>
      <c r="L101" s="168" t="s">
        <v>140</v>
      </c>
      <c r="M101" s="91"/>
    </row>
    <row r="102" spans="1:13" s="64" customFormat="1" ht="15">
      <c r="A102" s="110"/>
      <c r="B102" s="171">
        <v>5110100070</v>
      </c>
      <c r="C102" s="172" t="s">
        <v>287</v>
      </c>
      <c r="D102" s="177">
        <f>(4+4)/2</f>
        <v>4</v>
      </c>
      <c r="E102" s="177">
        <f>(4+4)/2</f>
        <v>4</v>
      </c>
      <c r="F102" s="78">
        <f t="shared" si="26"/>
        <v>4</v>
      </c>
      <c r="G102" s="79" t="str">
        <f t="shared" si="27"/>
        <v>A</v>
      </c>
      <c r="H102" s="60"/>
      <c r="I102" s="168" t="s">
        <v>46</v>
      </c>
      <c r="J102" s="168" t="s">
        <v>208</v>
      </c>
      <c r="K102" s="168" t="s">
        <v>157</v>
      </c>
      <c r="L102" s="168" t="s">
        <v>69</v>
      </c>
      <c r="M102" s="91"/>
    </row>
    <row r="103" spans="1:13" s="64" customFormat="1" ht="15">
      <c r="A103" s="110"/>
      <c r="B103" s="171">
        <v>5110100226</v>
      </c>
      <c r="C103" s="172" t="s">
        <v>288</v>
      </c>
      <c r="D103" s="177">
        <f>(4+4)/2</f>
        <v>4</v>
      </c>
      <c r="E103" s="177">
        <f>(4+4)/2</f>
        <v>4</v>
      </c>
      <c r="F103" s="78">
        <f t="shared" si="26"/>
        <v>4</v>
      </c>
      <c r="G103" s="79" t="str">
        <f t="shared" si="27"/>
        <v>A</v>
      </c>
      <c r="H103" s="60"/>
      <c r="I103" s="168" t="s">
        <v>46</v>
      </c>
      <c r="J103" s="168" t="s">
        <v>208</v>
      </c>
      <c r="K103" s="168" t="s">
        <v>157</v>
      </c>
      <c r="L103" s="168" t="s">
        <v>69</v>
      </c>
      <c r="M103" s="91"/>
    </row>
    <row r="104" spans="1:13" s="64" customFormat="1" ht="15">
      <c r="A104" s="72"/>
      <c r="B104" s="91"/>
      <c r="C104" s="154"/>
      <c r="D104" s="69"/>
      <c r="E104" s="69"/>
      <c r="F104" s="70"/>
      <c r="G104" s="71"/>
      <c r="H104" s="60"/>
      <c r="I104" s="155"/>
      <c r="J104" s="155"/>
      <c r="K104" s="155"/>
      <c r="L104" s="155"/>
      <c r="M104" s="91"/>
    </row>
    <row r="105" spans="1:13" s="64" customFormat="1" thickBot="1">
      <c r="A105" s="61" t="s">
        <v>25</v>
      </c>
      <c r="B105" s="62"/>
      <c r="C105" s="61" t="s">
        <v>277</v>
      </c>
      <c r="D105" s="63"/>
      <c r="F105" s="65"/>
      <c r="G105" s="66"/>
      <c r="H105" s="60"/>
      <c r="I105" s="65"/>
      <c r="J105" s="65"/>
      <c r="K105" s="65"/>
      <c r="L105" s="65"/>
    </row>
    <row r="106" spans="1:13" s="64" customFormat="1" ht="16.5" thickTop="1" thickBot="1">
      <c r="A106" s="80" t="s">
        <v>26</v>
      </c>
      <c r="B106" s="80" t="s">
        <v>27</v>
      </c>
      <c r="C106" s="80" t="s">
        <v>28</v>
      </c>
      <c r="D106" s="81" t="s">
        <v>29</v>
      </c>
      <c r="E106" s="80" t="s">
        <v>30</v>
      </c>
      <c r="F106" s="80" t="s">
        <v>31</v>
      </c>
      <c r="G106" s="80" t="s">
        <v>32</v>
      </c>
      <c r="H106" s="60"/>
      <c r="I106" s="80" t="s">
        <v>33</v>
      </c>
      <c r="J106" s="80" t="s">
        <v>34</v>
      </c>
      <c r="K106" s="80" t="s">
        <v>35</v>
      </c>
      <c r="L106" s="80" t="s">
        <v>36</v>
      </c>
    </row>
    <row r="107" spans="1:13" s="64" customFormat="1" ht="15">
      <c r="A107" s="109"/>
      <c r="B107" s="169">
        <v>5110100067</v>
      </c>
      <c r="C107" s="170" t="s">
        <v>268</v>
      </c>
      <c r="D107" s="177">
        <f>(4+4)/2</f>
        <v>4</v>
      </c>
      <c r="E107" s="161">
        <v>4</v>
      </c>
      <c r="F107" s="78">
        <f t="shared" ref="F107:F116" si="28">0.5*D107+0.5*E107</f>
        <v>4</v>
      </c>
      <c r="G107" s="79" t="str">
        <f t="shared" ref="G107:G116" si="29">IF(F107&gt;=3.75,"A",IF(F107&gt;=3.24,"AB",IF(F107&gt;=2.75,"B",IF(F107&gt;=2.24,"BC",IF(F107&gt;=1.5,"C",IF(F107&gt;=0.5,"D","-"))))))</f>
        <v>A</v>
      </c>
      <c r="H107" s="60"/>
      <c r="I107" s="168" t="s">
        <v>278</v>
      </c>
      <c r="J107" s="168" t="s">
        <v>151</v>
      </c>
      <c r="K107" s="168" t="s">
        <v>202</v>
      </c>
      <c r="L107" s="168" t="s">
        <v>91</v>
      </c>
      <c r="M107" s="91"/>
    </row>
    <row r="108" spans="1:13" s="64" customFormat="1" ht="15">
      <c r="A108" s="110"/>
      <c r="B108" s="171">
        <v>5110100143</v>
      </c>
      <c r="C108" s="172" t="s">
        <v>269</v>
      </c>
      <c r="D108" s="177">
        <f>(4+4)/2</f>
        <v>4</v>
      </c>
      <c r="E108" s="177">
        <f>(4+4)/2</f>
        <v>4</v>
      </c>
      <c r="F108" s="78">
        <f t="shared" si="28"/>
        <v>4</v>
      </c>
      <c r="G108" s="79" t="str">
        <f t="shared" si="29"/>
        <v>A</v>
      </c>
      <c r="H108" s="60"/>
      <c r="I108" s="168" t="s">
        <v>157</v>
      </c>
      <c r="J108" s="168" t="s">
        <v>158</v>
      </c>
      <c r="K108" s="168" t="s">
        <v>159</v>
      </c>
      <c r="L108" s="168" t="s">
        <v>160</v>
      </c>
      <c r="M108" s="91"/>
    </row>
    <row r="109" spans="1:13" s="64" customFormat="1" ht="15">
      <c r="A109" s="110"/>
      <c r="B109" s="171">
        <v>5109100079</v>
      </c>
      <c r="C109" s="172" t="s">
        <v>289</v>
      </c>
      <c r="D109" s="177">
        <f>(3+3.5)/2</f>
        <v>3.25</v>
      </c>
      <c r="E109" s="177">
        <f>(4+4)/2</f>
        <v>4</v>
      </c>
      <c r="F109" s="78">
        <f t="shared" si="28"/>
        <v>3.625</v>
      </c>
      <c r="G109" s="79" t="str">
        <f t="shared" si="29"/>
        <v>AB</v>
      </c>
      <c r="H109" s="60"/>
      <c r="I109" s="168" t="s">
        <v>46</v>
      </c>
      <c r="J109" s="168" t="s">
        <v>178</v>
      </c>
      <c r="K109" s="168" t="s">
        <v>164</v>
      </c>
      <c r="L109" s="168" t="s">
        <v>69</v>
      </c>
      <c r="M109" s="91"/>
    </row>
    <row r="110" spans="1:13" s="64" customFormat="1" ht="15">
      <c r="A110" s="110"/>
      <c r="B110" s="171">
        <v>5110100159</v>
      </c>
      <c r="C110" s="172" t="s">
        <v>270</v>
      </c>
      <c r="D110" s="177">
        <f>(3+3)/2</f>
        <v>3</v>
      </c>
      <c r="E110" s="59">
        <v>3</v>
      </c>
      <c r="F110" s="78">
        <f t="shared" si="28"/>
        <v>3</v>
      </c>
      <c r="G110" s="79" t="str">
        <f t="shared" si="29"/>
        <v>B</v>
      </c>
      <c r="H110" s="60"/>
      <c r="I110" s="168" t="s">
        <v>278</v>
      </c>
      <c r="J110" s="168" t="s">
        <v>151</v>
      </c>
      <c r="K110" s="168" t="s">
        <v>202</v>
      </c>
      <c r="L110" s="168" t="s">
        <v>91</v>
      </c>
      <c r="M110" s="91"/>
    </row>
    <row r="111" spans="1:13" s="64" customFormat="1" ht="15">
      <c r="A111" s="110"/>
      <c r="B111" s="171">
        <v>5110100090</v>
      </c>
      <c r="C111" s="172" t="s">
        <v>271</v>
      </c>
      <c r="D111" s="177">
        <f>(3.5+4)/2</f>
        <v>3.75</v>
      </c>
      <c r="E111" s="177">
        <f>(4+4)/2</f>
        <v>4</v>
      </c>
      <c r="F111" s="78">
        <f t="shared" si="28"/>
        <v>3.875</v>
      </c>
      <c r="G111" s="79" t="str">
        <f t="shared" si="29"/>
        <v>A</v>
      </c>
      <c r="H111" s="60"/>
      <c r="I111" s="168" t="s">
        <v>159</v>
      </c>
      <c r="J111" s="168" t="s">
        <v>161</v>
      </c>
      <c r="K111" s="168" t="s">
        <v>157</v>
      </c>
      <c r="L111" s="168" t="s">
        <v>158</v>
      </c>
      <c r="M111" s="91"/>
    </row>
    <row r="112" spans="1:13" s="64" customFormat="1" ht="15">
      <c r="A112" s="110"/>
      <c r="B112" s="171">
        <v>5109100205</v>
      </c>
      <c r="C112" s="172" t="s">
        <v>290</v>
      </c>
      <c r="D112" s="177">
        <f>(4+4)/2</f>
        <v>4</v>
      </c>
      <c r="E112" s="177">
        <f>(4+4)/2</f>
        <v>4</v>
      </c>
      <c r="F112" s="78">
        <f t="shared" si="28"/>
        <v>4</v>
      </c>
      <c r="G112" s="79" t="str">
        <f t="shared" si="29"/>
        <v>A</v>
      </c>
      <c r="H112" s="60"/>
      <c r="I112" s="168" t="s">
        <v>46</v>
      </c>
      <c r="J112" s="168" t="s">
        <v>178</v>
      </c>
      <c r="K112" s="168" t="s">
        <v>164</v>
      </c>
      <c r="L112" s="168" t="s">
        <v>69</v>
      </c>
      <c r="M112" s="91"/>
    </row>
    <row r="113" spans="1:13" s="64" customFormat="1" ht="15">
      <c r="A113" s="110"/>
      <c r="B113" s="171">
        <v>5110100097</v>
      </c>
      <c r="C113" s="172" t="s">
        <v>272</v>
      </c>
      <c r="D113" s="177">
        <f>(4+4)/2</f>
        <v>4</v>
      </c>
      <c r="E113" s="177">
        <f>(4+4)/2</f>
        <v>4</v>
      </c>
      <c r="F113" s="78">
        <f t="shared" si="28"/>
        <v>4</v>
      </c>
      <c r="G113" s="79" t="str">
        <f t="shared" si="29"/>
        <v>A</v>
      </c>
      <c r="H113" s="60"/>
      <c r="I113" s="168" t="s">
        <v>72</v>
      </c>
      <c r="J113" s="168" t="s">
        <v>91</v>
      </c>
      <c r="K113" s="168" t="s">
        <v>278</v>
      </c>
      <c r="L113" s="168" t="s">
        <v>209</v>
      </c>
      <c r="M113" s="91"/>
    </row>
    <row r="114" spans="1:13" s="64" customFormat="1" ht="15">
      <c r="A114" s="110"/>
      <c r="B114" s="171">
        <v>5110100031</v>
      </c>
      <c r="C114" s="172" t="s">
        <v>273</v>
      </c>
      <c r="D114" s="177">
        <f>(4+4)/2</f>
        <v>4</v>
      </c>
      <c r="E114" s="177">
        <f>(4+4)/2</f>
        <v>4</v>
      </c>
      <c r="F114" s="78">
        <f t="shared" si="28"/>
        <v>4</v>
      </c>
      <c r="G114" s="79" t="str">
        <f t="shared" si="29"/>
        <v>A</v>
      </c>
      <c r="H114" s="60"/>
      <c r="I114" s="168" t="s">
        <v>159</v>
      </c>
      <c r="J114" s="168" t="s">
        <v>165</v>
      </c>
      <c r="K114" s="168" t="s">
        <v>157</v>
      </c>
      <c r="L114" s="168" t="s">
        <v>161</v>
      </c>
      <c r="M114" s="91"/>
    </row>
    <row r="115" spans="1:13" s="64" customFormat="1" ht="15">
      <c r="A115" s="110"/>
      <c r="B115" s="171">
        <v>5110100112</v>
      </c>
      <c r="C115" s="172" t="s">
        <v>291</v>
      </c>
      <c r="D115" s="177">
        <f>(4+4)/2</f>
        <v>4</v>
      </c>
      <c r="E115" s="177">
        <f>(4+4)/2</f>
        <v>4</v>
      </c>
      <c r="F115" s="78">
        <f t="shared" si="28"/>
        <v>4</v>
      </c>
      <c r="G115" s="79" t="str">
        <f t="shared" si="29"/>
        <v>A</v>
      </c>
      <c r="H115" s="60"/>
      <c r="I115" s="168" t="s">
        <v>46</v>
      </c>
      <c r="J115" s="168" t="s">
        <v>164</v>
      </c>
      <c r="K115" s="168" t="s">
        <v>140</v>
      </c>
      <c r="L115" s="168" t="s">
        <v>69</v>
      </c>
      <c r="M115" s="91"/>
    </row>
    <row r="116" spans="1:13" s="64" customFormat="1" ht="15">
      <c r="A116" s="110"/>
      <c r="B116" s="171">
        <v>5110100069</v>
      </c>
      <c r="C116" s="178" t="s">
        <v>292</v>
      </c>
      <c r="D116" s="181" t="s">
        <v>306</v>
      </c>
      <c r="E116" s="59"/>
      <c r="F116" s="78" t="e">
        <f t="shared" si="28"/>
        <v>#VALUE!</v>
      </c>
      <c r="G116" s="79" t="e">
        <f t="shared" si="29"/>
        <v>#VALUE!</v>
      </c>
      <c r="H116" s="60"/>
      <c r="I116" s="168" t="s">
        <v>70</v>
      </c>
      <c r="J116" s="168" t="s">
        <v>209</v>
      </c>
      <c r="K116" s="168" t="s">
        <v>278</v>
      </c>
      <c r="L116" s="168" t="s">
        <v>91</v>
      </c>
      <c r="M116" s="91"/>
    </row>
    <row r="117" spans="1:13" s="64" customFormat="1" ht="15">
      <c r="A117" s="110"/>
      <c r="B117" s="171">
        <v>5110100219</v>
      </c>
      <c r="C117" s="172" t="s">
        <v>274</v>
      </c>
      <c r="D117" s="177">
        <f>(4+4)/2</f>
        <v>4</v>
      </c>
      <c r="E117" s="177">
        <f>(4+4)/2</f>
        <v>4</v>
      </c>
      <c r="F117" s="78">
        <f>0.5*D117+0.5*E117</f>
        <v>4</v>
      </c>
      <c r="G117" s="79" t="str">
        <f>IF(F117&gt;=3.75,"A",IF(F117&gt;=3.24,"AB",IF(F117&gt;=2.75,"B",IF(F117&gt;=2.24,"BC",IF(F117&gt;=1.5,"C",IF(F117&gt;=0.5,"D","-"))))))</f>
        <v>A</v>
      </c>
      <c r="H117" s="60"/>
      <c r="I117" s="168" t="s">
        <v>157</v>
      </c>
      <c r="J117" s="168" t="s">
        <v>158</v>
      </c>
      <c r="K117" s="168" t="s">
        <v>159</v>
      </c>
      <c r="L117" s="168" t="s">
        <v>161</v>
      </c>
      <c r="M117" s="91"/>
    </row>
    <row r="118" spans="1:13" s="64" customFormat="1" ht="15">
      <c r="A118" s="110"/>
      <c r="B118" s="171">
        <v>5110100089</v>
      </c>
      <c r="C118" s="172" t="s">
        <v>275</v>
      </c>
      <c r="D118" s="177">
        <f>(4+4)/2</f>
        <v>4</v>
      </c>
      <c r="E118" s="177">
        <f>(4+4)/2</f>
        <v>4</v>
      </c>
      <c r="F118" s="78">
        <f>0.5*D118+0.5*E118</f>
        <v>4</v>
      </c>
      <c r="G118" s="79" t="str">
        <f>IF(F118&gt;=3.75,"A",IF(F118&gt;=3.24,"AB",IF(F118&gt;=2.75,"B",IF(F118&gt;=2.24,"BC",IF(F118&gt;=1.5,"C",IF(F118&gt;=0.5,"D","-"))))))</f>
        <v>A</v>
      </c>
      <c r="H118" s="60"/>
      <c r="I118" s="168" t="s">
        <v>159</v>
      </c>
      <c r="J118" s="168" t="s">
        <v>160</v>
      </c>
      <c r="K118" s="168" t="s">
        <v>157</v>
      </c>
      <c r="L118" s="168" t="s">
        <v>165</v>
      </c>
      <c r="M118" s="91"/>
    </row>
    <row r="119" spans="1:13" s="64" customFormat="1" ht="15">
      <c r="A119" s="110"/>
      <c r="B119" s="171">
        <v>5110100214</v>
      </c>
      <c r="C119" s="172" t="s">
        <v>276</v>
      </c>
      <c r="D119" s="177">
        <f>(3.5+3.5)/2</f>
        <v>3.5</v>
      </c>
      <c r="E119" s="177">
        <f>(3.5+3.5)/2</f>
        <v>3.5</v>
      </c>
      <c r="F119" s="78">
        <f>0.5*D119+0.5*E119</f>
        <v>3.5</v>
      </c>
      <c r="G119" s="79" t="str">
        <f>IF(F119&gt;=3.75,"A",IF(F119&gt;=3.24,"AB",IF(F119&gt;=2.75,"B",IF(F119&gt;=2.24,"BC",IF(F119&gt;=1.5,"C",IF(F119&gt;=0.5,"D","-"))))))</f>
        <v>AB</v>
      </c>
      <c r="H119" s="60"/>
      <c r="I119" s="168" t="s">
        <v>157</v>
      </c>
      <c r="J119" s="168" t="s">
        <v>158</v>
      </c>
      <c r="K119" s="168" t="s">
        <v>159</v>
      </c>
      <c r="L119" s="168" t="s">
        <v>160</v>
      </c>
      <c r="M119" s="91"/>
    </row>
    <row r="120" spans="1:13" s="64" customFormat="1" ht="15">
      <c r="A120" s="72"/>
      <c r="B120" s="182"/>
      <c r="C120" s="182"/>
      <c r="D120" s="69"/>
      <c r="E120" s="69"/>
      <c r="F120" s="70"/>
      <c r="G120" s="71"/>
      <c r="H120" s="60"/>
      <c r="I120" s="168"/>
      <c r="J120" s="168"/>
      <c r="K120" s="168"/>
      <c r="L120" s="168"/>
      <c r="M120" s="91"/>
    </row>
    <row r="121" spans="1:13" s="64" customFormat="1" thickBot="1">
      <c r="A121" s="61" t="s">
        <v>25</v>
      </c>
      <c r="B121" s="62"/>
      <c r="C121" s="61" t="s">
        <v>293</v>
      </c>
      <c r="D121" s="63"/>
      <c r="F121" s="65"/>
      <c r="G121" s="66"/>
      <c r="H121" s="60"/>
      <c r="I121" s="65"/>
      <c r="J121" s="65"/>
      <c r="K121" s="65"/>
      <c r="L121" s="65"/>
    </row>
    <row r="122" spans="1:13" s="64" customFormat="1" ht="16.5" thickTop="1" thickBot="1">
      <c r="A122" s="80" t="s">
        <v>26</v>
      </c>
      <c r="B122" s="80" t="s">
        <v>27</v>
      </c>
      <c r="C122" s="80" t="s">
        <v>28</v>
      </c>
      <c r="D122" s="81" t="s">
        <v>29</v>
      </c>
      <c r="E122" s="80" t="s">
        <v>30</v>
      </c>
      <c r="F122" s="80" t="s">
        <v>31</v>
      </c>
      <c r="G122" s="80" t="s">
        <v>32</v>
      </c>
      <c r="H122" s="60"/>
      <c r="I122" s="80" t="s">
        <v>33</v>
      </c>
      <c r="J122" s="80" t="s">
        <v>34</v>
      </c>
      <c r="K122" s="80" t="s">
        <v>35</v>
      </c>
      <c r="L122" s="80" t="s">
        <v>36</v>
      </c>
    </row>
    <row r="123" spans="1:13" s="64" customFormat="1" ht="15">
      <c r="A123" s="109"/>
      <c r="B123" s="169">
        <v>5110100009</v>
      </c>
      <c r="C123" s="170" t="s">
        <v>294</v>
      </c>
      <c r="D123" s="177">
        <f>(4+3.5)/2</f>
        <v>3.75</v>
      </c>
      <c r="E123" s="177">
        <f>(3.5+3)/2</f>
        <v>3.25</v>
      </c>
      <c r="F123" s="78">
        <f t="shared" ref="F123:F130" si="30">0.5*D123+0.5*E123</f>
        <v>3.5</v>
      </c>
      <c r="G123" s="79" t="str">
        <f t="shared" ref="G123:G130" si="31">IF(F123&gt;=3.75,"A",IF(F123&gt;=3.24,"AB",IF(F123&gt;=2.75,"B",IF(F123&gt;=2.24,"BC",IF(F123&gt;=1.5,"C",IF(F123&gt;=0.5,"D","-"))))))</f>
        <v>AB</v>
      </c>
      <c r="H123" s="60"/>
      <c r="I123" s="168" t="s">
        <v>157</v>
      </c>
      <c r="J123" s="168" t="s">
        <v>158</v>
      </c>
      <c r="K123" s="168" t="s">
        <v>46</v>
      </c>
      <c r="L123" s="168" t="s">
        <v>69</v>
      </c>
      <c r="M123" s="91"/>
    </row>
    <row r="124" spans="1:13" s="64" customFormat="1" ht="15">
      <c r="A124" s="110"/>
      <c r="B124" s="171">
        <v>5110100139</v>
      </c>
      <c r="C124" s="172" t="s">
        <v>295</v>
      </c>
      <c r="D124" s="177">
        <f t="shared" ref="D124:E128" si="32">(4+4)/2</f>
        <v>4</v>
      </c>
      <c r="E124" s="177">
        <f t="shared" si="32"/>
        <v>4</v>
      </c>
      <c r="F124" s="78">
        <f t="shared" si="30"/>
        <v>4</v>
      </c>
      <c r="G124" s="79" t="str">
        <f t="shared" si="31"/>
        <v>A</v>
      </c>
      <c r="H124" s="60"/>
      <c r="I124" s="168" t="s">
        <v>46</v>
      </c>
      <c r="J124" s="168" t="s">
        <v>158</v>
      </c>
      <c r="K124" s="168" t="s">
        <v>157</v>
      </c>
      <c r="L124" s="168" t="s">
        <v>165</v>
      </c>
      <c r="M124" s="91"/>
    </row>
    <row r="125" spans="1:13" s="64" customFormat="1" ht="15">
      <c r="A125" s="110"/>
      <c r="B125" s="171">
        <v>5105100149</v>
      </c>
      <c r="C125" s="172" t="s">
        <v>296</v>
      </c>
      <c r="D125" s="177">
        <f>(3+3)/2</f>
        <v>3</v>
      </c>
      <c r="E125" s="177">
        <f>(3+3)/2</f>
        <v>3</v>
      </c>
      <c r="F125" s="78">
        <f t="shared" si="30"/>
        <v>3</v>
      </c>
      <c r="G125" s="79" t="str">
        <f t="shared" si="31"/>
        <v>B</v>
      </c>
      <c r="H125" s="60"/>
      <c r="I125" s="168" t="s">
        <v>90</v>
      </c>
      <c r="J125" s="168" t="s">
        <v>88</v>
      </c>
      <c r="K125" s="168" t="s">
        <v>91</v>
      </c>
      <c r="L125" s="168" t="s">
        <v>89</v>
      </c>
      <c r="M125" s="91"/>
    </row>
    <row r="126" spans="1:13" s="64" customFormat="1" ht="15">
      <c r="A126" s="110"/>
      <c r="B126" s="171">
        <v>5110100703</v>
      </c>
      <c r="C126" s="172" t="s">
        <v>297</v>
      </c>
      <c r="D126" s="177">
        <f t="shared" si="32"/>
        <v>4</v>
      </c>
      <c r="E126" s="177">
        <f t="shared" si="32"/>
        <v>4</v>
      </c>
      <c r="F126" s="78">
        <f t="shared" si="30"/>
        <v>4</v>
      </c>
      <c r="G126" s="79" t="str">
        <f t="shared" si="31"/>
        <v>A</v>
      </c>
      <c r="H126" s="60"/>
      <c r="I126" s="168" t="s">
        <v>46</v>
      </c>
      <c r="J126" s="168" t="s">
        <v>158</v>
      </c>
      <c r="K126" s="168" t="s">
        <v>157</v>
      </c>
      <c r="L126" s="168" t="s">
        <v>165</v>
      </c>
      <c r="M126" s="91"/>
    </row>
    <row r="127" spans="1:13" s="64" customFormat="1" ht="15">
      <c r="A127" s="110"/>
      <c r="B127" s="171">
        <v>5110100042</v>
      </c>
      <c r="C127" s="172" t="s">
        <v>298</v>
      </c>
      <c r="D127" s="177">
        <f t="shared" si="32"/>
        <v>4</v>
      </c>
      <c r="E127" s="177">
        <f t="shared" si="32"/>
        <v>4</v>
      </c>
      <c r="F127" s="78">
        <f t="shared" si="30"/>
        <v>4</v>
      </c>
      <c r="G127" s="79" t="str">
        <f t="shared" si="31"/>
        <v>A</v>
      </c>
      <c r="H127" s="60"/>
      <c r="I127" s="168" t="s">
        <v>91</v>
      </c>
      <c r="J127" s="168" t="s">
        <v>89</v>
      </c>
      <c r="K127" s="168" t="s">
        <v>90</v>
      </c>
      <c r="L127" s="168" t="s">
        <v>88</v>
      </c>
      <c r="M127" s="91"/>
    </row>
    <row r="128" spans="1:13" s="64" customFormat="1" ht="15">
      <c r="A128" s="110"/>
      <c r="B128" s="171">
        <v>5110100064</v>
      </c>
      <c r="C128" s="172" t="s">
        <v>299</v>
      </c>
      <c r="D128" s="177">
        <f t="shared" si="32"/>
        <v>4</v>
      </c>
      <c r="E128" s="177">
        <f t="shared" si="32"/>
        <v>4</v>
      </c>
      <c r="F128" s="78">
        <f t="shared" si="30"/>
        <v>4</v>
      </c>
      <c r="G128" s="79" t="str">
        <f t="shared" si="31"/>
        <v>A</v>
      </c>
      <c r="H128" s="60"/>
      <c r="I128" s="168" t="s">
        <v>46</v>
      </c>
      <c r="J128" s="168" t="s">
        <v>158</v>
      </c>
      <c r="K128" s="168" t="s">
        <v>157</v>
      </c>
      <c r="L128" s="168" t="s">
        <v>69</v>
      </c>
      <c r="M128" s="91"/>
    </row>
    <row r="129" spans="1:13" s="64" customFormat="1" ht="15">
      <c r="A129" s="110"/>
      <c r="B129" s="171">
        <v>5110100195</v>
      </c>
      <c r="C129" s="172" t="s">
        <v>300</v>
      </c>
      <c r="D129" s="177">
        <f>(3.5+3.5)/2</f>
        <v>3.5</v>
      </c>
      <c r="E129" s="177">
        <f>(3.5+3.5)/2</f>
        <v>3.5</v>
      </c>
      <c r="F129" s="78">
        <f t="shared" si="30"/>
        <v>3.5</v>
      </c>
      <c r="G129" s="79" t="str">
        <f t="shared" si="31"/>
        <v>AB</v>
      </c>
      <c r="H129" s="60"/>
      <c r="I129" s="168" t="s">
        <v>92</v>
      </c>
      <c r="J129" s="168" t="s">
        <v>89</v>
      </c>
      <c r="K129" s="168" t="s">
        <v>91</v>
      </c>
      <c r="L129" s="168" t="s">
        <v>90</v>
      </c>
      <c r="M129" s="91"/>
    </row>
    <row r="130" spans="1:13" s="64" customFormat="1" ht="15">
      <c r="A130" s="110"/>
      <c r="B130" s="171">
        <v>5110100199</v>
      </c>
      <c r="C130" s="172" t="s">
        <v>301</v>
      </c>
      <c r="D130" s="177">
        <f>(4+4)/2</f>
        <v>4</v>
      </c>
      <c r="E130" s="177">
        <f>(4+4)/2</f>
        <v>4</v>
      </c>
      <c r="F130" s="78">
        <f t="shared" si="30"/>
        <v>4</v>
      </c>
      <c r="G130" s="79" t="str">
        <f t="shared" si="31"/>
        <v>A</v>
      </c>
      <c r="H130" s="60"/>
      <c r="I130" s="168" t="s">
        <v>46</v>
      </c>
      <c r="J130" s="168" t="s">
        <v>158</v>
      </c>
      <c r="K130" s="168" t="s">
        <v>157</v>
      </c>
      <c r="L130" s="168" t="s">
        <v>69</v>
      </c>
      <c r="M130" s="91"/>
    </row>
    <row r="131" spans="1:13" s="64" customFormat="1" ht="15">
      <c r="A131" s="72"/>
      <c r="B131" s="182"/>
      <c r="C131" s="182"/>
      <c r="D131" s="69"/>
      <c r="E131" s="69"/>
      <c r="F131" s="70"/>
      <c r="G131" s="71"/>
      <c r="H131" s="60"/>
      <c r="I131" s="168"/>
      <c r="J131" s="168"/>
      <c r="K131" s="168"/>
      <c r="L131" s="168"/>
      <c r="M131" s="91"/>
    </row>
    <row r="132" spans="1:13" s="64" customFormat="1" thickBot="1">
      <c r="A132" s="61" t="s">
        <v>25</v>
      </c>
      <c r="B132" s="62"/>
      <c r="C132" s="61" t="s">
        <v>302</v>
      </c>
      <c r="D132" s="63"/>
      <c r="F132" s="65"/>
      <c r="G132" s="66"/>
      <c r="H132" s="60"/>
      <c r="I132" s="65"/>
      <c r="J132" s="65"/>
      <c r="K132" s="65"/>
      <c r="L132" s="65"/>
    </row>
    <row r="133" spans="1:13" s="64" customFormat="1" ht="16.5" thickTop="1" thickBot="1">
      <c r="A133" s="80" t="s">
        <v>26</v>
      </c>
      <c r="B133" s="80" t="s">
        <v>27</v>
      </c>
      <c r="C133" s="80" t="s">
        <v>28</v>
      </c>
      <c r="D133" s="81" t="s">
        <v>29</v>
      </c>
      <c r="E133" s="80" t="s">
        <v>30</v>
      </c>
      <c r="F133" s="80" t="s">
        <v>31</v>
      </c>
      <c r="G133" s="80" t="s">
        <v>32</v>
      </c>
      <c r="H133" s="60"/>
      <c r="I133" s="80" t="s">
        <v>33</v>
      </c>
      <c r="J133" s="80" t="s">
        <v>34</v>
      </c>
      <c r="K133" s="80" t="s">
        <v>35</v>
      </c>
      <c r="L133" s="80" t="s">
        <v>36</v>
      </c>
    </row>
    <row r="134" spans="1:13" s="64" customFormat="1" ht="15">
      <c r="A134" s="109"/>
      <c r="B134" s="169">
        <v>5107100018</v>
      </c>
      <c r="C134" s="170" t="s">
        <v>191</v>
      </c>
      <c r="D134" s="177">
        <f>(3.5+3.5)/2</f>
        <v>3.5</v>
      </c>
      <c r="E134" s="177">
        <f>(3.5+3.5)/2</f>
        <v>3.5</v>
      </c>
      <c r="F134" s="78">
        <f>0.5*D134+0.5*E134</f>
        <v>3.5</v>
      </c>
      <c r="G134" s="79" t="str">
        <f>IF(F134&gt;=3.75,"A",IF(F134&gt;=3.24,"AB",IF(F134&gt;=2.75,"B",IF(F134&gt;=2.24,"BC",IF(F134&gt;=1.5,"C",IF(F134&gt;=0.5,"D","-"))))))</f>
        <v>AB</v>
      </c>
      <c r="H134" s="60"/>
      <c r="I134" s="168" t="s">
        <v>71</v>
      </c>
      <c r="J134" s="168" t="s">
        <v>72</v>
      </c>
      <c r="K134" s="168" t="s">
        <v>188</v>
      </c>
      <c r="L134" s="168" t="s">
        <v>73</v>
      </c>
      <c r="M134" s="91"/>
    </row>
    <row r="135" spans="1:13" s="64" customFormat="1" ht="15">
      <c r="A135" s="72"/>
      <c r="B135" s="91"/>
      <c r="C135" s="154"/>
      <c r="D135" s="69"/>
      <c r="E135" s="69"/>
      <c r="F135" s="70"/>
      <c r="G135" s="71"/>
      <c r="H135" s="60"/>
      <c r="I135" s="155"/>
      <c r="J135" s="155"/>
      <c r="K135" s="155"/>
      <c r="L135" s="155"/>
      <c r="M135" s="91"/>
    </row>
    <row r="136" spans="1:13" s="64" customFormat="1" thickBot="1">
      <c r="A136" s="61" t="s">
        <v>25</v>
      </c>
      <c r="B136" s="62"/>
      <c r="C136" s="61" t="s">
        <v>279</v>
      </c>
      <c r="D136" s="63"/>
      <c r="F136" s="65"/>
      <c r="G136" s="66"/>
      <c r="H136" s="60"/>
      <c r="I136" s="65"/>
      <c r="J136" s="65"/>
      <c r="K136" s="65"/>
      <c r="L136" s="65"/>
    </row>
    <row r="137" spans="1:13" s="64" customFormat="1" ht="16.5" thickTop="1" thickBot="1">
      <c r="A137" s="80" t="s">
        <v>26</v>
      </c>
      <c r="B137" s="80" t="s">
        <v>27</v>
      </c>
      <c r="C137" s="80" t="s">
        <v>28</v>
      </c>
      <c r="D137" s="81" t="s">
        <v>29</v>
      </c>
      <c r="E137" s="80" t="s">
        <v>30</v>
      </c>
      <c r="F137" s="80" t="s">
        <v>31</v>
      </c>
      <c r="G137" s="80" t="s">
        <v>32</v>
      </c>
      <c r="H137" s="60"/>
      <c r="I137" s="80" t="s">
        <v>33</v>
      </c>
      <c r="J137" s="80" t="s">
        <v>34</v>
      </c>
      <c r="K137" s="80" t="s">
        <v>35</v>
      </c>
      <c r="L137" s="80" t="s">
        <v>36</v>
      </c>
    </row>
    <row r="138" spans="1:13" s="64" customFormat="1" ht="15">
      <c r="A138" s="109"/>
      <c r="B138" s="169">
        <v>5110100124</v>
      </c>
      <c r="C138" s="170" t="s">
        <v>280</v>
      </c>
      <c r="D138" s="177">
        <f>(4+4)/2</f>
        <v>4</v>
      </c>
      <c r="E138" s="177">
        <f>(4+4)/2</f>
        <v>4</v>
      </c>
      <c r="F138" s="78">
        <f t="shared" ref="F138:F145" si="33">0.5*D138+0.5*E138</f>
        <v>4</v>
      </c>
      <c r="G138" s="79" t="str">
        <f t="shared" ref="G138:G145" si="34">IF(F138&gt;=3.75,"A",IF(F138&gt;=3.24,"AB",IF(F138&gt;=2.75,"B",IF(F138&gt;=2.24,"BC",IF(F138&gt;=1.5,"C",IF(F138&gt;=0.5,"D","-"))))))</f>
        <v>A</v>
      </c>
      <c r="H138" s="60"/>
      <c r="I138" s="168" t="s">
        <v>240</v>
      </c>
      <c r="J138" s="168" t="s">
        <v>87</v>
      </c>
      <c r="K138" s="168" t="s">
        <v>66</v>
      </c>
      <c r="L138" s="168" t="s">
        <v>165</v>
      </c>
      <c r="M138" s="91"/>
    </row>
    <row r="139" spans="1:13" s="64" customFormat="1" ht="15">
      <c r="A139" s="110"/>
      <c r="B139" s="171">
        <v>5110100052</v>
      </c>
      <c r="C139" s="172" t="s">
        <v>256</v>
      </c>
      <c r="D139" s="177">
        <f>(4+4)/2</f>
        <v>4</v>
      </c>
      <c r="E139" s="177">
        <f>(4+4)/2</f>
        <v>4</v>
      </c>
      <c r="F139" s="78">
        <f t="shared" si="33"/>
        <v>4</v>
      </c>
      <c r="G139" s="79" t="str">
        <f t="shared" si="34"/>
        <v>A</v>
      </c>
      <c r="H139" s="60"/>
      <c r="I139" s="168" t="s">
        <v>79</v>
      </c>
      <c r="J139" s="168" t="s">
        <v>77</v>
      </c>
      <c r="K139" s="168" t="s">
        <v>284</v>
      </c>
      <c r="L139" s="168" t="s">
        <v>76</v>
      </c>
      <c r="M139" s="91"/>
    </row>
    <row r="140" spans="1:13" s="64" customFormat="1" ht="15">
      <c r="A140" s="110"/>
      <c r="B140" s="171">
        <v>5110100145</v>
      </c>
      <c r="C140" s="172" t="s">
        <v>281</v>
      </c>
      <c r="D140" s="177">
        <f>(3.5+3.5)/2</f>
        <v>3.5</v>
      </c>
      <c r="E140" s="177">
        <f>(4+4)/2</f>
        <v>4</v>
      </c>
      <c r="F140" s="78">
        <f t="shared" si="33"/>
        <v>3.75</v>
      </c>
      <c r="G140" s="79" t="str">
        <f t="shared" si="34"/>
        <v>A</v>
      </c>
      <c r="H140" s="60"/>
      <c r="I140" s="168" t="s">
        <v>240</v>
      </c>
      <c r="J140" s="168" t="s">
        <v>161</v>
      </c>
      <c r="K140" s="168" t="s">
        <v>66</v>
      </c>
      <c r="L140" s="168" t="s">
        <v>165</v>
      </c>
      <c r="M140" s="91"/>
    </row>
    <row r="141" spans="1:13" s="64" customFormat="1" ht="15">
      <c r="A141" s="110"/>
      <c r="B141" s="171">
        <v>5110100046</v>
      </c>
      <c r="C141" s="172" t="s">
        <v>255</v>
      </c>
      <c r="D141" s="177">
        <f>(4+4)/2</f>
        <v>4</v>
      </c>
      <c r="E141" s="177">
        <f>(4+4)/2</f>
        <v>4</v>
      </c>
      <c r="F141" s="78">
        <f t="shared" si="33"/>
        <v>4</v>
      </c>
      <c r="G141" s="79" t="str">
        <f t="shared" si="34"/>
        <v>A</v>
      </c>
      <c r="H141" s="60"/>
      <c r="I141" s="168" t="s">
        <v>168</v>
      </c>
      <c r="J141" s="168" t="s">
        <v>77</v>
      </c>
      <c r="K141" s="168" t="s">
        <v>284</v>
      </c>
      <c r="L141" s="168" t="s">
        <v>79</v>
      </c>
      <c r="M141" s="91"/>
    </row>
    <row r="142" spans="1:13" s="64" customFormat="1" ht="15">
      <c r="A142" s="110"/>
      <c r="B142" s="171">
        <v>5109100091</v>
      </c>
      <c r="C142" s="172" t="s">
        <v>282</v>
      </c>
      <c r="D142" s="177">
        <f>(4+3.5)/2</f>
        <v>3.75</v>
      </c>
      <c r="E142" s="177">
        <f>(4+4)/2</f>
        <v>4</v>
      </c>
      <c r="F142" s="78">
        <f t="shared" si="33"/>
        <v>3.875</v>
      </c>
      <c r="G142" s="79" t="str">
        <f t="shared" si="34"/>
        <v>A</v>
      </c>
      <c r="H142" s="60"/>
      <c r="I142" s="168" t="s">
        <v>46</v>
      </c>
      <c r="J142" s="168" t="s">
        <v>240</v>
      </c>
      <c r="K142" s="168" t="s">
        <v>66</v>
      </c>
      <c r="L142" s="168" t="s">
        <v>165</v>
      </c>
      <c r="M142" s="91"/>
    </row>
    <row r="143" spans="1:13" s="64" customFormat="1" ht="15">
      <c r="A143" s="110"/>
      <c r="B143" s="171">
        <v>5110100023</v>
      </c>
      <c r="C143" s="172" t="s">
        <v>254</v>
      </c>
      <c r="D143" s="177">
        <f>(4+4)/2</f>
        <v>4</v>
      </c>
      <c r="E143" s="177">
        <f>(4+4)/2</f>
        <v>4</v>
      </c>
      <c r="F143" s="78">
        <f t="shared" si="33"/>
        <v>4</v>
      </c>
      <c r="G143" s="79" t="str">
        <f t="shared" si="34"/>
        <v>A</v>
      </c>
      <c r="H143" s="60"/>
      <c r="I143" s="168" t="s">
        <v>168</v>
      </c>
      <c r="J143" s="168" t="s">
        <v>77</v>
      </c>
      <c r="K143" s="168" t="s">
        <v>284</v>
      </c>
      <c r="L143" s="168" t="s">
        <v>79</v>
      </c>
      <c r="M143" s="91"/>
    </row>
    <row r="144" spans="1:13" s="64" customFormat="1" ht="15">
      <c r="A144" s="110"/>
      <c r="B144" s="171">
        <v>5108100021</v>
      </c>
      <c r="C144" s="172" t="s">
        <v>303</v>
      </c>
      <c r="D144" s="177">
        <f>(3.5+3.5)/2</f>
        <v>3.5</v>
      </c>
      <c r="E144" s="177">
        <f>(3.5+3.5)/2</f>
        <v>3.5</v>
      </c>
      <c r="F144" s="78">
        <f t="shared" si="33"/>
        <v>3.5</v>
      </c>
      <c r="G144" s="79" t="str">
        <f t="shared" si="34"/>
        <v>AB</v>
      </c>
      <c r="H144" s="60"/>
      <c r="I144" s="168" t="s">
        <v>87</v>
      </c>
      <c r="J144" s="168" t="s">
        <v>89</v>
      </c>
      <c r="K144" s="168" t="s">
        <v>70</v>
      </c>
      <c r="L144" s="168" t="s">
        <v>209</v>
      </c>
      <c r="M144" s="91"/>
    </row>
    <row r="145" spans="1:13" s="64" customFormat="1" ht="15">
      <c r="A145" s="110"/>
      <c r="B145" s="171">
        <v>5110100213</v>
      </c>
      <c r="C145" s="172" t="s">
        <v>283</v>
      </c>
      <c r="D145" s="177">
        <f>(3.5+3.5)/2</f>
        <v>3.5</v>
      </c>
      <c r="E145" s="177">
        <f>(4+4)/2</f>
        <v>4</v>
      </c>
      <c r="F145" s="78">
        <f t="shared" si="33"/>
        <v>3.75</v>
      </c>
      <c r="G145" s="79" t="str">
        <f t="shared" si="34"/>
        <v>A</v>
      </c>
      <c r="H145" s="60"/>
      <c r="I145" s="168" t="s">
        <v>240</v>
      </c>
      <c r="J145" s="168" t="s">
        <v>160</v>
      </c>
      <c r="K145" s="168" t="s">
        <v>66</v>
      </c>
      <c r="L145" s="168" t="s">
        <v>158</v>
      </c>
      <c r="M145" s="91"/>
    </row>
    <row r="146" spans="1:13" s="64" customFormat="1" ht="15">
      <c r="A146" s="110"/>
      <c r="B146" s="171">
        <v>5109100039</v>
      </c>
      <c r="C146" s="172" t="s">
        <v>253</v>
      </c>
      <c r="D146" s="177">
        <f>(4+4)/2</f>
        <v>4</v>
      </c>
      <c r="E146" s="59">
        <v>4</v>
      </c>
      <c r="F146" s="78">
        <f>0.5*D146+0.5*E146</f>
        <v>4</v>
      </c>
      <c r="G146" s="79" t="str">
        <f>IF(F146&gt;=3.75,"A",IF(F146&gt;=3.24,"AB",IF(F146&gt;=2.75,"B",IF(F146&gt;=2.24,"BC",IF(F146&gt;=1.5,"C",IF(F146&gt;=0.5,"D","-"))))))</f>
        <v>A</v>
      </c>
      <c r="H146" s="60"/>
      <c r="I146" s="168" t="s">
        <v>168</v>
      </c>
      <c r="J146" s="168" t="s">
        <v>151</v>
      </c>
      <c r="K146" s="168" t="s">
        <v>284</v>
      </c>
      <c r="L146" s="168" t="s">
        <v>79</v>
      </c>
      <c r="M146" s="91"/>
    </row>
    <row r="147" spans="1:13" s="64" customFormat="1" ht="15">
      <c r="A147" s="72"/>
      <c r="B147" s="91"/>
      <c r="C147" s="154"/>
      <c r="D147" s="69"/>
      <c r="E147" s="69"/>
      <c r="F147" s="70"/>
      <c r="G147" s="71"/>
      <c r="H147" s="60"/>
      <c r="I147" s="155"/>
      <c r="J147" s="155"/>
      <c r="K147" s="155"/>
      <c r="L147" s="155"/>
      <c r="M147" s="91"/>
    </row>
    <row r="148" spans="1:13" s="64" customFormat="1" ht="15">
      <c r="A148" s="72"/>
      <c r="B148" s="91"/>
      <c r="C148" s="154"/>
      <c r="D148" s="69"/>
      <c r="E148" s="69"/>
      <c r="F148" s="70"/>
      <c r="G148" s="71"/>
      <c r="H148" s="60"/>
      <c r="I148" s="155"/>
      <c r="J148" s="155"/>
      <c r="K148" s="155"/>
      <c r="L148" s="155"/>
      <c r="M148" s="91"/>
    </row>
    <row r="149" spans="1:13" s="64" customFormat="1" ht="15">
      <c r="A149" s="72"/>
      <c r="B149" s="91"/>
      <c r="C149" s="154"/>
      <c r="D149" s="69"/>
      <c r="E149" s="69"/>
      <c r="F149" s="70"/>
      <c r="G149" s="71"/>
      <c r="H149" s="60"/>
      <c r="I149" s="155"/>
      <c r="J149" s="155"/>
      <c r="K149" s="155"/>
      <c r="L149" s="155"/>
      <c r="M149" s="91"/>
    </row>
    <row r="150" spans="1:13" s="64" customFormat="1" ht="15">
      <c r="A150" s="72"/>
      <c r="B150" s="91"/>
      <c r="C150" s="154"/>
      <c r="D150" s="69"/>
      <c r="E150" s="69"/>
      <c r="F150" s="70"/>
      <c r="G150" s="71"/>
      <c r="H150" s="60"/>
      <c r="I150" s="155"/>
      <c r="J150" s="155"/>
      <c r="K150" s="155"/>
      <c r="L150" s="155"/>
      <c r="M150" s="91"/>
    </row>
    <row r="151" spans="1:13" s="64" customFormat="1" ht="15">
      <c r="A151" s="72"/>
      <c r="B151" s="91"/>
      <c r="C151" s="154"/>
      <c r="D151" s="69"/>
      <c r="E151" s="69"/>
      <c r="F151" s="70"/>
      <c r="G151" s="71"/>
      <c r="H151" s="60"/>
      <c r="I151" s="155"/>
      <c r="J151" s="155"/>
      <c r="K151" s="155"/>
      <c r="L151" s="155"/>
      <c r="M151" s="91"/>
    </row>
    <row r="152" spans="1:13" s="64" customFormat="1" ht="15">
      <c r="A152" s="72"/>
      <c r="B152" s="91"/>
      <c r="C152" s="154"/>
      <c r="D152" s="69"/>
      <c r="E152" s="69"/>
      <c r="F152" s="70"/>
      <c r="G152" s="71"/>
      <c r="H152" s="60"/>
      <c r="I152" s="155"/>
      <c r="J152" s="155"/>
      <c r="K152" s="155"/>
      <c r="L152" s="155"/>
      <c r="M152" s="91"/>
    </row>
    <row r="153" spans="1:13" s="64" customFormat="1" ht="15">
      <c r="A153" s="72"/>
      <c r="B153" s="91"/>
      <c r="C153" s="154"/>
      <c r="D153" s="69"/>
      <c r="E153" s="69"/>
      <c r="F153" s="70"/>
      <c r="G153" s="71"/>
      <c r="H153" s="60"/>
      <c r="I153" s="155"/>
      <c r="J153" s="155"/>
      <c r="K153" s="155"/>
      <c r="L153" s="155"/>
      <c r="M153" s="91"/>
    </row>
    <row r="154" spans="1:13" s="64" customFormat="1" ht="15">
      <c r="A154" s="72"/>
      <c r="B154" s="91"/>
      <c r="C154" s="154"/>
      <c r="D154" s="69"/>
      <c r="E154" s="69"/>
      <c r="F154" s="70"/>
      <c r="G154" s="71"/>
      <c r="H154" s="60"/>
      <c r="I154" s="155"/>
      <c r="J154" s="155"/>
      <c r="K154" s="155"/>
      <c r="L154" s="155"/>
      <c r="M154" s="91"/>
    </row>
    <row r="155" spans="1:13" s="64" customFormat="1" ht="15">
      <c r="A155" s="72"/>
      <c r="B155" s="91"/>
      <c r="C155" s="154"/>
      <c r="D155" s="69"/>
      <c r="E155" s="69"/>
      <c r="F155" s="70"/>
      <c r="G155" s="71"/>
      <c r="H155" s="60"/>
      <c r="I155" s="155"/>
      <c r="J155" s="155"/>
      <c r="K155" s="155"/>
      <c r="L155" s="155"/>
      <c r="M155" s="91"/>
    </row>
    <row r="156" spans="1:13" s="64" customFormat="1" ht="15">
      <c r="A156" s="72"/>
      <c r="B156" s="91"/>
      <c r="C156" s="154"/>
      <c r="D156" s="69"/>
      <c r="E156" s="69"/>
      <c r="F156" s="70"/>
      <c r="G156" s="71"/>
      <c r="H156" s="60"/>
      <c r="I156" s="155"/>
      <c r="J156" s="155"/>
      <c r="K156" s="155"/>
      <c r="L156" s="155"/>
      <c r="M156" s="91"/>
    </row>
    <row r="157" spans="1:13" s="64" customFormat="1" ht="15">
      <c r="A157" s="72"/>
      <c r="B157" s="91"/>
      <c r="C157" s="154"/>
      <c r="D157" s="69"/>
      <c r="E157" s="69"/>
      <c r="F157" s="70"/>
      <c r="G157" s="71"/>
      <c r="H157" s="60"/>
      <c r="I157" s="155"/>
      <c r="J157" s="155"/>
      <c r="K157" s="155"/>
      <c r="L157" s="155"/>
      <c r="M157" s="91"/>
    </row>
    <row r="158" spans="1:13" s="64" customFormat="1" ht="15">
      <c r="A158" s="72"/>
      <c r="B158" s="91"/>
      <c r="C158" s="154"/>
      <c r="D158" s="69"/>
      <c r="E158" s="69"/>
      <c r="F158" s="70"/>
      <c r="G158" s="71"/>
      <c r="H158" s="60"/>
      <c r="I158" s="155"/>
      <c r="J158" s="155"/>
      <c r="K158" s="155"/>
      <c r="L158" s="155"/>
      <c r="M158" s="91"/>
    </row>
    <row r="159" spans="1:13" s="64" customFormat="1" ht="15">
      <c r="A159" s="72"/>
      <c r="B159" s="91"/>
      <c r="C159" s="154"/>
      <c r="D159" s="69"/>
      <c r="E159" s="69"/>
      <c r="F159" s="70"/>
      <c r="G159" s="71"/>
      <c r="H159" s="60"/>
      <c r="I159" s="155"/>
      <c r="J159" s="155"/>
      <c r="K159" s="155"/>
      <c r="L159" s="155"/>
      <c r="M159" s="91"/>
    </row>
    <row r="160" spans="1:13" s="64" customFormat="1" ht="15">
      <c r="A160" s="72"/>
      <c r="B160" s="91"/>
      <c r="C160" s="154"/>
      <c r="D160" s="69"/>
      <c r="E160" s="69"/>
      <c r="F160" s="70"/>
      <c r="G160" s="71"/>
      <c r="H160" s="60"/>
      <c r="I160" s="155"/>
      <c r="J160" s="155"/>
      <c r="K160" s="155"/>
      <c r="L160" s="155"/>
      <c r="M160" s="91"/>
    </row>
    <row r="161" spans="1:13" s="64" customFormat="1" ht="15">
      <c r="A161" s="72"/>
      <c r="B161" s="91"/>
      <c r="C161" s="154"/>
      <c r="D161" s="69"/>
      <c r="E161" s="69"/>
      <c r="F161" s="70"/>
      <c r="G161" s="71"/>
      <c r="H161" s="60"/>
      <c r="I161" s="155"/>
      <c r="J161" s="155"/>
      <c r="K161" s="155"/>
      <c r="L161" s="155"/>
      <c r="M161" s="91"/>
    </row>
    <row r="162" spans="1:13" s="64" customFormat="1" ht="15">
      <c r="A162" s="72"/>
      <c r="B162" s="91"/>
      <c r="C162" s="154"/>
      <c r="D162" s="69"/>
      <c r="E162" s="69"/>
      <c r="F162" s="70"/>
      <c r="G162" s="71"/>
      <c r="H162" s="60"/>
      <c r="I162" s="155"/>
      <c r="J162" s="155"/>
      <c r="K162" s="155"/>
      <c r="L162" s="155"/>
      <c r="M162" s="91"/>
    </row>
    <row r="163" spans="1:13" s="64" customFormat="1" ht="15">
      <c r="A163" s="72"/>
      <c r="B163" s="91"/>
      <c r="C163" s="154"/>
      <c r="D163" s="69"/>
      <c r="E163" s="69"/>
      <c r="F163" s="70"/>
      <c r="G163" s="71"/>
      <c r="H163" s="60"/>
      <c r="I163" s="155"/>
      <c r="J163" s="155"/>
      <c r="K163" s="155"/>
      <c r="L163" s="155"/>
      <c r="M163" s="91"/>
    </row>
    <row r="164" spans="1:13" s="64" customFormat="1" ht="15">
      <c r="A164" s="72"/>
      <c r="B164" s="91"/>
      <c r="C164" s="154"/>
      <c r="D164" s="69"/>
      <c r="E164" s="69"/>
      <c r="F164" s="70"/>
      <c r="G164" s="71"/>
      <c r="H164" s="60"/>
      <c r="I164" s="155"/>
      <c r="J164" s="155"/>
      <c r="K164" s="155"/>
      <c r="L164" s="155"/>
      <c r="M164" s="91"/>
    </row>
    <row r="165" spans="1:13" s="64" customFormat="1" ht="15">
      <c r="A165" s="72"/>
      <c r="B165" s="91"/>
      <c r="C165" s="154"/>
      <c r="D165" s="69"/>
      <c r="E165" s="69"/>
      <c r="F165" s="70"/>
      <c r="G165" s="71"/>
      <c r="H165" s="60"/>
      <c r="I165" s="155"/>
      <c r="J165" s="155"/>
      <c r="K165" s="155"/>
      <c r="L165" s="155"/>
      <c r="M165" s="91"/>
    </row>
    <row r="166" spans="1:13" s="64" customFormat="1" ht="15">
      <c r="A166" s="72"/>
      <c r="B166" s="91"/>
      <c r="C166" s="154"/>
      <c r="D166" s="69"/>
      <c r="E166" s="69"/>
      <c r="F166" s="70"/>
      <c r="G166" s="71"/>
      <c r="H166" s="60"/>
      <c r="I166" s="155"/>
      <c r="J166" s="155"/>
      <c r="K166" s="155"/>
      <c r="L166" s="155"/>
      <c r="M166" s="91"/>
    </row>
    <row r="167" spans="1:13" s="64" customFormat="1" ht="15">
      <c r="A167" s="72"/>
      <c r="B167" s="91"/>
      <c r="C167" s="154"/>
      <c r="D167" s="69"/>
      <c r="E167" s="69"/>
      <c r="F167" s="70"/>
      <c r="G167" s="71"/>
      <c r="H167" s="60"/>
      <c r="I167" s="155"/>
      <c r="J167" s="155"/>
      <c r="K167" s="155"/>
      <c r="L167" s="155"/>
      <c r="M167" s="91"/>
    </row>
    <row r="168" spans="1:13" s="64" customFormat="1" ht="15">
      <c r="A168" s="72"/>
      <c r="B168" s="91"/>
      <c r="C168" s="154"/>
      <c r="D168" s="69"/>
      <c r="E168" s="69"/>
      <c r="F168" s="70"/>
      <c r="G168" s="71"/>
      <c r="H168" s="60"/>
      <c r="I168" s="155"/>
      <c r="J168" s="155"/>
      <c r="K168" s="155"/>
      <c r="L168" s="155"/>
      <c r="M168" s="91"/>
    </row>
    <row r="169" spans="1:13" s="64" customFormat="1" ht="15">
      <c r="A169" s="72"/>
      <c r="B169" s="91"/>
      <c r="C169" s="154"/>
      <c r="D169" s="69"/>
      <c r="E169" s="69"/>
      <c r="F169" s="70"/>
      <c r="G169" s="71"/>
      <c r="H169" s="60"/>
      <c r="I169" s="155"/>
      <c r="J169" s="155"/>
      <c r="K169" s="155"/>
      <c r="L169" s="155"/>
      <c r="M169" s="91"/>
    </row>
    <row r="170" spans="1:13" s="64" customFormat="1" ht="15">
      <c r="A170" s="72"/>
      <c r="B170" s="91"/>
      <c r="C170" s="154"/>
      <c r="D170" s="69"/>
      <c r="E170" s="69"/>
      <c r="F170" s="70"/>
      <c r="G170" s="71"/>
      <c r="H170" s="60"/>
      <c r="I170" s="155"/>
      <c r="J170" s="155"/>
      <c r="K170" s="155"/>
      <c r="L170" s="155"/>
      <c r="M170" s="91"/>
    </row>
    <row r="171" spans="1:13" s="64" customFormat="1" ht="15">
      <c r="A171" s="72"/>
      <c r="B171" s="91"/>
      <c r="C171" s="154"/>
      <c r="D171" s="69"/>
      <c r="E171" s="69"/>
      <c r="F171" s="70"/>
      <c r="G171" s="71"/>
      <c r="H171" s="60"/>
      <c r="I171" s="155"/>
      <c r="J171" s="155"/>
      <c r="K171" s="155"/>
      <c r="L171" s="155"/>
      <c r="M171" s="91"/>
    </row>
    <row r="172" spans="1:13" s="64" customFormat="1" ht="15">
      <c r="A172" s="72"/>
      <c r="B172" s="91"/>
      <c r="C172" s="154"/>
      <c r="D172" s="69"/>
      <c r="E172" s="69"/>
      <c r="F172" s="70"/>
      <c r="G172" s="71"/>
      <c r="H172" s="60"/>
      <c r="I172" s="155"/>
      <c r="J172" s="155"/>
      <c r="K172" s="155"/>
      <c r="L172" s="155"/>
      <c r="M172" s="91"/>
    </row>
    <row r="173" spans="1:13" s="64" customFormat="1" ht="15">
      <c r="A173" s="72"/>
      <c r="B173" s="91"/>
      <c r="C173" s="154"/>
      <c r="D173" s="69"/>
      <c r="E173" s="69"/>
      <c r="F173" s="70"/>
      <c r="G173" s="71"/>
      <c r="H173" s="60"/>
      <c r="I173" s="155"/>
      <c r="J173" s="155"/>
      <c r="K173" s="155"/>
      <c r="L173" s="155"/>
      <c r="M173" s="91"/>
    </row>
    <row r="174" spans="1:13" s="64" customFormat="1" ht="15">
      <c r="A174" s="72"/>
      <c r="B174" s="91"/>
      <c r="C174" s="154"/>
      <c r="D174" s="69"/>
      <c r="E174" s="69"/>
      <c r="F174" s="70"/>
      <c r="G174" s="71"/>
      <c r="H174" s="60"/>
      <c r="I174" s="155"/>
      <c r="J174" s="155"/>
      <c r="K174" s="155"/>
      <c r="L174" s="155"/>
      <c r="M174" s="91"/>
    </row>
    <row r="175" spans="1:13" s="64" customFormat="1" ht="15">
      <c r="A175" s="72"/>
      <c r="B175" s="91"/>
      <c r="C175" s="154"/>
      <c r="D175" s="69"/>
      <c r="E175" s="69"/>
      <c r="F175" s="70"/>
      <c r="G175" s="71"/>
      <c r="H175" s="60"/>
      <c r="I175" s="155"/>
      <c r="J175" s="155"/>
      <c r="K175" s="155"/>
      <c r="L175" s="155"/>
      <c r="M175" s="91"/>
    </row>
    <row r="176" spans="1:13" s="64" customFormat="1" ht="15">
      <c r="A176" s="72"/>
      <c r="B176" s="91"/>
      <c r="C176" s="154"/>
      <c r="D176" s="69"/>
      <c r="E176" s="69"/>
      <c r="F176" s="70"/>
      <c r="G176" s="71"/>
      <c r="H176" s="60"/>
      <c r="I176" s="155"/>
      <c r="J176" s="155"/>
      <c r="K176" s="155"/>
      <c r="L176" s="155"/>
      <c r="M176" s="91"/>
    </row>
    <row r="177" spans="1:13" s="64" customFormat="1" ht="15">
      <c r="A177" s="72"/>
      <c r="B177" s="91"/>
      <c r="C177" s="154"/>
      <c r="D177" s="69"/>
      <c r="E177" s="69"/>
      <c r="F177" s="70"/>
      <c r="G177" s="71"/>
      <c r="H177" s="60"/>
      <c r="I177" s="155"/>
      <c r="J177" s="155"/>
      <c r="K177" s="155"/>
      <c r="L177" s="155"/>
      <c r="M177" s="91"/>
    </row>
    <row r="178" spans="1:13" s="64" customFormat="1" ht="15">
      <c r="A178" s="72"/>
      <c r="B178" s="91"/>
      <c r="C178" s="154"/>
      <c r="D178" s="69"/>
      <c r="E178" s="69"/>
      <c r="F178" s="70"/>
      <c r="G178" s="71"/>
      <c r="H178" s="60"/>
      <c r="I178" s="155"/>
      <c r="J178" s="155"/>
      <c r="K178" s="155"/>
      <c r="L178" s="155"/>
      <c r="M178" s="91"/>
    </row>
    <row r="179" spans="1:13" s="64" customFormat="1" ht="15">
      <c r="A179" s="72"/>
      <c r="B179" s="91"/>
      <c r="C179" s="154"/>
      <c r="D179" s="69"/>
      <c r="E179" s="69"/>
      <c r="F179" s="70"/>
      <c r="G179" s="71"/>
      <c r="H179" s="60"/>
      <c r="I179" s="155"/>
      <c r="J179" s="155"/>
      <c r="K179" s="155"/>
      <c r="L179" s="155"/>
      <c r="M179" s="91"/>
    </row>
    <row r="180" spans="1:13" s="64" customFormat="1" ht="15">
      <c r="A180" s="72"/>
      <c r="B180" s="91"/>
      <c r="C180" s="154"/>
      <c r="D180" s="69"/>
      <c r="E180" s="69"/>
      <c r="F180" s="70"/>
      <c r="G180" s="71"/>
      <c r="H180" s="60"/>
      <c r="I180" s="155"/>
      <c r="J180" s="155"/>
      <c r="K180" s="155"/>
      <c r="L180" s="155"/>
      <c r="M180" s="91"/>
    </row>
    <row r="181" spans="1:13" s="64" customFormat="1" ht="15">
      <c r="A181" s="72"/>
      <c r="B181" s="91"/>
      <c r="C181" s="154"/>
      <c r="D181" s="69"/>
      <c r="E181" s="69"/>
      <c r="F181" s="70"/>
      <c r="G181" s="71"/>
      <c r="H181" s="60"/>
      <c r="I181" s="155"/>
      <c r="J181" s="155"/>
      <c r="K181" s="155"/>
      <c r="L181" s="155"/>
      <c r="M181" s="91"/>
    </row>
    <row r="182" spans="1:13" s="64" customFormat="1" ht="15">
      <c r="A182" s="72"/>
      <c r="B182" s="91"/>
      <c r="C182" s="154"/>
      <c r="D182" s="69"/>
      <c r="E182" s="69"/>
      <c r="F182" s="70"/>
      <c r="G182" s="71"/>
      <c r="H182" s="60"/>
      <c r="I182" s="155"/>
      <c r="J182" s="155"/>
      <c r="K182" s="155"/>
      <c r="L182" s="155"/>
      <c r="M182" s="91"/>
    </row>
    <row r="183" spans="1:13" s="64" customFormat="1" ht="15">
      <c r="A183" s="72"/>
      <c r="B183" s="91"/>
      <c r="C183" s="154"/>
      <c r="D183" s="69"/>
      <c r="E183" s="69"/>
      <c r="F183" s="70"/>
      <c r="G183" s="71"/>
      <c r="H183" s="60"/>
      <c r="I183" s="155"/>
      <c r="J183" s="155"/>
      <c r="K183" s="155"/>
      <c r="L183" s="155"/>
      <c r="M183" s="91"/>
    </row>
    <row r="184" spans="1:13" s="64" customFormat="1" ht="15">
      <c r="A184" s="72"/>
      <c r="B184" s="91"/>
      <c r="C184" s="154"/>
      <c r="D184" s="69"/>
      <c r="E184" s="69"/>
      <c r="F184" s="70"/>
      <c r="G184" s="71"/>
      <c r="H184" s="60"/>
      <c r="I184" s="155"/>
      <c r="J184" s="155"/>
      <c r="K184" s="155"/>
      <c r="L184" s="155"/>
      <c r="M184" s="91"/>
    </row>
    <row r="185" spans="1:13" s="64" customFormat="1" ht="15">
      <c r="A185" s="72"/>
      <c r="B185" s="91"/>
      <c r="C185" s="154"/>
      <c r="D185" s="69"/>
      <c r="E185" s="69"/>
      <c r="F185" s="70"/>
      <c r="G185" s="71"/>
      <c r="H185" s="60"/>
      <c r="I185" s="155"/>
      <c r="J185" s="155"/>
      <c r="K185" s="155"/>
      <c r="L185" s="155"/>
      <c r="M185" s="91"/>
    </row>
    <row r="186" spans="1:13" s="64" customFormat="1" ht="15">
      <c r="A186" s="72"/>
      <c r="B186" s="91"/>
      <c r="C186" s="154"/>
      <c r="D186" s="69"/>
      <c r="E186" s="69"/>
      <c r="F186" s="70"/>
      <c r="G186" s="71"/>
      <c r="H186" s="60"/>
      <c r="I186" s="155"/>
      <c r="J186" s="155"/>
      <c r="K186" s="155"/>
      <c r="L186" s="155"/>
      <c r="M186" s="91"/>
    </row>
    <row r="187" spans="1:13" s="64" customFormat="1" ht="15">
      <c r="A187" s="72"/>
      <c r="B187" s="91"/>
      <c r="C187" s="154"/>
      <c r="D187" s="69"/>
      <c r="E187" s="69"/>
      <c r="F187" s="70"/>
      <c r="G187" s="71"/>
      <c r="H187" s="60"/>
      <c r="I187" s="155"/>
      <c r="J187" s="155"/>
      <c r="K187" s="155"/>
      <c r="L187" s="155"/>
      <c r="M187" s="91"/>
    </row>
    <row r="188" spans="1:13" s="64" customFormat="1" ht="15">
      <c r="A188" s="72"/>
      <c r="B188" s="91"/>
      <c r="C188" s="154"/>
      <c r="D188" s="69"/>
      <c r="E188" s="69"/>
      <c r="F188" s="70"/>
      <c r="G188" s="71"/>
      <c r="H188" s="60"/>
      <c r="I188" s="155"/>
      <c r="J188" s="155"/>
      <c r="K188" s="155"/>
      <c r="L188" s="155"/>
      <c r="M188" s="91"/>
    </row>
    <row r="189" spans="1:13" s="64" customFormat="1" ht="15">
      <c r="A189" s="72"/>
      <c r="B189" s="91"/>
      <c r="C189" s="154"/>
      <c r="D189" s="69"/>
      <c r="E189" s="69"/>
      <c r="F189" s="70"/>
      <c r="G189" s="71"/>
      <c r="H189" s="60"/>
      <c r="I189" s="155"/>
      <c r="J189" s="155"/>
      <c r="K189" s="155"/>
      <c r="L189" s="155"/>
      <c r="M189" s="91"/>
    </row>
    <row r="190" spans="1:13" s="64" customFormat="1" ht="15">
      <c r="A190" s="72"/>
      <c r="B190" s="91"/>
      <c r="C190" s="154"/>
      <c r="D190" s="69"/>
      <c r="E190" s="69"/>
      <c r="F190" s="70"/>
      <c r="G190" s="71"/>
      <c r="H190" s="60"/>
      <c r="I190" s="155"/>
      <c r="J190" s="155"/>
      <c r="K190" s="155"/>
      <c r="L190" s="155"/>
      <c r="M190" s="91"/>
    </row>
    <row r="191" spans="1:13" s="64" customFormat="1" ht="15">
      <c r="A191" s="72"/>
      <c r="B191" s="91"/>
      <c r="C191" s="154"/>
      <c r="D191" s="69"/>
      <c r="E191" s="69"/>
      <c r="F191" s="70"/>
      <c r="G191" s="71"/>
      <c r="H191" s="60"/>
      <c r="I191" s="155"/>
      <c r="J191" s="155"/>
      <c r="K191" s="155"/>
      <c r="L191" s="155"/>
      <c r="M191" s="91"/>
    </row>
    <row r="192" spans="1:13" s="64" customFormat="1" ht="15">
      <c r="A192" s="72"/>
      <c r="B192" s="91"/>
      <c r="C192" s="154"/>
      <c r="D192" s="69"/>
      <c r="E192" s="69"/>
      <c r="F192" s="70"/>
      <c r="G192" s="71"/>
      <c r="H192" s="60"/>
      <c r="I192" s="155"/>
      <c r="J192" s="155"/>
      <c r="K192" s="155"/>
      <c r="L192" s="155"/>
      <c r="M192" s="91"/>
    </row>
    <row r="193" spans="1:13" s="64" customFormat="1" ht="15">
      <c r="A193" s="72"/>
      <c r="B193" s="91"/>
      <c r="C193" s="154"/>
      <c r="D193" s="69"/>
      <c r="E193" s="69"/>
      <c r="F193" s="70"/>
      <c r="G193" s="71"/>
      <c r="H193" s="60"/>
      <c r="I193" s="155"/>
      <c r="J193" s="155"/>
      <c r="K193" s="155"/>
      <c r="L193" s="155"/>
      <c r="M193" s="91"/>
    </row>
    <row r="194" spans="1:13" s="64" customFormat="1" ht="15">
      <c r="A194" s="72"/>
      <c r="B194" s="91"/>
      <c r="C194" s="154"/>
      <c r="D194" s="69"/>
      <c r="E194" s="69"/>
      <c r="F194" s="70"/>
      <c r="G194" s="71"/>
      <c r="H194" s="60"/>
      <c r="I194" s="155"/>
      <c r="J194" s="155"/>
      <c r="K194" s="155"/>
      <c r="L194" s="155"/>
      <c r="M194" s="91"/>
    </row>
    <row r="195" spans="1:13" s="64" customFormat="1" ht="15">
      <c r="A195" s="72"/>
      <c r="B195" s="91"/>
      <c r="C195" s="154"/>
      <c r="D195" s="69"/>
      <c r="E195" s="69"/>
      <c r="F195" s="70"/>
      <c r="G195" s="71"/>
      <c r="H195" s="60"/>
      <c r="I195" s="155"/>
      <c r="J195" s="155"/>
      <c r="K195" s="155"/>
      <c r="L195" s="155"/>
      <c r="M195" s="91"/>
    </row>
    <row r="196" spans="1:13" s="64" customFormat="1" ht="15">
      <c r="A196" s="72"/>
      <c r="B196" s="91"/>
      <c r="C196" s="154"/>
      <c r="D196" s="69"/>
      <c r="E196" s="69"/>
      <c r="F196" s="70"/>
      <c r="G196" s="71"/>
      <c r="H196" s="60"/>
      <c r="I196" s="155"/>
      <c r="J196" s="155"/>
      <c r="K196" s="155"/>
      <c r="L196" s="155"/>
      <c r="M196" s="91"/>
    </row>
    <row r="197" spans="1:13" s="64" customFormat="1" ht="15">
      <c r="A197" s="72"/>
      <c r="B197" s="91"/>
      <c r="C197" s="154"/>
      <c r="D197" s="69"/>
      <c r="E197" s="69"/>
      <c r="F197" s="70"/>
      <c r="G197" s="71"/>
      <c r="H197" s="60"/>
      <c r="I197" s="155"/>
      <c r="J197" s="155"/>
      <c r="K197" s="155"/>
      <c r="L197" s="155"/>
      <c r="M197" s="91"/>
    </row>
    <row r="198" spans="1:13" s="64" customFormat="1" ht="15">
      <c r="A198" s="72"/>
      <c r="B198" s="91"/>
      <c r="C198" s="154"/>
      <c r="D198" s="69"/>
      <c r="E198" s="69"/>
      <c r="F198" s="70"/>
      <c r="G198" s="71"/>
      <c r="H198" s="60"/>
      <c r="I198" s="155"/>
      <c r="J198" s="155"/>
      <c r="K198" s="155"/>
      <c r="L198" s="155"/>
      <c r="M198" s="91"/>
    </row>
    <row r="199" spans="1:13" s="64" customFormat="1" ht="15">
      <c r="A199" s="72"/>
      <c r="B199" s="91"/>
      <c r="C199" s="154"/>
      <c r="D199" s="69"/>
      <c r="E199" s="69"/>
      <c r="F199" s="70"/>
      <c r="G199" s="71"/>
      <c r="H199" s="60"/>
      <c r="I199" s="155"/>
      <c r="J199" s="155"/>
      <c r="K199" s="155"/>
      <c r="L199" s="155"/>
      <c r="M199" s="91"/>
    </row>
    <row r="200" spans="1:13" s="64" customFormat="1" ht="15">
      <c r="A200" s="72"/>
      <c r="B200" s="91"/>
      <c r="C200" s="154"/>
      <c r="D200" s="69"/>
      <c r="E200" s="69"/>
      <c r="F200" s="70"/>
      <c r="G200" s="71"/>
      <c r="H200" s="60"/>
      <c r="I200" s="155"/>
      <c r="J200" s="155"/>
      <c r="K200" s="155"/>
      <c r="L200" s="155"/>
      <c r="M200" s="91"/>
    </row>
    <row r="201" spans="1:13" s="64" customFormat="1" ht="15">
      <c r="A201" s="72"/>
      <c r="B201" s="91"/>
      <c r="C201" s="154"/>
      <c r="D201" s="69"/>
      <c r="E201" s="69"/>
      <c r="F201" s="70"/>
      <c r="G201" s="71"/>
      <c r="H201" s="60"/>
      <c r="I201" s="155"/>
      <c r="J201" s="155"/>
      <c r="K201" s="155"/>
      <c r="L201" s="155"/>
      <c r="M201" s="91"/>
    </row>
    <row r="202" spans="1:13" s="64" customFormat="1" ht="15">
      <c r="A202" s="72"/>
      <c r="B202" s="91"/>
      <c r="C202" s="154"/>
      <c r="D202" s="69"/>
      <c r="E202" s="69"/>
      <c r="F202" s="70"/>
      <c r="G202" s="71"/>
      <c r="H202" s="60"/>
      <c r="I202" s="155"/>
      <c r="J202" s="155"/>
      <c r="K202" s="155"/>
      <c r="L202" s="155"/>
      <c r="M202" s="91"/>
    </row>
    <row r="203" spans="1:13" s="64" customFormat="1" ht="15">
      <c r="A203" s="72"/>
      <c r="B203" s="91"/>
      <c r="C203" s="154"/>
      <c r="D203" s="69"/>
      <c r="E203" s="69"/>
      <c r="F203" s="70"/>
      <c r="G203" s="71"/>
      <c r="H203" s="60"/>
      <c r="I203" s="155"/>
      <c r="J203" s="155"/>
      <c r="K203" s="155"/>
      <c r="L203" s="155"/>
      <c r="M203" s="91"/>
    </row>
    <row r="204" spans="1:13" s="64" customFormat="1" ht="15">
      <c r="A204" s="72"/>
      <c r="B204" s="91"/>
      <c r="C204" s="154"/>
      <c r="D204" s="69"/>
      <c r="E204" s="69"/>
      <c r="F204" s="70"/>
      <c r="G204" s="71"/>
      <c r="H204" s="60"/>
      <c r="I204" s="155"/>
      <c r="J204" s="155"/>
      <c r="K204" s="155"/>
      <c r="L204" s="155"/>
      <c r="M204" s="91"/>
    </row>
    <row r="205" spans="1:13" s="64" customFormat="1" ht="15">
      <c r="A205" s="72"/>
      <c r="B205" s="91"/>
      <c r="C205" s="154"/>
      <c r="D205" s="69"/>
      <c r="E205" s="69"/>
      <c r="F205" s="70"/>
      <c r="G205" s="71"/>
      <c r="H205" s="60"/>
      <c r="I205" s="155"/>
      <c r="J205" s="155"/>
      <c r="K205" s="155"/>
      <c r="L205" s="155"/>
      <c r="M205" s="91"/>
    </row>
    <row r="206" spans="1:13" s="64" customFormat="1" ht="15">
      <c r="A206" s="72"/>
      <c r="B206" s="91"/>
      <c r="C206" s="154"/>
      <c r="D206" s="69"/>
      <c r="E206" s="69"/>
      <c r="F206" s="70"/>
      <c r="G206" s="71"/>
      <c r="H206" s="60"/>
      <c r="I206" s="155"/>
      <c r="J206" s="155"/>
      <c r="K206" s="155"/>
      <c r="L206" s="155"/>
      <c r="M206" s="91"/>
    </row>
    <row r="207" spans="1:13" s="64" customFormat="1" ht="15">
      <c r="A207" s="72"/>
      <c r="B207" s="91"/>
      <c r="C207" s="154"/>
      <c r="D207" s="69"/>
      <c r="E207" s="69"/>
      <c r="F207" s="70"/>
      <c r="G207" s="71"/>
      <c r="H207" s="60"/>
      <c r="I207" s="155"/>
      <c r="J207" s="155"/>
      <c r="K207" s="155"/>
      <c r="L207" s="155"/>
      <c r="M207" s="91"/>
    </row>
    <row r="208" spans="1:13" s="64" customFormat="1" ht="15">
      <c r="A208" s="72"/>
      <c r="B208" s="91"/>
      <c r="C208" s="154"/>
      <c r="D208" s="69"/>
      <c r="E208" s="69"/>
      <c r="F208" s="70"/>
      <c r="G208" s="71"/>
      <c r="H208" s="60"/>
      <c r="I208" s="155"/>
      <c r="J208" s="155"/>
      <c r="K208" s="155"/>
      <c r="L208" s="155"/>
      <c r="M208" s="91"/>
    </row>
    <row r="209" spans="1:13" s="64" customFormat="1" ht="15">
      <c r="A209" s="72"/>
      <c r="B209" s="91"/>
      <c r="C209" s="154"/>
      <c r="D209" s="69"/>
      <c r="E209" s="69"/>
      <c r="F209" s="70"/>
      <c r="G209" s="71"/>
      <c r="H209" s="60"/>
      <c r="I209" s="155"/>
      <c r="J209" s="155"/>
      <c r="K209" s="155"/>
      <c r="L209" s="155"/>
      <c r="M209" s="91"/>
    </row>
    <row r="210" spans="1:13" s="64" customFormat="1" ht="15">
      <c r="A210" s="72"/>
      <c r="B210" s="91"/>
      <c r="C210" s="154"/>
      <c r="D210" s="69"/>
      <c r="E210" s="69"/>
      <c r="F210" s="70"/>
      <c r="G210" s="71"/>
      <c r="H210" s="60"/>
      <c r="I210" s="155"/>
      <c r="J210" s="155"/>
      <c r="K210" s="155"/>
      <c r="L210" s="155"/>
      <c r="M210" s="91"/>
    </row>
    <row r="211" spans="1:13" s="64" customFormat="1" ht="15">
      <c r="A211" s="72"/>
      <c r="B211" s="91"/>
      <c r="C211" s="154"/>
      <c r="D211" s="69"/>
      <c r="E211" s="69"/>
      <c r="F211" s="70"/>
      <c r="G211" s="71"/>
      <c r="H211" s="60"/>
      <c r="I211" s="155"/>
      <c r="J211" s="155"/>
      <c r="K211" s="155"/>
      <c r="L211" s="155"/>
      <c r="M211" s="91"/>
    </row>
    <row r="212" spans="1:13" s="64" customFormat="1" ht="15">
      <c r="A212" s="72"/>
      <c r="B212" s="91"/>
      <c r="C212" s="154"/>
      <c r="D212" s="69"/>
      <c r="E212" s="69"/>
      <c r="F212" s="70"/>
      <c r="G212" s="71"/>
      <c r="H212" s="60"/>
      <c r="I212" s="155"/>
      <c r="J212" s="155"/>
      <c r="K212" s="155"/>
      <c r="L212" s="155"/>
      <c r="M212" s="91"/>
    </row>
    <row r="213" spans="1:13" s="64" customFormat="1" ht="15">
      <c r="A213" s="72"/>
      <c r="B213" s="91"/>
      <c r="C213" s="154"/>
      <c r="D213" s="69"/>
      <c r="E213" s="69"/>
      <c r="F213" s="70"/>
      <c r="G213" s="71"/>
      <c r="H213" s="60"/>
      <c r="I213" s="155"/>
      <c r="J213" s="155"/>
      <c r="K213" s="155"/>
      <c r="L213" s="155"/>
      <c r="M213" s="91"/>
    </row>
    <row r="214" spans="1:13" s="64" customFormat="1" ht="15">
      <c r="A214" s="72"/>
      <c r="B214" s="91"/>
      <c r="C214" s="154"/>
      <c r="D214" s="69"/>
      <c r="E214" s="69"/>
      <c r="F214" s="70"/>
      <c r="G214" s="71"/>
      <c r="H214" s="60"/>
      <c r="I214" s="155"/>
      <c r="J214" s="155"/>
      <c r="K214" s="155"/>
      <c r="L214" s="155"/>
      <c r="M214" s="91"/>
    </row>
    <row r="215" spans="1:13" s="64" customFormat="1" ht="15">
      <c r="A215" s="72"/>
      <c r="B215" s="91"/>
      <c r="C215" s="154"/>
      <c r="D215" s="69"/>
      <c r="E215" s="69"/>
      <c r="F215" s="70"/>
      <c r="G215" s="71"/>
      <c r="H215" s="60"/>
      <c r="I215" s="155"/>
      <c r="J215" s="155"/>
      <c r="K215" s="155"/>
      <c r="L215" s="155"/>
      <c r="M215" s="91"/>
    </row>
    <row r="216" spans="1:13" s="64" customFormat="1" ht="15">
      <c r="A216" s="72"/>
      <c r="B216" s="91"/>
      <c r="C216" s="154"/>
      <c r="D216" s="69"/>
      <c r="E216" s="69"/>
      <c r="F216" s="70"/>
      <c r="G216" s="71"/>
      <c r="H216" s="60"/>
      <c r="I216" s="155"/>
      <c r="J216" s="155"/>
      <c r="K216" s="155"/>
      <c r="L216" s="155"/>
      <c r="M216" s="91"/>
    </row>
    <row r="217" spans="1:13" s="64" customFormat="1" ht="15">
      <c r="A217" s="72"/>
      <c r="B217" s="91"/>
      <c r="C217" s="154"/>
      <c r="D217" s="69"/>
      <c r="E217" s="69"/>
      <c r="F217" s="70"/>
      <c r="G217" s="71"/>
      <c r="H217" s="60"/>
      <c r="I217" s="155"/>
      <c r="J217" s="155"/>
      <c r="K217" s="155"/>
      <c r="L217" s="155"/>
      <c r="M217" s="91"/>
    </row>
    <row r="218" spans="1:13" s="64" customFormat="1" ht="15">
      <c r="A218" s="72"/>
      <c r="B218" s="91"/>
      <c r="C218" s="154"/>
      <c r="D218" s="69"/>
      <c r="E218" s="69"/>
      <c r="F218" s="70"/>
      <c r="G218" s="71"/>
      <c r="H218" s="60"/>
      <c r="I218" s="155"/>
      <c r="J218" s="155"/>
      <c r="K218" s="155"/>
      <c r="L218" s="155"/>
      <c r="M218" s="91"/>
    </row>
    <row r="219" spans="1:13" s="64" customFormat="1" ht="15">
      <c r="A219" s="72"/>
      <c r="B219" s="91"/>
      <c r="C219" s="154"/>
      <c r="D219" s="69"/>
      <c r="E219" s="69"/>
      <c r="F219" s="70"/>
      <c r="G219" s="71"/>
      <c r="H219" s="60"/>
      <c r="I219" s="155"/>
      <c r="J219" s="155"/>
      <c r="K219" s="155"/>
      <c r="L219" s="155"/>
      <c r="M219" s="91"/>
    </row>
    <row r="220" spans="1:13" s="64" customFormat="1" ht="15">
      <c r="A220" s="72"/>
      <c r="B220" s="91"/>
      <c r="C220" s="154"/>
      <c r="D220" s="69"/>
      <c r="E220" s="69"/>
      <c r="F220" s="70"/>
      <c r="G220" s="71"/>
      <c r="H220" s="60"/>
      <c r="I220" s="155"/>
      <c r="J220" s="155"/>
      <c r="K220" s="155"/>
      <c r="L220" s="155"/>
      <c r="M220" s="91"/>
    </row>
    <row r="221" spans="1:13" s="64" customFormat="1" ht="15">
      <c r="A221" s="72"/>
      <c r="B221" s="91"/>
      <c r="C221" s="154"/>
      <c r="D221" s="69"/>
      <c r="E221" s="69"/>
      <c r="F221" s="70"/>
      <c r="G221" s="71"/>
      <c r="H221" s="60"/>
      <c r="I221" s="155"/>
      <c r="J221" s="155"/>
      <c r="K221" s="155"/>
      <c r="L221" s="155"/>
      <c r="M221" s="91"/>
    </row>
    <row r="222" spans="1:13" s="64" customFormat="1" ht="15">
      <c r="A222" s="72"/>
      <c r="B222" s="91"/>
      <c r="C222" s="154"/>
      <c r="D222" s="69"/>
      <c r="E222" s="69"/>
      <c r="F222" s="70"/>
      <c r="G222" s="71"/>
      <c r="H222" s="60"/>
      <c r="I222" s="155"/>
      <c r="J222" s="155"/>
      <c r="K222" s="155"/>
      <c r="L222" s="155"/>
      <c r="M222" s="91"/>
    </row>
    <row r="223" spans="1:13" s="64" customFormat="1" ht="15">
      <c r="A223" s="72"/>
      <c r="B223" s="91"/>
      <c r="C223" s="154"/>
      <c r="D223" s="69"/>
      <c r="E223" s="69"/>
      <c r="F223" s="70"/>
      <c r="G223" s="71"/>
      <c r="H223" s="60"/>
      <c r="I223" s="155"/>
      <c r="J223" s="155"/>
      <c r="K223" s="155"/>
      <c r="L223" s="155"/>
      <c r="M223" s="91"/>
    </row>
    <row r="224" spans="1:13" s="64" customFormat="1" ht="15">
      <c r="A224" s="72"/>
      <c r="B224" s="91"/>
      <c r="C224" s="154"/>
      <c r="D224" s="69"/>
      <c r="E224" s="69"/>
      <c r="F224" s="70"/>
      <c r="G224" s="71"/>
      <c r="H224" s="60"/>
      <c r="I224" s="155"/>
      <c r="J224" s="155"/>
      <c r="K224" s="155"/>
      <c r="L224" s="155"/>
      <c r="M224" s="91"/>
    </row>
    <row r="225" spans="1:13" s="64" customFormat="1" ht="15">
      <c r="A225" s="72"/>
      <c r="B225" s="91"/>
      <c r="C225" s="154"/>
      <c r="D225" s="69"/>
      <c r="E225" s="69"/>
      <c r="F225" s="70"/>
      <c r="G225" s="71"/>
      <c r="H225" s="60"/>
      <c r="I225" s="155"/>
      <c r="J225" s="155"/>
      <c r="K225" s="155"/>
      <c r="L225" s="155"/>
      <c r="M225" s="91"/>
    </row>
    <row r="226" spans="1:13" s="64" customFormat="1" ht="15">
      <c r="A226" s="72"/>
      <c r="B226" s="91"/>
      <c r="C226" s="154"/>
      <c r="D226" s="69"/>
      <c r="E226" s="69"/>
      <c r="F226" s="70"/>
      <c r="G226" s="71"/>
      <c r="H226" s="60"/>
      <c r="I226" s="155"/>
      <c r="J226" s="155"/>
      <c r="K226" s="155"/>
      <c r="L226" s="155"/>
      <c r="M226" s="91"/>
    </row>
    <row r="227" spans="1:13" s="64" customFormat="1" ht="15">
      <c r="A227" s="72"/>
      <c r="B227" s="91"/>
      <c r="C227" s="154"/>
      <c r="D227" s="69"/>
      <c r="E227" s="69"/>
      <c r="F227" s="70"/>
      <c r="G227" s="71"/>
      <c r="H227" s="60"/>
      <c r="I227" s="155"/>
      <c r="J227" s="155"/>
      <c r="K227" s="155"/>
      <c r="L227" s="155"/>
      <c r="M227" s="91"/>
    </row>
    <row r="228" spans="1:13" s="64" customFormat="1" ht="15">
      <c r="A228" s="72"/>
      <c r="B228" s="91"/>
      <c r="C228" s="154"/>
      <c r="D228" s="69"/>
      <c r="E228" s="69"/>
      <c r="F228" s="70"/>
      <c r="G228" s="71"/>
      <c r="H228" s="60"/>
      <c r="I228" s="155"/>
      <c r="J228" s="155"/>
      <c r="K228" s="155"/>
      <c r="L228" s="155"/>
      <c r="M228" s="91"/>
    </row>
    <row r="229" spans="1:13" s="64" customFormat="1" ht="15">
      <c r="A229" s="72"/>
      <c r="B229" s="91"/>
      <c r="C229" s="154"/>
      <c r="D229" s="69"/>
      <c r="E229" s="69"/>
      <c r="F229" s="70"/>
      <c r="G229" s="71"/>
      <c r="H229" s="60"/>
      <c r="I229" s="155"/>
      <c r="J229" s="155"/>
      <c r="K229" s="155"/>
      <c r="L229" s="155"/>
      <c r="M229" s="91"/>
    </row>
    <row r="230" spans="1:13" s="64" customFormat="1" ht="15">
      <c r="A230" s="72"/>
      <c r="B230" s="91"/>
      <c r="C230" s="154"/>
      <c r="D230" s="69"/>
      <c r="E230" s="69"/>
      <c r="F230" s="70"/>
      <c r="G230" s="71"/>
      <c r="H230" s="60"/>
      <c r="I230" s="155"/>
      <c r="J230" s="155"/>
      <c r="K230" s="155"/>
      <c r="L230" s="155"/>
      <c r="M230" s="91"/>
    </row>
    <row r="231" spans="1:13" s="64" customFormat="1" ht="15">
      <c r="A231" s="72"/>
      <c r="B231" s="91"/>
      <c r="C231" s="154"/>
      <c r="D231" s="69"/>
      <c r="E231" s="69"/>
      <c r="F231" s="70"/>
      <c r="G231" s="71"/>
      <c r="H231" s="60"/>
      <c r="I231" s="155"/>
      <c r="J231" s="155"/>
      <c r="K231" s="155"/>
      <c r="L231" s="155"/>
      <c r="M231" s="91"/>
    </row>
    <row r="232" spans="1:13" s="64" customFormat="1" ht="15">
      <c r="A232" s="72"/>
      <c r="B232" s="91"/>
      <c r="C232" s="154"/>
      <c r="D232" s="69"/>
      <c r="E232" s="69"/>
      <c r="F232" s="70"/>
      <c r="G232" s="71"/>
      <c r="H232" s="60"/>
      <c r="I232" s="155"/>
      <c r="J232" s="155"/>
      <c r="K232" s="155"/>
      <c r="L232" s="155"/>
      <c r="M232" s="91"/>
    </row>
    <row r="233" spans="1:13" s="64" customFormat="1" ht="15">
      <c r="A233" s="72"/>
      <c r="B233" s="91"/>
      <c r="C233" s="154"/>
      <c r="D233" s="69"/>
      <c r="E233" s="69"/>
      <c r="F233" s="70"/>
      <c r="G233" s="71"/>
      <c r="H233" s="60"/>
      <c r="I233" s="155"/>
      <c r="J233" s="155"/>
      <c r="K233" s="155"/>
      <c r="L233" s="155"/>
      <c r="M233" s="91"/>
    </row>
    <row r="234" spans="1:13" s="64" customFormat="1" ht="15">
      <c r="A234" s="72"/>
      <c r="B234" s="91"/>
      <c r="C234" s="154"/>
      <c r="D234" s="69"/>
      <c r="E234" s="69"/>
      <c r="F234" s="70"/>
      <c r="G234" s="71"/>
      <c r="H234" s="60"/>
      <c r="I234" s="155"/>
      <c r="J234" s="155"/>
      <c r="K234" s="155"/>
      <c r="L234" s="155"/>
      <c r="M234" s="91"/>
    </row>
    <row r="235" spans="1:13" s="64" customFormat="1" ht="15">
      <c r="A235" s="72"/>
      <c r="B235" s="91"/>
      <c r="C235" s="154"/>
      <c r="D235" s="69"/>
      <c r="E235" s="69"/>
      <c r="F235" s="70"/>
      <c r="G235" s="71"/>
      <c r="H235" s="60"/>
      <c r="I235" s="155"/>
      <c r="J235" s="155"/>
      <c r="K235" s="155"/>
      <c r="L235" s="155"/>
      <c r="M235" s="91"/>
    </row>
    <row r="236" spans="1:13" s="64" customFormat="1" ht="15">
      <c r="A236" s="72"/>
      <c r="B236" s="91"/>
      <c r="C236" s="154"/>
      <c r="D236" s="69"/>
      <c r="E236" s="69"/>
      <c r="F236" s="70"/>
      <c r="G236" s="71"/>
      <c r="H236" s="60"/>
      <c r="I236" s="155"/>
      <c r="J236" s="155"/>
      <c r="K236" s="155"/>
      <c r="L236" s="155"/>
      <c r="M236" s="91"/>
    </row>
    <row r="237" spans="1:13" s="64" customFormat="1" ht="15">
      <c r="A237" s="72"/>
      <c r="B237" s="91"/>
      <c r="C237" s="154"/>
      <c r="D237" s="69"/>
      <c r="E237" s="69"/>
      <c r="F237" s="70"/>
      <c r="G237" s="71"/>
      <c r="H237" s="60"/>
      <c r="I237" s="155"/>
      <c r="J237" s="155"/>
      <c r="K237" s="155"/>
      <c r="L237" s="155"/>
      <c r="M237" s="91"/>
    </row>
    <row r="238" spans="1:13" s="64" customFormat="1" ht="15">
      <c r="A238" s="72"/>
      <c r="B238" s="91"/>
      <c r="C238" s="154"/>
      <c r="D238" s="69"/>
      <c r="E238" s="69"/>
      <c r="F238" s="70"/>
      <c r="G238" s="71"/>
      <c r="H238" s="60"/>
      <c r="I238" s="155"/>
      <c r="J238" s="155"/>
      <c r="K238" s="155"/>
      <c r="L238" s="155"/>
      <c r="M238" s="91"/>
    </row>
    <row r="239" spans="1:13" s="64" customFormat="1" ht="15">
      <c r="A239" s="72"/>
      <c r="B239" s="91"/>
      <c r="C239" s="154"/>
      <c r="D239" s="69"/>
      <c r="E239" s="69"/>
      <c r="F239" s="70"/>
      <c r="G239" s="71"/>
      <c r="H239" s="60"/>
      <c r="I239" s="155"/>
      <c r="J239" s="155"/>
      <c r="K239" s="155"/>
      <c r="L239" s="155"/>
      <c r="M239" s="91"/>
    </row>
    <row r="240" spans="1:13" s="64" customFormat="1" ht="15">
      <c r="A240" s="72"/>
      <c r="B240" s="91"/>
      <c r="C240" s="154"/>
      <c r="D240" s="69"/>
      <c r="E240" s="69"/>
      <c r="F240" s="70"/>
      <c r="G240" s="71"/>
      <c r="H240" s="60"/>
      <c r="I240" s="155"/>
      <c r="J240" s="155"/>
      <c r="K240" s="155"/>
      <c r="L240" s="155"/>
      <c r="M240" s="91"/>
    </row>
    <row r="241" spans="1:13" s="64" customFormat="1" ht="15">
      <c r="A241" s="72"/>
      <c r="B241" s="91"/>
      <c r="C241" s="154"/>
      <c r="D241" s="69"/>
      <c r="E241" s="69"/>
      <c r="F241" s="70"/>
      <c r="G241" s="71"/>
      <c r="H241" s="60"/>
      <c r="I241" s="155"/>
      <c r="J241" s="155"/>
      <c r="K241" s="155"/>
      <c r="L241" s="155"/>
      <c r="M241" s="91"/>
    </row>
    <row r="242" spans="1:13" s="64" customFormat="1" ht="15">
      <c r="A242" s="72"/>
      <c r="B242" s="91"/>
      <c r="C242" s="154"/>
      <c r="D242" s="69"/>
      <c r="E242" s="69"/>
      <c r="F242" s="70"/>
      <c r="G242" s="71"/>
      <c r="H242" s="60"/>
      <c r="I242" s="155"/>
      <c r="J242" s="155"/>
      <c r="K242" s="155"/>
      <c r="L242" s="155"/>
      <c r="M242" s="91"/>
    </row>
    <row r="243" spans="1:13" s="64" customFormat="1" ht="15">
      <c r="A243" s="72"/>
      <c r="B243" s="91"/>
      <c r="C243" s="154"/>
      <c r="D243" s="69"/>
      <c r="E243" s="69"/>
      <c r="F243" s="70"/>
      <c r="G243" s="71"/>
      <c r="H243" s="60"/>
      <c r="I243" s="155"/>
      <c r="J243" s="155"/>
      <c r="K243" s="155"/>
      <c r="L243" s="155"/>
      <c r="M243" s="91"/>
    </row>
    <row r="244" spans="1:13" s="64" customFormat="1" ht="15">
      <c r="A244" s="72"/>
      <c r="B244" s="91"/>
      <c r="C244" s="154"/>
      <c r="D244" s="69"/>
      <c r="E244" s="69"/>
      <c r="F244" s="70"/>
      <c r="G244" s="71"/>
      <c r="H244" s="60"/>
      <c r="I244" s="155"/>
      <c r="J244" s="155"/>
      <c r="K244" s="155"/>
      <c r="L244" s="155"/>
      <c r="M244" s="91"/>
    </row>
    <row r="245" spans="1:13" s="64" customFormat="1" ht="15">
      <c r="A245" s="72"/>
      <c r="B245" s="91"/>
      <c r="C245" s="154"/>
      <c r="D245" s="69"/>
      <c r="E245" s="69"/>
      <c r="F245" s="70"/>
      <c r="G245" s="71"/>
      <c r="H245" s="60"/>
      <c r="I245" s="155"/>
      <c r="J245" s="155"/>
      <c r="K245" s="155"/>
      <c r="L245" s="155"/>
      <c r="M245" s="91"/>
    </row>
    <row r="246" spans="1:13" s="64" customFormat="1" ht="15">
      <c r="A246" s="72"/>
      <c r="B246" s="91"/>
      <c r="C246" s="154"/>
      <c r="D246" s="69"/>
      <c r="E246" s="69"/>
      <c r="F246" s="70"/>
      <c r="G246" s="71"/>
      <c r="H246" s="60"/>
      <c r="I246" s="155"/>
      <c r="J246" s="155"/>
      <c r="K246" s="155"/>
      <c r="L246" s="155"/>
      <c r="M246" s="91"/>
    </row>
    <row r="247" spans="1:13" s="64" customFormat="1" ht="15">
      <c r="A247" s="72"/>
      <c r="B247" s="91"/>
      <c r="C247" s="154"/>
      <c r="D247" s="69"/>
      <c r="E247" s="69"/>
      <c r="F247" s="70"/>
      <c r="G247" s="71"/>
      <c r="H247" s="60"/>
      <c r="I247" s="155"/>
      <c r="J247" s="155"/>
      <c r="K247" s="155"/>
      <c r="L247" s="155"/>
      <c r="M247" s="91"/>
    </row>
    <row r="248" spans="1:13" s="64" customFormat="1" ht="15">
      <c r="A248" s="72"/>
      <c r="B248" s="91"/>
      <c r="C248" s="154"/>
      <c r="D248" s="69"/>
      <c r="E248" s="69"/>
      <c r="F248" s="70"/>
      <c r="G248" s="71"/>
      <c r="H248" s="60"/>
      <c r="I248" s="155"/>
      <c r="J248" s="155"/>
      <c r="K248" s="155"/>
      <c r="L248" s="155"/>
      <c r="M248" s="91"/>
    </row>
    <row r="249" spans="1:13" s="64" customFormat="1" ht="15">
      <c r="A249" s="72"/>
      <c r="B249" s="91"/>
      <c r="C249" s="154"/>
      <c r="D249" s="69"/>
      <c r="E249" s="69"/>
      <c r="F249" s="70"/>
      <c r="G249" s="71"/>
      <c r="H249" s="60"/>
      <c r="I249" s="155"/>
      <c r="J249" s="155"/>
      <c r="K249" s="155"/>
      <c r="L249" s="155"/>
      <c r="M249" s="91"/>
    </row>
    <row r="250" spans="1:13" s="64" customFormat="1" thickBot="1">
      <c r="A250" s="62"/>
      <c r="B250" s="67"/>
      <c r="C250" s="68"/>
      <c r="D250" s="69"/>
      <c r="E250" s="69"/>
      <c r="F250" s="70"/>
      <c r="G250" s="71"/>
      <c r="H250" s="60"/>
      <c r="I250" s="67"/>
      <c r="J250" s="67"/>
      <c r="K250" s="72"/>
      <c r="L250" s="72"/>
    </row>
    <row r="251" spans="1:13" s="65" customFormat="1" thickTop="1">
      <c r="A251" s="75"/>
      <c r="B251" s="188" t="s">
        <v>37</v>
      </c>
      <c r="C251" s="189"/>
      <c r="D251" s="69"/>
      <c r="E251" s="57" t="s">
        <v>38</v>
      </c>
      <c r="F251" s="158">
        <f ca="1">NOW()</f>
        <v>41874.266182754633</v>
      </c>
      <c r="G251" s="62"/>
      <c r="H251" s="60"/>
      <c r="M251" s="64"/>
    </row>
    <row r="252" spans="1:13" s="65" customFormat="1" thickBot="1">
      <c r="A252" s="75"/>
      <c r="B252" s="54" t="s">
        <v>32</v>
      </c>
      <c r="C252" s="54" t="s">
        <v>39</v>
      </c>
      <c r="D252" s="69"/>
      <c r="E252" s="57" t="s">
        <v>6</v>
      </c>
      <c r="F252" s="76"/>
      <c r="G252" s="62"/>
      <c r="H252" s="60"/>
      <c r="M252" s="64"/>
    </row>
    <row r="253" spans="1:13" s="65" customFormat="1" ht="15">
      <c r="A253" s="75"/>
      <c r="B253" s="46" t="s">
        <v>12</v>
      </c>
      <c r="C253" s="47">
        <v>4</v>
      </c>
      <c r="D253" s="69"/>
      <c r="E253" s="69"/>
      <c r="F253" s="76"/>
      <c r="G253" s="62"/>
      <c r="H253" s="60"/>
      <c r="M253" s="64"/>
    </row>
    <row r="254" spans="1:13" s="65" customFormat="1" ht="15">
      <c r="A254" s="75"/>
      <c r="B254" s="48" t="s">
        <v>11</v>
      </c>
      <c r="C254" s="49">
        <v>3.5</v>
      </c>
      <c r="D254" s="69"/>
      <c r="E254" s="69"/>
      <c r="F254" s="76"/>
      <c r="G254" s="62"/>
      <c r="H254" s="60"/>
      <c r="M254" s="64"/>
    </row>
    <row r="255" spans="1:13" s="65" customFormat="1" ht="15">
      <c r="A255" s="75"/>
      <c r="B255" s="48" t="s">
        <v>13</v>
      </c>
      <c r="C255" s="49">
        <v>3</v>
      </c>
      <c r="D255" s="69"/>
      <c r="E255" s="69"/>
      <c r="F255" s="76"/>
      <c r="G255" s="62"/>
      <c r="H255" s="60"/>
      <c r="M255" s="64"/>
    </row>
    <row r="256" spans="1:13" s="65" customFormat="1" ht="15">
      <c r="A256" s="75"/>
      <c r="B256" s="48" t="s">
        <v>14</v>
      </c>
      <c r="C256" s="49">
        <v>2.5</v>
      </c>
      <c r="D256" s="69"/>
      <c r="E256" s="69"/>
      <c r="F256" s="76"/>
      <c r="G256" s="62"/>
      <c r="H256" s="60"/>
      <c r="M256" s="64"/>
    </row>
    <row r="257" spans="1:13" s="65" customFormat="1" ht="15">
      <c r="A257" s="75"/>
      <c r="B257" s="48" t="s">
        <v>15</v>
      </c>
      <c r="C257" s="49">
        <v>2</v>
      </c>
      <c r="D257" s="69"/>
      <c r="E257" s="69"/>
      <c r="F257" s="76"/>
      <c r="G257" s="62"/>
      <c r="H257" s="60"/>
      <c r="M257" s="64"/>
    </row>
    <row r="258" spans="1:13" s="65" customFormat="1" ht="15">
      <c r="A258" s="75"/>
      <c r="B258" s="48" t="s">
        <v>40</v>
      </c>
      <c r="C258" s="49">
        <v>1</v>
      </c>
      <c r="D258" s="69"/>
      <c r="E258" s="56" t="s">
        <v>42</v>
      </c>
      <c r="F258" s="76"/>
      <c r="G258" s="62"/>
      <c r="H258" s="60"/>
      <c r="M258" s="64"/>
    </row>
    <row r="259" spans="1:13" s="65" customFormat="1" thickBot="1">
      <c r="A259" s="75"/>
      <c r="B259" s="50" t="s">
        <v>41</v>
      </c>
      <c r="C259" s="51">
        <v>0</v>
      </c>
      <c r="D259" s="69"/>
      <c r="E259" s="58" t="s">
        <v>43</v>
      </c>
      <c r="F259" s="76"/>
      <c r="G259" s="62"/>
      <c r="H259" s="60"/>
      <c r="M259" s="64"/>
    </row>
    <row r="260" spans="1:13" s="65" customFormat="1" thickTop="1">
      <c r="A260" s="75"/>
      <c r="B260" s="72"/>
      <c r="C260" s="75"/>
      <c r="D260" s="77"/>
      <c r="E260" s="75"/>
      <c r="F260" s="72"/>
      <c r="G260" s="62"/>
      <c r="H260" s="60"/>
      <c r="M260" s="64"/>
    </row>
    <row r="261" spans="1:13" s="65" customFormat="1" ht="15">
      <c r="A261" s="75"/>
      <c r="B261" s="72"/>
      <c r="C261" s="75"/>
      <c r="D261" s="77"/>
      <c r="E261" s="75"/>
      <c r="F261" s="72"/>
      <c r="G261" s="62"/>
      <c r="H261" s="60"/>
      <c r="M261" s="64"/>
    </row>
    <row r="262" spans="1:13" s="65" customFormat="1" ht="15">
      <c r="A262" s="75"/>
      <c r="B262" s="72"/>
      <c r="C262" s="75"/>
      <c r="D262" s="77"/>
      <c r="E262" s="75"/>
      <c r="F262" s="72"/>
      <c r="G262" s="62"/>
      <c r="H262" s="60"/>
      <c r="M262" s="64"/>
    </row>
    <row r="263" spans="1:13" s="65" customFormat="1" ht="15">
      <c r="A263" s="75"/>
      <c r="B263" s="72"/>
      <c r="C263" s="75"/>
      <c r="D263" s="77"/>
      <c r="E263" s="75"/>
      <c r="F263" s="72"/>
      <c r="G263" s="62"/>
      <c r="H263" s="60"/>
      <c r="M263" s="64"/>
    </row>
    <row r="264" spans="1:13" s="65" customFormat="1" ht="15">
      <c r="A264" s="75"/>
      <c r="B264" s="72"/>
      <c r="C264" s="75"/>
      <c r="D264" s="77"/>
      <c r="E264" s="75"/>
      <c r="F264" s="72"/>
      <c r="G264" s="62"/>
      <c r="H264" s="60"/>
      <c r="M264" s="64"/>
    </row>
    <row r="265" spans="1:13" s="65" customFormat="1" ht="15">
      <c r="A265" s="75"/>
      <c r="B265" s="72"/>
      <c r="C265" s="75"/>
      <c r="D265" s="77"/>
      <c r="E265" s="75"/>
      <c r="F265" s="72"/>
      <c r="G265" s="62"/>
      <c r="H265" s="60"/>
      <c r="M265" s="64"/>
    </row>
    <row r="266" spans="1:13" s="65" customFormat="1" ht="15">
      <c r="A266" s="75"/>
      <c r="B266" s="72"/>
      <c r="C266" s="75"/>
      <c r="D266" s="77"/>
      <c r="E266" s="75"/>
      <c r="F266" s="72"/>
      <c r="G266" s="62"/>
      <c r="H266" s="60"/>
      <c r="M266" s="64"/>
    </row>
    <row r="267" spans="1:13" s="60" customFormat="1" ht="15">
      <c r="A267" s="75"/>
      <c r="B267" s="72"/>
      <c r="C267" s="75"/>
      <c r="D267" s="77"/>
      <c r="E267" s="75"/>
      <c r="F267" s="72"/>
      <c r="G267" s="62"/>
      <c r="I267" s="65"/>
      <c r="J267" s="65"/>
      <c r="K267" s="65"/>
      <c r="L267" s="65"/>
      <c r="M267" s="64"/>
    </row>
    <row r="268" spans="1:13" s="60" customFormat="1" ht="15">
      <c r="A268" s="75"/>
      <c r="B268" s="72"/>
      <c r="C268" s="75"/>
      <c r="D268" s="77"/>
      <c r="E268" s="75"/>
      <c r="F268" s="72"/>
      <c r="G268" s="62"/>
      <c r="I268" s="65"/>
      <c r="J268" s="65"/>
      <c r="K268" s="65"/>
      <c r="L268" s="65"/>
      <c r="M268" s="64"/>
    </row>
    <row r="269" spans="1:13" s="60" customFormat="1" ht="15">
      <c r="A269" s="75"/>
      <c r="B269" s="72"/>
      <c r="C269" s="75"/>
      <c r="D269" s="77"/>
      <c r="E269" s="75"/>
      <c r="F269" s="72"/>
      <c r="G269" s="62"/>
      <c r="I269" s="65"/>
      <c r="J269" s="65"/>
      <c r="K269" s="65"/>
      <c r="L269" s="65"/>
      <c r="M269" s="64"/>
    </row>
    <row r="270" spans="1:13" s="60" customFormat="1" ht="15">
      <c r="A270" s="75"/>
      <c r="B270" s="72"/>
      <c r="C270" s="75"/>
      <c r="D270" s="77"/>
      <c r="E270" s="75"/>
      <c r="F270" s="72"/>
      <c r="G270" s="62"/>
      <c r="I270" s="65"/>
      <c r="J270" s="65"/>
      <c r="K270" s="65"/>
      <c r="L270" s="65"/>
      <c r="M270" s="64"/>
    </row>
    <row r="271" spans="1:13" s="60" customFormat="1" ht="15">
      <c r="A271" s="75"/>
      <c r="B271" s="72"/>
      <c r="C271" s="75"/>
      <c r="D271" s="77"/>
      <c r="E271" s="75"/>
      <c r="F271" s="72"/>
      <c r="G271" s="62"/>
      <c r="I271" s="65"/>
      <c r="J271" s="65"/>
      <c r="K271" s="65"/>
      <c r="L271" s="65"/>
      <c r="M271" s="64"/>
    </row>
    <row r="272" spans="1:13" s="60" customFormat="1" ht="15">
      <c r="A272" s="75"/>
      <c r="B272" s="72"/>
      <c r="C272" s="75"/>
      <c r="D272" s="77"/>
      <c r="E272" s="75"/>
      <c r="F272" s="72"/>
      <c r="G272" s="62"/>
      <c r="I272" s="65"/>
      <c r="J272" s="65"/>
      <c r="K272" s="65"/>
      <c r="L272" s="65"/>
      <c r="M272" s="64"/>
    </row>
    <row r="273" spans="1:13" s="60" customFormat="1" ht="15">
      <c r="A273" s="75"/>
      <c r="B273" s="72"/>
      <c r="C273" s="75"/>
      <c r="D273" s="77"/>
      <c r="E273" s="75"/>
      <c r="F273" s="72"/>
      <c r="G273" s="62"/>
      <c r="I273" s="65"/>
      <c r="J273" s="65"/>
      <c r="K273" s="65"/>
      <c r="L273" s="65"/>
      <c r="M273" s="64"/>
    </row>
    <row r="274" spans="1:13" s="60" customFormat="1" ht="15">
      <c r="A274" s="75"/>
      <c r="B274" s="72"/>
      <c r="C274" s="75"/>
      <c r="D274" s="77"/>
      <c r="E274" s="75"/>
      <c r="F274" s="72"/>
      <c r="G274" s="62"/>
      <c r="I274" s="65"/>
      <c r="J274" s="65"/>
      <c r="K274" s="65"/>
      <c r="L274" s="65"/>
      <c r="M274" s="64"/>
    </row>
    <row r="275" spans="1:13" s="60" customFormat="1" ht="15">
      <c r="A275" s="75"/>
      <c r="B275" s="72"/>
      <c r="C275" s="75"/>
      <c r="D275" s="77"/>
      <c r="E275" s="75"/>
      <c r="F275" s="72"/>
      <c r="G275" s="62"/>
      <c r="I275" s="65"/>
      <c r="J275" s="65"/>
      <c r="K275" s="65"/>
      <c r="L275" s="65"/>
      <c r="M275" s="64"/>
    </row>
    <row r="276" spans="1:13" s="60" customFormat="1" ht="15">
      <c r="A276" s="75"/>
      <c r="B276" s="72"/>
      <c r="C276" s="75"/>
      <c r="D276" s="77"/>
      <c r="E276" s="75"/>
      <c r="F276" s="72"/>
      <c r="G276" s="62"/>
      <c r="I276" s="65"/>
      <c r="J276" s="65"/>
      <c r="K276" s="65"/>
      <c r="L276" s="65"/>
      <c r="M276" s="64"/>
    </row>
    <row r="277" spans="1:13" s="60" customFormat="1" ht="15">
      <c r="A277" s="75"/>
      <c r="B277" s="72"/>
      <c r="C277" s="75"/>
      <c r="D277" s="77"/>
      <c r="E277" s="75"/>
      <c r="F277" s="72"/>
      <c r="G277" s="62"/>
      <c r="I277" s="65"/>
      <c r="J277" s="65"/>
      <c r="K277" s="65"/>
      <c r="L277" s="65"/>
      <c r="M277" s="64"/>
    </row>
    <row r="278" spans="1:13" s="60" customFormat="1" ht="15">
      <c r="A278" s="75"/>
      <c r="B278" s="72"/>
      <c r="C278" s="75"/>
      <c r="D278" s="77"/>
      <c r="E278" s="75"/>
      <c r="F278" s="72"/>
      <c r="G278" s="62"/>
      <c r="I278" s="65"/>
      <c r="J278" s="65"/>
      <c r="K278" s="65"/>
      <c r="L278" s="65"/>
      <c r="M278" s="64"/>
    </row>
    <row r="279" spans="1:13" s="60" customFormat="1" ht="15">
      <c r="A279" s="75"/>
      <c r="B279" s="72"/>
      <c r="C279" s="75"/>
      <c r="D279" s="77"/>
      <c r="E279" s="75"/>
      <c r="F279" s="72"/>
      <c r="G279" s="62"/>
      <c r="I279" s="65"/>
      <c r="J279" s="65"/>
      <c r="K279" s="65"/>
      <c r="L279" s="65"/>
      <c r="M279" s="64"/>
    </row>
    <row r="280" spans="1:13" s="60" customFormat="1" ht="15">
      <c r="A280" s="75"/>
      <c r="B280" s="72"/>
      <c r="C280" s="75"/>
      <c r="D280" s="77"/>
      <c r="E280" s="75"/>
      <c r="F280" s="72"/>
      <c r="G280" s="62"/>
      <c r="I280" s="65"/>
      <c r="J280" s="65"/>
      <c r="K280" s="65"/>
      <c r="L280" s="65"/>
      <c r="M280" s="64"/>
    </row>
    <row r="281" spans="1:13" s="60" customFormat="1" ht="15">
      <c r="A281" s="75"/>
      <c r="B281" s="72"/>
      <c r="C281" s="75"/>
      <c r="D281" s="77"/>
      <c r="E281" s="75"/>
      <c r="F281" s="72"/>
      <c r="G281" s="62"/>
      <c r="I281" s="65"/>
      <c r="J281" s="65"/>
      <c r="K281" s="65"/>
      <c r="L281" s="65"/>
      <c r="M281" s="64"/>
    </row>
    <row r="282" spans="1:13" s="60" customFormat="1" ht="15">
      <c r="A282" s="75"/>
      <c r="B282" s="72"/>
      <c r="C282" s="75"/>
      <c r="D282" s="77"/>
      <c r="E282" s="75"/>
      <c r="F282" s="72"/>
      <c r="G282" s="62"/>
      <c r="I282" s="65"/>
      <c r="J282" s="65"/>
      <c r="K282" s="65"/>
      <c r="L282" s="65"/>
      <c r="M282" s="64"/>
    </row>
    <row r="283" spans="1:13" s="60" customFormat="1" ht="15">
      <c r="A283" s="75"/>
      <c r="B283" s="72"/>
      <c r="C283" s="75"/>
      <c r="D283" s="77"/>
      <c r="E283" s="75"/>
      <c r="F283" s="72"/>
      <c r="G283" s="62"/>
      <c r="I283" s="65"/>
      <c r="J283" s="65"/>
      <c r="K283" s="65"/>
      <c r="L283" s="65"/>
      <c r="M283" s="64"/>
    </row>
    <row r="284" spans="1:13" s="60" customFormat="1" ht="15">
      <c r="A284" s="75"/>
      <c r="B284" s="72"/>
      <c r="C284" s="75"/>
      <c r="D284" s="77"/>
      <c r="E284" s="75"/>
      <c r="F284" s="72"/>
      <c r="G284" s="62"/>
      <c r="I284" s="65"/>
      <c r="J284" s="65"/>
      <c r="K284" s="65"/>
      <c r="L284" s="65"/>
      <c r="M284" s="64"/>
    </row>
    <row r="285" spans="1:13" s="60" customFormat="1" ht="15">
      <c r="A285" s="75"/>
      <c r="B285" s="72"/>
      <c r="C285" s="75"/>
      <c r="D285" s="77"/>
      <c r="E285" s="75"/>
      <c r="F285" s="72"/>
      <c r="G285" s="62"/>
      <c r="I285" s="65"/>
      <c r="J285" s="65"/>
      <c r="K285" s="65"/>
      <c r="L285" s="65"/>
      <c r="M285" s="64"/>
    </row>
    <row r="286" spans="1:13" s="60" customFormat="1" ht="15">
      <c r="A286" s="75"/>
      <c r="B286" s="72"/>
      <c r="C286" s="75"/>
      <c r="D286" s="77"/>
      <c r="E286" s="75"/>
      <c r="F286" s="72"/>
      <c r="G286" s="62"/>
      <c r="I286" s="65"/>
      <c r="J286" s="65"/>
      <c r="K286" s="65"/>
      <c r="L286" s="65"/>
      <c r="M286" s="64"/>
    </row>
    <row r="287" spans="1:13" s="60" customFormat="1" ht="15">
      <c r="A287" s="75"/>
      <c r="B287" s="72"/>
      <c r="C287" s="75"/>
      <c r="D287" s="77"/>
      <c r="E287" s="75"/>
      <c r="F287" s="72"/>
      <c r="G287" s="62"/>
      <c r="I287" s="65"/>
      <c r="J287" s="65"/>
      <c r="K287" s="65"/>
      <c r="L287" s="65"/>
      <c r="M287" s="64"/>
    </row>
    <row r="288" spans="1:13" s="60" customFormat="1" ht="15">
      <c r="A288" s="75"/>
      <c r="B288" s="72"/>
      <c r="C288" s="75"/>
      <c r="D288" s="77"/>
      <c r="E288" s="75"/>
      <c r="F288" s="72"/>
      <c r="G288" s="62"/>
      <c r="I288" s="65"/>
      <c r="J288" s="65"/>
      <c r="K288" s="65"/>
      <c r="L288" s="65"/>
      <c r="M288" s="64"/>
    </row>
    <row r="289" spans="1:13" s="60" customFormat="1" ht="15">
      <c r="A289" s="75"/>
      <c r="B289" s="72"/>
      <c r="C289" s="75"/>
      <c r="D289" s="77"/>
      <c r="E289" s="75"/>
      <c r="F289" s="72"/>
      <c r="G289" s="62"/>
      <c r="I289" s="65"/>
      <c r="J289" s="65"/>
      <c r="K289" s="65"/>
      <c r="L289" s="65"/>
      <c r="M289" s="64"/>
    </row>
    <row r="290" spans="1:13" s="60" customFormat="1" ht="15">
      <c r="A290" s="75"/>
      <c r="B290" s="72"/>
      <c r="C290" s="75"/>
      <c r="D290" s="77"/>
      <c r="E290" s="75"/>
      <c r="F290" s="72"/>
      <c r="G290" s="62"/>
      <c r="I290" s="65"/>
      <c r="J290" s="65"/>
      <c r="K290" s="65"/>
      <c r="L290" s="65"/>
      <c r="M290" s="64"/>
    </row>
    <row r="291" spans="1:13" s="60" customFormat="1" ht="15">
      <c r="A291" s="75"/>
      <c r="B291" s="72"/>
      <c r="C291" s="75"/>
      <c r="D291" s="77"/>
      <c r="E291" s="75"/>
      <c r="F291" s="72"/>
      <c r="G291" s="62"/>
      <c r="I291" s="65"/>
      <c r="J291" s="65"/>
      <c r="K291" s="65"/>
      <c r="L291" s="65"/>
      <c r="M291" s="64"/>
    </row>
    <row r="292" spans="1:13" s="60" customFormat="1" ht="15">
      <c r="A292" s="75"/>
      <c r="B292" s="72"/>
      <c r="C292" s="75"/>
      <c r="D292" s="77"/>
      <c r="E292" s="75"/>
      <c r="F292" s="72"/>
      <c r="G292" s="62"/>
      <c r="I292" s="65"/>
      <c r="J292" s="65"/>
      <c r="K292" s="65"/>
      <c r="L292" s="65"/>
      <c r="M292" s="64"/>
    </row>
    <row r="293" spans="1:13" s="60" customFormat="1" ht="15">
      <c r="A293" s="75"/>
      <c r="B293" s="72"/>
      <c r="C293" s="75"/>
      <c r="D293" s="77"/>
      <c r="E293" s="75"/>
      <c r="F293" s="72"/>
      <c r="G293" s="62"/>
      <c r="I293" s="65"/>
      <c r="J293" s="65"/>
      <c r="K293" s="65"/>
      <c r="L293" s="65"/>
      <c r="M293" s="64"/>
    </row>
    <row r="294" spans="1:13" s="60" customFormat="1" ht="15">
      <c r="A294" s="75"/>
      <c r="B294" s="72"/>
      <c r="C294" s="75"/>
      <c r="D294" s="77"/>
      <c r="E294" s="75"/>
      <c r="F294" s="72"/>
      <c r="G294" s="62"/>
      <c r="I294" s="65"/>
      <c r="J294" s="65"/>
      <c r="K294" s="65"/>
      <c r="L294" s="65"/>
      <c r="M294" s="64"/>
    </row>
    <row r="295" spans="1:13" s="1" customFormat="1">
      <c r="A295" s="45"/>
      <c r="B295" s="7"/>
      <c r="C295" s="52"/>
      <c r="D295" s="6"/>
      <c r="E295" s="45"/>
      <c r="F295" s="7"/>
      <c r="G295" s="35"/>
      <c r="I295" s="38"/>
      <c r="J295" s="41"/>
      <c r="K295" s="41"/>
      <c r="L295" s="41"/>
      <c r="M295" s="42"/>
    </row>
    <row r="296" spans="1:13" s="1" customFormat="1">
      <c r="A296" s="45"/>
      <c r="B296" s="7"/>
      <c r="C296" s="52"/>
      <c r="D296" s="6"/>
      <c r="E296" s="45"/>
      <c r="F296" s="7"/>
      <c r="G296" s="35"/>
      <c r="I296" s="38"/>
      <c r="J296" s="41"/>
      <c r="K296" s="41"/>
      <c r="L296" s="41"/>
      <c r="M296" s="42"/>
    </row>
    <row r="297" spans="1:13" s="1" customFormat="1">
      <c r="A297" s="45"/>
      <c r="B297" s="7"/>
      <c r="C297" s="52"/>
      <c r="D297" s="6"/>
      <c r="E297" s="45"/>
      <c r="F297" s="7"/>
      <c r="G297" s="35"/>
      <c r="I297" s="38"/>
      <c r="J297" s="41"/>
      <c r="K297" s="41"/>
      <c r="L297" s="41"/>
      <c r="M297" s="42"/>
    </row>
    <row r="298" spans="1:13" s="1" customFormat="1">
      <c r="A298" s="45"/>
      <c r="B298" s="7"/>
      <c r="C298" s="52"/>
      <c r="D298" s="6"/>
      <c r="E298" s="45"/>
      <c r="F298" s="7"/>
      <c r="G298" s="35"/>
      <c r="I298" s="38"/>
      <c r="J298" s="41"/>
      <c r="K298" s="41"/>
      <c r="L298" s="41"/>
      <c r="M298" s="42"/>
    </row>
    <row r="299" spans="1:13" s="1" customFormat="1">
      <c r="A299" s="45"/>
      <c r="B299" s="7"/>
      <c r="C299" s="52"/>
      <c r="D299" s="6"/>
      <c r="E299" s="45"/>
      <c r="F299" s="7"/>
      <c r="G299" s="35"/>
      <c r="I299" s="38"/>
      <c r="J299" s="41"/>
      <c r="K299" s="41"/>
      <c r="L299" s="41"/>
      <c r="M299" s="42"/>
    </row>
    <row r="300" spans="1:13" s="1" customFormat="1">
      <c r="A300" s="45"/>
      <c r="B300" s="7"/>
      <c r="C300" s="52"/>
      <c r="D300" s="6"/>
      <c r="E300" s="45"/>
      <c r="F300" s="7"/>
      <c r="G300" s="35"/>
      <c r="I300" s="38"/>
      <c r="J300" s="41"/>
      <c r="K300" s="41"/>
      <c r="L300" s="41"/>
      <c r="M300" s="42"/>
    </row>
    <row r="301" spans="1:13" s="1" customFormat="1">
      <c r="A301" s="45"/>
      <c r="B301" s="7"/>
      <c r="C301" s="52"/>
      <c r="D301" s="6"/>
      <c r="E301" s="45"/>
      <c r="F301" s="7"/>
      <c r="G301" s="35"/>
      <c r="I301" s="38"/>
      <c r="J301" s="41"/>
      <c r="K301" s="41"/>
      <c r="L301" s="41"/>
      <c r="M301" s="42"/>
    </row>
    <row r="302" spans="1:13" s="1" customFormat="1">
      <c r="A302" s="45"/>
      <c r="B302" s="7"/>
      <c r="C302" s="52"/>
      <c r="D302" s="6"/>
      <c r="E302" s="45"/>
      <c r="F302" s="7"/>
      <c r="G302" s="35"/>
      <c r="I302" s="38"/>
      <c r="J302" s="41"/>
      <c r="K302" s="41"/>
      <c r="L302" s="41"/>
      <c r="M302" s="42"/>
    </row>
    <row r="303" spans="1:13" s="1" customFormat="1">
      <c r="A303" s="45"/>
      <c r="B303" s="7"/>
      <c r="C303" s="52"/>
      <c r="D303" s="6"/>
      <c r="E303" s="45"/>
      <c r="F303" s="7"/>
      <c r="G303" s="35"/>
      <c r="I303" s="38"/>
      <c r="J303" s="41"/>
      <c r="K303" s="41"/>
      <c r="L303" s="41"/>
      <c r="M303" s="42"/>
    </row>
    <row r="304" spans="1:13" s="1" customFormat="1">
      <c r="A304" s="45"/>
      <c r="B304" s="7"/>
      <c r="C304" s="52"/>
      <c r="D304" s="6"/>
      <c r="E304" s="45"/>
      <c r="F304" s="7"/>
      <c r="G304" s="35"/>
      <c r="I304" s="38"/>
      <c r="J304" s="41"/>
      <c r="K304" s="41"/>
      <c r="L304" s="41"/>
      <c r="M304" s="42"/>
    </row>
    <row r="305" spans="1:13" s="1" customFormat="1">
      <c r="A305" s="45"/>
      <c r="B305" s="7"/>
      <c r="C305" s="52"/>
      <c r="D305" s="6"/>
      <c r="E305" s="45"/>
      <c r="F305" s="7"/>
      <c r="G305" s="35"/>
      <c r="I305" s="38"/>
      <c r="J305" s="41"/>
      <c r="K305" s="41"/>
      <c r="L305" s="41"/>
      <c r="M305" s="42"/>
    </row>
    <row r="306" spans="1:13" s="1" customFormat="1">
      <c r="A306" s="45"/>
      <c r="B306" s="7"/>
      <c r="C306" s="52"/>
      <c r="D306" s="6"/>
      <c r="E306" s="45"/>
      <c r="F306" s="7"/>
      <c r="G306" s="35"/>
      <c r="I306" s="38"/>
      <c r="J306" s="41"/>
      <c r="K306" s="41"/>
      <c r="L306" s="41"/>
      <c r="M306" s="42"/>
    </row>
    <row r="307" spans="1:13" s="1" customFormat="1">
      <c r="A307" s="45"/>
      <c r="B307" s="7"/>
      <c r="C307" s="52"/>
      <c r="D307" s="6"/>
      <c r="E307" s="45"/>
      <c r="F307" s="7"/>
      <c r="G307" s="35"/>
      <c r="I307" s="38"/>
      <c r="J307" s="41"/>
      <c r="K307" s="41"/>
      <c r="L307" s="41"/>
      <c r="M307" s="42"/>
    </row>
    <row r="308" spans="1:13" s="1" customFormat="1">
      <c r="A308" s="45"/>
      <c r="B308" s="7"/>
      <c r="C308" s="52"/>
      <c r="D308" s="6"/>
      <c r="E308" s="45"/>
      <c r="F308" s="7"/>
      <c r="G308" s="35"/>
      <c r="I308" s="38"/>
      <c r="J308" s="41"/>
      <c r="K308" s="41"/>
      <c r="L308" s="41"/>
      <c r="M308" s="42"/>
    </row>
    <row r="309" spans="1:13" s="1" customFormat="1">
      <c r="A309" s="45"/>
      <c r="B309" s="7"/>
      <c r="C309" s="52"/>
      <c r="D309" s="6"/>
      <c r="E309" s="45"/>
      <c r="F309" s="7"/>
      <c r="G309" s="35"/>
      <c r="I309" s="38"/>
      <c r="J309" s="41"/>
      <c r="K309" s="41"/>
      <c r="L309" s="41"/>
      <c r="M309" s="42"/>
    </row>
    <row r="310" spans="1:13" s="1" customFormat="1">
      <c r="A310" s="45"/>
      <c r="B310" s="7"/>
      <c r="C310" s="52"/>
      <c r="D310" s="6"/>
      <c r="E310" s="45"/>
      <c r="F310" s="7"/>
      <c r="G310" s="35"/>
      <c r="I310" s="38"/>
      <c r="J310" s="41"/>
      <c r="K310" s="41"/>
      <c r="L310" s="41"/>
      <c r="M310" s="42"/>
    </row>
    <row r="311" spans="1:13" s="1" customFormat="1">
      <c r="A311" s="45"/>
      <c r="B311" s="7"/>
      <c r="C311" s="52"/>
      <c r="D311" s="6"/>
      <c r="E311" s="45"/>
      <c r="F311" s="7"/>
      <c r="G311" s="35"/>
      <c r="I311" s="38"/>
      <c r="J311" s="41"/>
      <c r="K311" s="41"/>
      <c r="L311" s="41"/>
      <c r="M311" s="42"/>
    </row>
    <row r="312" spans="1:13" s="1" customFormat="1">
      <c r="A312" s="45"/>
      <c r="B312" s="7"/>
      <c r="C312" s="52"/>
      <c r="D312" s="6"/>
      <c r="E312" s="45"/>
      <c r="F312" s="7"/>
      <c r="G312" s="35"/>
      <c r="I312" s="38"/>
      <c r="J312" s="41"/>
      <c r="K312" s="41"/>
      <c r="L312" s="41"/>
      <c r="M312" s="42"/>
    </row>
    <row r="313" spans="1:13" s="1" customFormat="1">
      <c r="A313" s="45"/>
      <c r="B313" s="7"/>
      <c r="C313" s="52"/>
      <c r="D313" s="6"/>
      <c r="E313" s="45"/>
      <c r="F313" s="7"/>
      <c r="G313" s="35"/>
      <c r="I313" s="38"/>
      <c r="J313" s="41"/>
      <c r="K313" s="41"/>
      <c r="L313" s="41"/>
      <c r="M313" s="42"/>
    </row>
    <row r="314" spans="1:13" s="1" customFormat="1">
      <c r="A314" s="45"/>
      <c r="B314" s="7"/>
      <c r="C314" s="52"/>
      <c r="D314" s="6"/>
      <c r="E314" s="45"/>
      <c r="F314" s="7"/>
      <c r="G314" s="35"/>
      <c r="I314" s="38"/>
      <c r="J314" s="41"/>
      <c r="K314" s="41"/>
      <c r="L314" s="41"/>
      <c r="M314" s="42"/>
    </row>
    <row r="315" spans="1:13" s="1" customFormat="1">
      <c r="A315" s="45"/>
      <c r="B315" s="7"/>
      <c r="C315" s="52"/>
      <c r="D315" s="6"/>
      <c r="E315" s="45"/>
      <c r="F315" s="7"/>
      <c r="G315" s="35"/>
      <c r="I315" s="38"/>
      <c r="J315" s="41"/>
      <c r="K315" s="41"/>
      <c r="L315" s="41"/>
      <c r="M315" s="42"/>
    </row>
    <row r="316" spans="1:13" s="1" customFormat="1">
      <c r="A316" s="45"/>
      <c r="B316" s="7"/>
      <c r="C316" s="52"/>
      <c r="D316" s="6"/>
      <c r="E316" s="45"/>
      <c r="F316" s="7"/>
      <c r="G316" s="35"/>
      <c r="I316" s="38"/>
      <c r="J316" s="41"/>
      <c r="K316" s="41"/>
      <c r="L316" s="41"/>
      <c r="M316" s="42"/>
    </row>
    <row r="317" spans="1:13" s="1" customFormat="1">
      <c r="A317" s="45"/>
      <c r="B317" s="7"/>
      <c r="C317" s="52"/>
      <c r="D317" s="6"/>
      <c r="E317" s="45"/>
      <c r="F317" s="7"/>
      <c r="G317" s="35"/>
      <c r="I317" s="38"/>
      <c r="J317" s="41"/>
      <c r="K317" s="41"/>
      <c r="L317" s="41"/>
      <c r="M317" s="42"/>
    </row>
    <row r="318" spans="1:13" s="1" customFormat="1">
      <c r="A318" s="45"/>
      <c r="B318" s="7"/>
      <c r="C318" s="52"/>
      <c r="D318" s="6"/>
      <c r="E318" s="45"/>
      <c r="F318" s="7"/>
      <c r="G318" s="35"/>
      <c r="I318" s="38"/>
      <c r="J318" s="41"/>
      <c r="K318" s="41"/>
      <c r="L318" s="41"/>
      <c r="M318" s="42"/>
    </row>
    <row r="319" spans="1:13" s="1" customFormat="1">
      <c r="A319" s="45"/>
      <c r="B319" s="7"/>
      <c r="C319" s="52"/>
      <c r="D319" s="6"/>
      <c r="E319" s="45"/>
      <c r="F319" s="7"/>
      <c r="G319" s="35"/>
      <c r="I319" s="38"/>
      <c r="J319" s="41"/>
      <c r="K319" s="41"/>
      <c r="L319" s="41"/>
      <c r="M319" s="42"/>
    </row>
    <row r="320" spans="1:13" s="1" customFormat="1">
      <c r="A320" s="45"/>
      <c r="B320" s="7"/>
      <c r="C320" s="52"/>
      <c r="D320" s="6"/>
      <c r="E320" s="45"/>
      <c r="F320" s="7"/>
      <c r="G320" s="35"/>
      <c r="I320" s="38"/>
      <c r="J320" s="41"/>
      <c r="K320" s="41"/>
      <c r="L320" s="41"/>
      <c r="M320" s="42"/>
    </row>
    <row r="321" spans="1:13" s="1" customFormat="1">
      <c r="A321" s="45"/>
      <c r="B321" s="7"/>
      <c r="C321" s="52"/>
      <c r="D321" s="6"/>
      <c r="E321" s="45"/>
      <c r="F321" s="7"/>
      <c r="G321" s="35"/>
      <c r="I321" s="38"/>
      <c r="J321" s="41"/>
      <c r="K321" s="41"/>
      <c r="L321" s="41"/>
      <c r="M321" s="42"/>
    </row>
    <row r="322" spans="1:13" s="1" customFormat="1">
      <c r="A322" s="45"/>
      <c r="B322" s="7"/>
      <c r="C322" s="52"/>
      <c r="D322" s="6"/>
      <c r="E322" s="45"/>
      <c r="F322" s="7"/>
      <c r="G322" s="35"/>
      <c r="I322" s="38"/>
      <c r="J322" s="41"/>
      <c r="K322" s="41"/>
      <c r="L322" s="41"/>
      <c r="M322" s="42"/>
    </row>
    <row r="323" spans="1:13" s="1" customFormat="1">
      <c r="A323" s="45"/>
      <c r="B323" s="7"/>
      <c r="C323" s="52"/>
      <c r="D323" s="6"/>
      <c r="E323" s="45"/>
      <c r="F323" s="7"/>
      <c r="G323" s="35"/>
      <c r="I323" s="38"/>
      <c r="J323" s="41"/>
      <c r="K323" s="41"/>
      <c r="L323" s="41"/>
      <c r="M323" s="42"/>
    </row>
    <row r="324" spans="1:13" s="1" customFormat="1">
      <c r="A324" s="45"/>
      <c r="B324" s="7"/>
      <c r="C324" s="52"/>
      <c r="D324" s="6"/>
      <c r="E324" s="45"/>
      <c r="F324" s="7"/>
      <c r="G324" s="35"/>
      <c r="I324" s="38"/>
      <c r="J324" s="41"/>
      <c r="K324" s="41"/>
      <c r="L324" s="41"/>
      <c r="M324" s="42"/>
    </row>
    <row r="325" spans="1:13" s="1" customFormat="1">
      <c r="A325" s="45"/>
      <c r="B325" s="7"/>
      <c r="C325" s="52"/>
      <c r="D325" s="6"/>
      <c r="E325" s="45"/>
      <c r="F325" s="7"/>
      <c r="G325" s="35"/>
      <c r="I325" s="38"/>
      <c r="J325" s="41"/>
      <c r="K325" s="41"/>
      <c r="L325" s="41"/>
      <c r="M325" s="42"/>
    </row>
    <row r="326" spans="1:13" s="1" customFormat="1">
      <c r="A326" s="45"/>
      <c r="B326" s="7"/>
      <c r="C326" s="52"/>
      <c r="D326" s="6"/>
      <c r="E326" s="45"/>
      <c r="F326" s="7"/>
      <c r="G326" s="35"/>
      <c r="I326" s="38"/>
      <c r="J326" s="41"/>
      <c r="K326" s="41"/>
      <c r="L326" s="41"/>
      <c r="M326" s="42"/>
    </row>
    <row r="327" spans="1:13" s="1" customFormat="1">
      <c r="A327" s="45"/>
      <c r="B327" s="7"/>
      <c r="C327" s="52"/>
      <c r="D327" s="6"/>
      <c r="E327" s="45"/>
      <c r="F327" s="7"/>
      <c r="G327" s="35"/>
      <c r="I327" s="38"/>
      <c r="J327" s="41"/>
      <c r="K327" s="41"/>
      <c r="L327" s="41"/>
      <c r="M327" s="42"/>
    </row>
    <row r="328" spans="1:13" s="1" customFormat="1">
      <c r="A328" s="45"/>
      <c r="B328" s="7"/>
      <c r="C328" s="52"/>
      <c r="D328" s="6"/>
      <c r="E328" s="45"/>
      <c r="F328" s="7"/>
      <c r="G328" s="35"/>
      <c r="I328" s="38"/>
      <c r="J328" s="41"/>
      <c r="K328" s="41"/>
      <c r="L328" s="41"/>
      <c r="M328" s="42"/>
    </row>
    <row r="329" spans="1:13" s="1" customFormat="1">
      <c r="A329" s="45"/>
      <c r="B329" s="7"/>
      <c r="C329" s="52"/>
      <c r="D329" s="6"/>
      <c r="E329" s="45"/>
      <c r="F329" s="7"/>
      <c r="G329" s="35"/>
      <c r="I329" s="38"/>
      <c r="J329" s="41"/>
      <c r="K329" s="41"/>
      <c r="L329" s="41"/>
      <c r="M329" s="42"/>
    </row>
    <row r="330" spans="1:13" s="1" customFormat="1">
      <c r="A330" s="45"/>
      <c r="B330" s="7"/>
      <c r="C330" s="52"/>
      <c r="D330" s="6"/>
      <c r="E330" s="45"/>
      <c r="F330" s="7"/>
      <c r="G330" s="35"/>
      <c r="I330" s="38"/>
      <c r="J330" s="41"/>
      <c r="K330" s="41"/>
      <c r="L330" s="41"/>
      <c r="M330" s="42"/>
    </row>
    <row r="331" spans="1:13" s="1" customFormat="1">
      <c r="A331" s="45"/>
      <c r="B331" s="7"/>
      <c r="C331" s="52"/>
      <c r="D331" s="6"/>
      <c r="E331" s="45"/>
      <c r="F331" s="7"/>
      <c r="G331" s="35"/>
      <c r="I331" s="38"/>
      <c r="J331" s="41"/>
      <c r="K331" s="41"/>
      <c r="L331" s="41"/>
      <c r="M331" s="42"/>
    </row>
    <row r="332" spans="1:13" s="1" customFormat="1">
      <c r="A332" s="45"/>
      <c r="B332" s="7"/>
      <c r="C332" s="52"/>
      <c r="D332" s="6"/>
      <c r="E332" s="45"/>
      <c r="F332" s="7"/>
      <c r="G332" s="35"/>
      <c r="I332" s="38"/>
      <c r="J332" s="41"/>
      <c r="K332" s="41"/>
      <c r="L332" s="41"/>
      <c r="M332" s="42"/>
    </row>
    <row r="333" spans="1:13" s="1" customFormat="1">
      <c r="A333" s="45"/>
      <c r="B333" s="7"/>
      <c r="C333" s="52"/>
      <c r="D333" s="6"/>
      <c r="E333" s="45"/>
      <c r="F333" s="7"/>
      <c r="G333" s="35"/>
      <c r="I333" s="38"/>
      <c r="J333" s="41"/>
      <c r="K333" s="41"/>
      <c r="L333" s="41"/>
      <c r="M333" s="42"/>
    </row>
    <row r="334" spans="1:13" s="1" customFormat="1">
      <c r="A334" s="45"/>
      <c r="B334" s="7"/>
      <c r="C334" s="52"/>
      <c r="D334" s="6"/>
      <c r="E334" s="45"/>
      <c r="F334" s="7"/>
      <c r="G334" s="35"/>
      <c r="I334" s="38"/>
      <c r="J334" s="41"/>
      <c r="K334" s="41"/>
      <c r="L334" s="41"/>
      <c r="M334" s="42"/>
    </row>
    <row r="335" spans="1:13" s="1" customFormat="1">
      <c r="A335" s="45"/>
      <c r="B335" s="7"/>
      <c r="C335" s="52"/>
      <c r="D335" s="6"/>
      <c r="E335" s="45"/>
      <c r="F335" s="7"/>
      <c r="G335" s="35"/>
      <c r="I335" s="38"/>
      <c r="J335" s="41"/>
      <c r="K335" s="41"/>
      <c r="L335" s="41"/>
      <c r="M335" s="42"/>
    </row>
    <row r="336" spans="1:13" s="1" customFormat="1">
      <c r="A336" s="45"/>
      <c r="B336" s="7"/>
      <c r="C336" s="52"/>
      <c r="D336" s="6"/>
      <c r="E336" s="45"/>
      <c r="F336" s="7"/>
      <c r="G336" s="35"/>
      <c r="I336" s="38"/>
      <c r="J336" s="41"/>
      <c r="K336" s="41"/>
      <c r="L336" s="41"/>
      <c r="M336" s="42"/>
    </row>
    <row r="337" spans="1:13" s="1" customFormat="1">
      <c r="A337" s="45"/>
      <c r="B337" s="7"/>
      <c r="C337" s="52"/>
      <c r="D337" s="6"/>
      <c r="E337" s="45"/>
      <c r="F337" s="7"/>
      <c r="G337" s="35"/>
      <c r="I337" s="38"/>
      <c r="J337" s="41"/>
      <c r="K337" s="41"/>
      <c r="L337" s="41"/>
      <c r="M337" s="42"/>
    </row>
    <row r="338" spans="1:13" s="1" customFormat="1">
      <c r="A338" s="45"/>
      <c r="B338" s="7"/>
      <c r="C338" s="52"/>
      <c r="D338" s="6"/>
      <c r="E338" s="45"/>
      <c r="F338" s="7"/>
      <c r="G338" s="35"/>
      <c r="I338" s="38"/>
      <c r="J338" s="41"/>
      <c r="K338" s="41"/>
      <c r="L338" s="41"/>
      <c r="M338" s="42"/>
    </row>
    <row r="339" spans="1:13" s="1" customFormat="1">
      <c r="A339" s="45"/>
      <c r="B339" s="7"/>
      <c r="C339" s="52"/>
      <c r="D339" s="6"/>
      <c r="E339" s="45"/>
      <c r="F339" s="7"/>
      <c r="G339" s="35"/>
      <c r="I339" s="38"/>
      <c r="J339" s="41"/>
      <c r="K339" s="41"/>
      <c r="L339" s="41"/>
      <c r="M339" s="42"/>
    </row>
    <row r="340" spans="1:13" s="1" customFormat="1">
      <c r="A340" s="45"/>
      <c r="B340" s="7"/>
      <c r="C340" s="52"/>
      <c r="D340" s="6"/>
      <c r="E340" s="45"/>
      <c r="F340" s="7"/>
      <c r="G340" s="35"/>
      <c r="I340" s="38"/>
      <c r="J340" s="41"/>
      <c r="K340" s="41"/>
      <c r="L340" s="41"/>
      <c r="M340" s="42"/>
    </row>
    <row r="341" spans="1:13" s="1" customFormat="1">
      <c r="A341" s="45"/>
      <c r="B341" s="7"/>
      <c r="C341" s="52"/>
      <c r="D341" s="6"/>
      <c r="E341" s="45"/>
      <c r="F341" s="7"/>
      <c r="G341" s="35"/>
      <c r="I341" s="38"/>
      <c r="J341" s="41"/>
      <c r="K341" s="41"/>
      <c r="L341" s="41"/>
      <c r="M341" s="42"/>
    </row>
    <row r="342" spans="1:13" s="1" customFormat="1">
      <c r="A342" s="45"/>
      <c r="B342" s="7"/>
      <c r="C342" s="52"/>
      <c r="D342" s="6"/>
      <c r="E342" s="45"/>
      <c r="F342" s="7"/>
      <c r="G342" s="35"/>
      <c r="I342" s="38"/>
      <c r="J342" s="41"/>
      <c r="K342" s="41"/>
      <c r="L342" s="41"/>
      <c r="M342" s="42"/>
    </row>
    <row r="343" spans="1:13" s="1" customFormat="1">
      <c r="A343" s="45"/>
      <c r="B343" s="7"/>
      <c r="C343" s="52"/>
      <c r="D343" s="6"/>
      <c r="E343" s="45"/>
      <c r="F343" s="7"/>
      <c r="G343" s="35"/>
      <c r="I343" s="38"/>
      <c r="J343" s="41"/>
      <c r="K343" s="41"/>
      <c r="L343" s="41"/>
      <c r="M343" s="42"/>
    </row>
    <row r="344" spans="1:13" s="1" customFormat="1">
      <c r="A344" s="45"/>
      <c r="B344" s="7"/>
      <c r="C344" s="52"/>
      <c r="D344" s="6"/>
      <c r="E344" s="45"/>
      <c r="F344" s="7"/>
      <c r="G344" s="35"/>
      <c r="I344" s="38"/>
      <c r="J344" s="41"/>
      <c r="K344" s="41"/>
      <c r="L344" s="41"/>
      <c r="M344" s="42"/>
    </row>
    <row r="345" spans="1:13" s="1" customFormat="1">
      <c r="A345" s="45"/>
      <c r="B345" s="7"/>
      <c r="C345" s="52"/>
      <c r="D345" s="6"/>
      <c r="E345" s="45"/>
      <c r="F345" s="7"/>
      <c r="G345" s="35"/>
      <c r="I345" s="38"/>
      <c r="J345" s="41"/>
      <c r="K345" s="41"/>
      <c r="L345" s="41"/>
      <c r="M345" s="42"/>
    </row>
    <row r="346" spans="1:13" s="1" customFormat="1">
      <c r="A346" s="45"/>
      <c r="B346" s="7"/>
      <c r="C346" s="52"/>
      <c r="D346" s="6"/>
      <c r="E346" s="45"/>
      <c r="F346" s="7"/>
      <c r="G346" s="35"/>
      <c r="I346" s="38"/>
      <c r="J346" s="41"/>
      <c r="K346" s="41"/>
      <c r="L346" s="41"/>
      <c r="M346" s="42"/>
    </row>
    <row r="347" spans="1:13" s="1" customFormat="1">
      <c r="A347" s="45"/>
      <c r="B347" s="7"/>
      <c r="C347" s="52"/>
      <c r="D347" s="6"/>
      <c r="E347" s="45"/>
      <c r="F347" s="7"/>
      <c r="G347" s="35"/>
      <c r="I347" s="38"/>
      <c r="J347" s="41"/>
      <c r="K347" s="41"/>
      <c r="L347" s="41"/>
      <c r="M347" s="42"/>
    </row>
    <row r="348" spans="1:13" s="1" customFormat="1">
      <c r="A348" s="45"/>
      <c r="B348" s="7"/>
      <c r="C348" s="52"/>
      <c r="D348" s="6"/>
      <c r="E348" s="45"/>
      <c r="F348" s="7"/>
      <c r="G348" s="35"/>
      <c r="I348" s="38"/>
      <c r="J348" s="41"/>
      <c r="K348" s="41"/>
      <c r="L348" s="41"/>
      <c r="M348" s="42"/>
    </row>
    <row r="349" spans="1:13" s="1" customFormat="1">
      <c r="A349" s="45"/>
      <c r="B349" s="7"/>
      <c r="C349" s="52"/>
      <c r="D349" s="6"/>
      <c r="E349" s="45"/>
      <c r="F349" s="7"/>
      <c r="G349" s="35"/>
      <c r="I349" s="38"/>
      <c r="J349" s="41"/>
      <c r="K349" s="41"/>
      <c r="L349" s="41"/>
      <c r="M349" s="42"/>
    </row>
    <row r="350" spans="1:13" s="1" customFormat="1">
      <c r="A350" s="45"/>
      <c r="B350" s="7"/>
      <c r="C350" s="52"/>
      <c r="D350" s="6"/>
      <c r="E350" s="45"/>
      <c r="F350" s="7"/>
      <c r="G350" s="35"/>
      <c r="I350" s="38"/>
      <c r="J350" s="41"/>
      <c r="K350" s="41"/>
      <c r="L350" s="41"/>
      <c r="M350" s="42"/>
    </row>
    <row r="351" spans="1:13" s="1" customFormat="1">
      <c r="A351" s="45"/>
      <c r="B351" s="7"/>
      <c r="C351" s="52"/>
      <c r="D351" s="6"/>
      <c r="E351" s="45"/>
      <c r="F351" s="7"/>
      <c r="G351" s="35"/>
      <c r="I351" s="38"/>
      <c r="J351" s="41"/>
      <c r="K351" s="41"/>
      <c r="L351" s="41"/>
      <c r="M351" s="42"/>
    </row>
    <row r="352" spans="1:13" s="1" customFormat="1">
      <c r="A352" s="45"/>
      <c r="B352" s="7"/>
      <c r="C352" s="52"/>
      <c r="D352" s="6"/>
      <c r="E352" s="45"/>
      <c r="F352" s="7"/>
      <c r="G352" s="35"/>
      <c r="I352" s="38"/>
      <c r="J352" s="41"/>
      <c r="K352" s="41"/>
      <c r="L352" s="41"/>
      <c r="M352" s="42"/>
    </row>
    <row r="353" spans="1:13" s="1" customFormat="1">
      <c r="A353" s="45"/>
      <c r="B353" s="7"/>
      <c r="C353" s="52"/>
      <c r="D353" s="6"/>
      <c r="E353" s="45"/>
      <c r="F353" s="7"/>
      <c r="G353" s="35"/>
      <c r="I353" s="38"/>
      <c r="J353" s="41"/>
      <c r="K353" s="41"/>
      <c r="L353" s="41"/>
      <c r="M353" s="42"/>
    </row>
    <row r="354" spans="1:13" s="1" customFormat="1">
      <c r="A354" s="45"/>
      <c r="B354" s="7"/>
      <c r="C354" s="52"/>
      <c r="D354" s="6"/>
      <c r="E354" s="45"/>
      <c r="F354" s="7"/>
      <c r="G354" s="35"/>
      <c r="I354" s="38"/>
      <c r="J354" s="41"/>
      <c r="K354" s="41"/>
      <c r="L354" s="41"/>
      <c r="M354" s="42"/>
    </row>
    <row r="355" spans="1:13" s="1" customFormat="1">
      <c r="A355" s="45"/>
      <c r="B355" s="7"/>
      <c r="C355" s="52"/>
      <c r="D355" s="6"/>
      <c r="E355" s="45"/>
      <c r="F355" s="7"/>
      <c r="G355" s="35"/>
      <c r="I355" s="38"/>
      <c r="J355" s="41"/>
      <c r="K355" s="41"/>
      <c r="L355" s="41"/>
      <c r="M355" s="42"/>
    </row>
    <row r="356" spans="1:13" s="1" customFormat="1">
      <c r="A356" s="45"/>
      <c r="B356" s="7"/>
      <c r="C356" s="52"/>
      <c r="D356" s="6"/>
      <c r="E356" s="45"/>
      <c r="F356" s="7"/>
      <c r="G356" s="35"/>
      <c r="I356" s="38"/>
      <c r="J356" s="41"/>
      <c r="K356" s="41"/>
      <c r="L356" s="41"/>
      <c r="M356" s="42"/>
    </row>
    <row r="357" spans="1:13" s="1" customFormat="1">
      <c r="A357" s="45"/>
      <c r="B357" s="7"/>
      <c r="C357" s="52"/>
      <c r="D357" s="6"/>
      <c r="E357" s="45"/>
      <c r="F357" s="7"/>
      <c r="G357" s="35"/>
      <c r="I357" s="38"/>
      <c r="J357" s="41"/>
      <c r="K357" s="41"/>
      <c r="L357" s="41"/>
      <c r="M357" s="42"/>
    </row>
    <row r="358" spans="1:13" s="1" customFormat="1">
      <c r="A358" s="45"/>
      <c r="B358" s="7"/>
      <c r="C358" s="52"/>
      <c r="D358" s="6"/>
      <c r="E358" s="45"/>
      <c r="F358" s="7"/>
      <c r="G358" s="35"/>
      <c r="I358" s="38"/>
      <c r="J358" s="41"/>
      <c r="K358" s="41"/>
      <c r="L358" s="41"/>
      <c r="M358" s="42"/>
    </row>
    <row r="359" spans="1:13" s="1" customFormat="1">
      <c r="A359" s="45"/>
      <c r="B359" s="7"/>
      <c r="C359" s="52"/>
      <c r="D359" s="6"/>
      <c r="E359" s="45"/>
      <c r="F359" s="7"/>
      <c r="G359" s="35"/>
      <c r="I359" s="38"/>
      <c r="J359" s="41"/>
      <c r="K359" s="41"/>
      <c r="L359" s="41"/>
      <c r="M359" s="42"/>
    </row>
    <row r="360" spans="1:13" s="1" customFormat="1">
      <c r="A360" s="45"/>
      <c r="B360" s="7"/>
      <c r="C360" s="52"/>
      <c r="D360" s="6"/>
      <c r="E360" s="45"/>
      <c r="F360" s="7"/>
      <c r="G360" s="35"/>
      <c r="I360" s="38"/>
      <c r="J360" s="41"/>
      <c r="K360" s="41"/>
      <c r="L360" s="41"/>
      <c r="M360" s="42"/>
    </row>
    <row r="361" spans="1:13" s="1" customFormat="1">
      <c r="A361" s="45"/>
      <c r="B361" s="7"/>
      <c r="C361" s="52"/>
      <c r="D361" s="6"/>
      <c r="E361" s="45"/>
      <c r="F361" s="7"/>
      <c r="G361" s="35"/>
      <c r="I361" s="38"/>
      <c r="J361" s="41"/>
      <c r="K361" s="41"/>
      <c r="L361" s="41"/>
      <c r="M361" s="42"/>
    </row>
    <row r="362" spans="1:13" s="1" customFormat="1">
      <c r="A362" s="45"/>
      <c r="B362" s="7"/>
      <c r="C362" s="52"/>
      <c r="D362" s="6"/>
      <c r="E362" s="45"/>
      <c r="F362" s="7"/>
      <c r="G362" s="35"/>
      <c r="I362" s="38"/>
      <c r="J362" s="41"/>
      <c r="K362" s="41"/>
      <c r="L362" s="41"/>
      <c r="M362" s="42"/>
    </row>
    <row r="363" spans="1:13" s="1" customFormat="1">
      <c r="A363" s="45"/>
      <c r="B363" s="7"/>
      <c r="C363" s="52"/>
      <c r="D363" s="6"/>
      <c r="E363" s="45"/>
      <c r="F363" s="7"/>
      <c r="G363" s="35"/>
      <c r="I363" s="38"/>
      <c r="J363" s="41"/>
      <c r="K363" s="41"/>
      <c r="L363" s="41"/>
      <c r="M363" s="42"/>
    </row>
    <row r="364" spans="1:13" s="1" customFormat="1">
      <c r="A364" s="45"/>
      <c r="B364" s="7"/>
      <c r="C364" s="52"/>
      <c r="D364" s="6"/>
      <c r="E364" s="45"/>
      <c r="F364" s="7"/>
      <c r="G364" s="35"/>
      <c r="I364" s="38"/>
      <c r="J364" s="41"/>
      <c r="K364" s="41"/>
      <c r="L364" s="41"/>
      <c r="M364" s="42"/>
    </row>
    <row r="365" spans="1:13" s="1" customFormat="1">
      <c r="A365" s="45"/>
      <c r="B365" s="7"/>
      <c r="C365" s="52"/>
      <c r="D365" s="6"/>
      <c r="E365" s="45"/>
      <c r="F365" s="7"/>
      <c r="G365" s="35"/>
      <c r="I365" s="38"/>
      <c r="J365" s="41"/>
      <c r="K365" s="41"/>
      <c r="L365" s="41"/>
      <c r="M365" s="42"/>
    </row>
    <row r="366" spans="1:13" s="1" customFormat="1">
      <c r="A366" s="45"/>
      <c r="B366" s="7"/>
      <c r="C366" s="52"/>
      <c r="D366" s="6"/>
      <c r="E366" s="45"/>
      <c r="F366" s="7"/>
      <c r="G366" s="35"/>
      <c r="I366" s="38"/>
      <c r="J366" s="41"/>
      <c r="K366" s="41"/>
      <c r="L366" s="41"/>
      <c r="M366" s="42"/>
    </row>
    <row r="367" spans="1:13" s="1" customFormat="1">
      <c r="A367" s="45"/>
      <c r="B367" s="7"/>
      <c r="C367" s="52"/>
      <c r="D367" s="6"/>
      <c r="E367" s="45"/>
      <c r="F367" s="7"/>
      <c r="G367" s="35"/>
      <c r="I367" s="38"/>
      <c r="J367" s="41"/>
      <c r="K367" s="41"/>
      <c r="L367" s="41"/>
      <c r="M367" s="42"/>
    </row>
    <row r="368" spans="1:13" s="1" customFormat="1">
      <c r="A368" s="45"/>
      <c r="B368" s="7"/>
      <c r="C368" s="52"/>
      <c r="D368" s="6"/>
      <c r="E368" s="45"/>
      <c r="F368" s="7"/>
      <c r="G368" s="35"/>
      <c r="I368" s="38"/>
      <c r="J368" s="41"/>
      <c r="K368" s="41"/>
      <c r="L368" s="41"/>
      <c r="M368" s="42"/>
    </row>
    <row r="369" spans="1:13" s="1" customFormat="1">
      <c r="A369" s="45"/>
      <c r="B369" s="7"/>
      <c r="C369" s="52"/>
      <c r="D369" s="6"/>
      <c r="E369" s="45"/>
      <c r="F369" s="7"/>
      <c r="G369" s="35"/>
      <c r="I369" s="38"/>
      <c r="J369" s="41"/>
      <c r="K369" s="41"/>
      <c r="L369" s="41"/>
      <c r="M369" s="42"/>
    </row>
    <row r="370" spans="1:13" s="1" customFormat="1">
      <c r="A370" s="45"/>
      <c r="B370" s="7"/>
      <c r="C370" s="52"/>
      <c r="D370" s="6"/>
      <c r="E370" s="45"/>
      <c r="F370" s="7"/>
      <c r="G370" s="35"/>
      <c r="I370" s="38"/>
      <c r="J370" s="41"/>
      <c r="K370" s="41"/>
      <c r="L370" s="41"/>
      <c r="M370" s="42"/>
    </row>
    <row r="371" spans="1:13" s="1" customFormat="1">
      <c r="A371" s="45"/>
      <c r="B371" s="7"/>
      <c r="C371" s="52"/>
      <c r="D371" s="6"/>
      <c r="E371" s="45"/>
      <c r="F371" s="7"/>
      <c r="G371" s="35"/>
      <c r="I371" s="38"/>
      <c r="J371" s="41"/>
      <c r="K371" s="41"/>
      <c r="L371" s="41"/>
      <c r="M371" s="42"/>
    </row>
    <row r="372" spans="1:13" s="1" customFormat="1">
      <c r="A372" s="45"/>
      <c r="B372" s="7"/>
      <c r="C372" s="52"/>
      <c r="D372" s="6"/>
      <c r="E372" s="45"/>
      <c r="F372" s="7"/>
      <c r="G372" s="35"/>
      <c r="I372" s="38"/>
      <c r="J372" s="41"/>
      <c r="K372" s="41"/>
      <c r="L372" s="41"/>
      <c r="M372" s="42"/>
    </row>
    <row r="373" spans="1:13" s="1" customFormat="1">
      <c r="A373" s="45"/>
      <c r="B373" s="7"/>
      <c r="C373" s="52"/>
      <c r="D373" s="6"/>
      <c r="E373" s="45"/>
      <c r="F373" s="7"/>
      <c r="G373" s="35"/>
      <c r="I373" s="38"/>
      <c r="J373" s="41"/>
      <c r="K373" s="41"/>
      <c r="L373" s="41"/>
      <c r="M373" s="42"/>
    </row>
    <row r="374" spans="1:13" s="1" customFormat="1">
      <c r="A374" s="45"/>
      <c r="B374" s="7"/>
      <c r="C374" s="52"/>
      <c r="D374" s="6"/>
      <c r="E374" s="45"/>
      <c r="F374" s="7"/>
      <c r="G374" s="35"/>
      <c r="I374" s="38"/>
      <c r="J374" s="41"/>
      <c r="K374" s="41"/>
      <c r="L374" s="41"/>
      <c r="M374" s="42"/>
    </row>
    <row r="375" spans="1:13" s="1" customFormat="1">
      <c r="A375" s="45"/>
      <c r="B375" s="7"/>
      <c r="C375" s="52"/>
      <c r="D375" s="6"/>
      <c r="E375" s="45"/>
      <c r="F375" s="7"/>
      <c r="G375" s="35"/>
      <c r="I375" s="38"/>
      <c r="J375" s="41"/>
      <c r="K375" s="41"/>
      <c r="L375" s="41"/>
      <c r="M375" s="42"/>
    </row>
    <row r="376" spans="1:13" s="1" customFormat="1">
      <c r="A376" s="45"/>
      <c r="B376" s="7"/>
      <c r="C376" s="52"/>
      <c r="D376" s="6"/>
      <c r="E376" s="45"/>
      <c r="F376" s="7"/>
      <c r="G376" s="35"/>
      <c r="I376" s="38"/>
      <c r="J376" s="41"/>
      <c r="K376" s="41"/>
      <c r="L376" s="41"/>
      <c r="M376" s="42"/>
    </row>
    <row r="377" spans="1:13" s="1" customFormat="1">
      <c r="A377" s="45"/>
      <c r="B377" s="7"/>
      <c r="C377" s="52"/>
      <c r="D377" s="6"/>
      <c r="E377" s="45"/>
      <c r="F377" s="7"/>
      <c r="G377" s="35"/>
      <c r="I377" s="38"/>
      <c r="J377" s="41"/>
      <c r="K377" s="41"/>
      <c r="L377" s="41"/>
      <c r="M377" s="42"/>
    </row>
    <row r="378" spans="1:13" s="1" customFormat="1">
      <c r="A378" s="45"/>
      <c r="B378" s="7"/>
      <c r="C378" s="52"/>
      <c r="D378" s="6"/>
      <c r="E378" s="45"/>
      <c r="F378" s="7"/>
      <c r="G378" s="35"/>
      <c r="I378" s="38"/>
      <c r="J378" s="41"/>
      <c r="K378" s="41"/>
      <c r="L378" s="41"/>
      <c r="M378" s="42"/>
    </row>
    <row r="379" spans="1:13" s="1" customFormat="1">
      <c r="A379" s="45"/>
      <c r="B379" s="7"/>
      <c r="C379" s="52"/>
      <c r="D379" s="6"/>
      <c r="E379" s="45"/>
      <c r="F379" s="7"/>
      <c r="G379" s="35"/>
      <c r="I379" s="38"/>
      <c r="J379" s="41"/>
      <c r="K379" s="41"/>
      <c r="L379" s="41"/>
      <c r="M379" s="42"/>
    </row>
    <row r="380" spans="1:13" s="1" customFormat="1">
      <c r="A380" s="45"/>
      <c r="B380" s="7"/>
      <c r="C380" s="52"/>
      <c r="D380" s="6"/>
      <c r="E380" s="45"/>
      <c r="F380" s="7"/>
      <c r="G380" s="35"/>
      <c r="I380" s="38"/>
      <c r="J380" s="41"/>
      <c r="K380" s="41"/>
      <c r="L380" s="41"/>
      <c r="M380" s="42"/>
    </row>
    <row r="381" spans="1:13" s="1" customFormat="1">
      <c r="A381" s="45"/>
      <c r="B381" s="7"/>
      <c r="C381" s="52"/>
      <c r="D381" s="6"/>
      <c r="E381" s="45"/>
      <c r="F381" s="7"/>
      <c r="G381" s="35"/>
      <c r="I381" s="38"/>
      <c r="J381" s="41"/>
      <c r="K381" s="41"/>
      <c r="L381" s="41"/>
      <c r="M381" s="42"/>
    </row>
    <row r="382" spans="1:13" s="1" customFormat="1">
      <c r="A382" s="45"/>
      <c r="B382" s="7"/>
      <c r="C382" s="52"/>
      <c r="D382" s="6"/>
      <c r="E382" s="45"/>
      <c r="F382" s="7"/>
      <c r="G382" s="35"/>
      <c r="I382" s="38"/>
      <c r="J382" s="41"/>
      <c r="K382" s="41"/>
      <c r="L382" s="41"/>
      <c r="M382" s="42"/>
    </row>
    <row r="383" spans="1:13" s="1" customFormat="1">
      <c r="A383" s="45"/>
      <c r="B383" s="7"/>
      <c r="C383" s="52"/>
      <c r="D383" s="6"/>
      <c r="E383" s="45"/>
      <c r="F383" s="7"/>
      <c r="G383" s="35"/>
      <c r="I383" s="38"/>
      <c r="J383" s="41"/>
      <c r="K383" s="41"/>
      <c r="L383" s="41"/>
      <c r="M383" s="42"/>
    </row>
    <row r="384" spans="1:13" s="1" customFormat="1">
      <c r="A384" s="45"/>
      <c r="B384" s="7"/>
      <c r="C384" s="52"/>
      <c r="D384" s="6"/>
      <c r="E384" s="45"/>
      <c r="F384" s="7"/>
      <c r="G384" s="35"/>
      <c r="I384" s="38"/>
      <c r="J384" s="41"/>
      <c r="K384" s="41"/>
      <c r="L384" s="41"/>
      <c r="M384" s="42"/>
    </row>
    <row r="385" spans="1:13" s="1" customFormat="1">
      <c r="A385" s="45"/>
      <c r="B385" s="7"/>
      <c r="C385" s="52"/>
      <c r="D385" s="6"/>
      <c r="E385" s="45"/>
      <c r="F385" s="7"/>
      <c r="G385" s="35"/>
      <c r="I385" s="38"/>
      <c r="J385" s="41"/>
      <c r="K385" s="41"/>
      <c r="L385" s="41"/>
      <c r="M385" s="42"/>
    </row>
    <row r="386" spans="1:13" s="1" customFormat="1">
      <c r="A386" s="45"/>
      <c r="B386" s="7"/>
      <c r="C386" s="52"/>
      <c r="D386" s="6"/>
      <c r="E386" s="45"/>
      <c r="F386" s="7"/>
      <c r="G386" s="35"/>
      <c r="I386" s="38"/>
      <c r="J386" s="41"/>
      <c r="K386" s="41"/>
      <c r="L386" s="41"/>
      <c r="M386" s="42"/>
    </row>
    <row r="387" spans="1:13" s="1" customFormat="1">
      <c r="A387" s="45"/>
      <c r="B387" s="7"/>
      <c r="C387" s="52"/>
      <c r="D387" s="6"/>
      <c r="E387" s="45"/>
      <c r="F387" s="7"/>
      <c r="G387" s="35"/>
      <c r="I387" s="38"/>
      <c r="J387" s="41"/>
      <c r="K387" s="41"/>
      <c r="L387" s="41"/>
      <c r="M387" s="42"/>
    </row>
    <row r="388" spans="1:13" s="1" customFormat="1">
      <c r="A388" s="45"/>
      <c r="B388" s="7"/>
      <c r="C388" s="52"/>
      <c r="D388" s="6"/>
      <c r="E388" s="45"/>
      <c r="F388" s="7"/>
      <c r="G388" s="35"/>
      <c r="I388" s="38"/>
      <c r="J388" s="41"/>
      <c r="K388" s="41"/>
      <c r="L388" s="41"/>
      <c r="M388" s="42"/>
    </row>
    <row r="389" spans="1:13" s="1" customFormat="1">
      <c r="A389" s="45"/>
      <c r="B389" s="7"/>
      <c r="C389" s="52"/>
      <c r="D389" s="6"/>
      <c r="E389" s="45"/>
      <c r="F389" s="7"/>
      <c r="G389" s="35"/>
      <c r="I389" s="38"/>
      <c r="J389" s="41"/>
      <c r="K389" s="41"/>
      <c r="L389" s="41"/>
      <c r="M389" s="42"/>
    </row>
    <row r="390" spans="1:13" s="1" customFormat="1">
      <c r="A390" s="45"/>
      <c r="B390" s="7"/>
      <c r="C390" s="52"/>
      <c r="D390" s="6"/>
      <c r="E390" s="45"/>
      <c r="F390" s="7"/>
      <c r="G390" s="35"/>
      <c r="I390" s="38"/>
      <c r="J390" s="41"/>
      <c r="K390" s="41"/>
      <c r="L390" s="41"/>
      <c r="M390" s="42"/>
    </row>
    <row r="391" spans="1:13" s="1" customFormat="1">
      <c r="A391" s="45"/>
      <c r="B391" s="7"/>
      <c r="C391" s="52"/>
      <c r="D391" s="6"/>
      <c r="E391" s="45"/>
      <c r="F391" s="7"/>
      <c r="G391" s="35"/>
      <c r="I391" s="38"/>
      <c r="J391" s="41"/>
      <c r="K391" s="41"/>
      <c r="L391" s="41"/>
      <c r="M391" s="42"/>
    </row>
    <row r="392" spans="1:13" s="1" customFormat="1">
      <c r="A392" s="45"/>
      <c r="B392" s="7"/>
      <c r="C392" s="52"/>
      <c r="D392" s="6"/>
      <c r="E392" s="45"/>
      <c r="F392" s="7"/>
      <c r="G392" s="35"/>
      <c r="I392" s="38"/>
      <c r="J392" s="41"/>
      <c r="K392" s="41"/>
      <c r="L392" s="41"/>
      <c r="M392" s="42"/>
    </row>
    <row r="393" spans="1:13" s="1" customFormat="1">
      <c r="A393" s="45"/>
      <c r="B393" s="7"/>
      <c r="C393" s="52"/>
      <c r="D393" s="6"/>
      <c r="E393" s="45"/>
      <c r="F393" s="7"/>
      <c r="G393" s="35"/>
      <c r="I393" s="38"/>
      <c r="J393" s="41"/>
      <c r="K393" s="41"/>
      <c r="L393" s="41"/>
      <c r="M393" s="42"/>
    </row>
    <row r="394" spans="1:13" s="1" customFormat="1">
      <c r="A394" s="45"/>
      <c r="B394" s="7"/>
      <c r="C394" s="52"/>
      <c r="D394" s="6"/>
      <c r="E394" s="45"/>
      <c r="F394" s="7"/>
      <c r="G394" s="35"/>
      <c r="I394" s="38"/>
      <c r="J394" s="41"/>
      <c r="K394" s="41"/>
      <c r="L394" s="41"/>
      <c r="M394" s="42"/>
    </row>
    <row r="395" spans="1:13" s="1" customFormat="1">
      <c r="A395" s="45"/>
      <c r="B395" s="7"/>
      <c r="C395" s="52"/>
      <c r="D395" s="6"/>
      <c r="E395" s="45"/>
      <c r="F395" s="7"/>
      <c r="G395" s="35"/>
      <c r="I395" s="38"/>
      <c r="J395" s="41"/>
      <c r="K395" s="41"/>
      <c r="L395" s="41"/>
      <c r="M395" s="42"/>
    </row>
    <row r="396" spans="1:13" s="1" customFormat="1">
      <c r="A396" s="45"/>
      <c r="B396" s="7"/>
      <c r="C396" s="52"/>
      <c r="D396" s="6"/>
      <c r="E396" s="45"/>
      <c r="F396" s="7"/>
      <c r="G396" s="35"/>
      <c r="I396" s="38"/>
      <c r="J396" s="41"/>
      <c r="K396" s="41"/>
      <c r="L396" s="41"/>
      <c r="M396" s="42"/>
    </row>
    <row r="397" spans="1:13" s="1" customFormat="1">
      <c r="A397" s="45"/>
      <c r="B397" s="7"/>
      <c r="C397" s="52"/>
      <c r="D397" s="6"/>
      <c r="E397" s="45"/>
      <c r="F397" s="7"/>
      <c r="G397" s="35"/>
      <c r="I397" s="38"/>
      <c r="J397" s="41"/>
      <c r="K397" s="41"/>
      <c r="L397" s="41"/>
      <c r="M397" s="42"/>
    </row>
    <row r="398" spans="1:13" s="1" customFormat="1">
      <c r="A398" s="45"/>
      <c r="B398" s="7"/>
      <c r="C398" s="52"/>
      <c r="D398" s="6"/>
      <c r="E398" s="45"/>
      <c r="F398" s="7"/>
      <c r="G398" s="35"/>
      <c r="I398" s="38"/>
      <c r="J398" s="41"/>
      <c r="K398" s="41"/>
      <c r="L398" s="41"/>
      <c r="M398" s="42"/>
    </row>
    <row r="399" spans="1:13" s="1" customFormat="1">
      <c r="A399" s="45"/>
      <c r="B399" s="7"/>
      <c r="C399" s="52"/>
      <c r="D399" s="6"/>
      <c r="E399" s="45"/>
      <c r="F399" s="7"/>
      <c r="G399" s="35"/>
      <c r="I399" s="38"/>
      <c r="J399" s="41"/>
      <c r="K399" s="41"/>
      <c r="L399" s="41"/>
      <c r="M399" s="42"/>
    </row>
    <row r="400" spans="1:13" s="1" customFormat="1">
      <c r="A400" s="45"/>
      <c r="B400" s="7"/>
      <c r="C400" s="52"/>
      <c r="D400" s="6"/>
      <c r="E400" s="45"/>
      <c r="F400" s="7"/>
      <c r="G400" s="35"/>
      <c r="I400" s="38"/>
      <c r="J400" s="41"/>
      <c r="K400" s="41"/>
      <c r="L400" s="41"/>
      <c r="M400" s="42"/>
    </row>
    <row r="401" spans="1:13" s="1" customFormat="1">
      <c r="A401" s="45"/>
      <c r="B401" s="7"/>
      <c r="C401" s="52"/>
      <c r="D401" s="6"/>
      <c r="E401" s="45"/>
      <c r="F401" s="7"/>
      <c r="G401" s="35"/>
      <c r="I401" s="38"/>
      <c r="J401" s="41"/>
      <c r="K401" s="41"/>
      <c r="L401" s="41"/>
      <c r="M401" s="42"/>
    </row>
    <row r="402" spans="1:13" s="1" customFormat="1">
      <c r="A402" s="45"/>
      <c r="B402" s="7"/>
      <c r="C402" s="52"/>
      <c r="D402" s="6"/>
      <c r="E402" s="45"/>
      <c r="F402" s="7"/>
      <c r="G402" s="35"/>
      <c r="I402" s="38"/>
      <c r="J402" s="41"/>
      <c r="K402" s="41"/>
      <c r="L402" s="41"/>
      <c r="M402" s="42"/>
    </row>
    <row r="403" spans="1:13" s="1" customFormat="1">
      <c r="A403" s="45"/>
      <c r="B403" s="7"/>
      <c r="C403" s="52"/>
      <c r="D403" s="6"/>
      <c r="E403" s="45"/>
      <c r="F403" s="7"/>
      <c r="G403" s="35"/>
      <c r="I403" s="38"/>
      <c r="J403" s="41"/>
      <c r="K403" s="41"/>
      <c r="L403" s="41"/>
      <c r="M403" s="42"/>
    </row>
    <row r="404" spans="1:13" s="1" customFormat="1">
      <c r="A404" s="45"/>
      <c r="B404" s="7"/>
      <c r="C404" s="52"/>
      <c r="D404" s="6"/>
      <c r="E404" s="45"/>
      <c r="F404" s="7"/>
      <c r="G404" s="35"/>
      <c r="I404" s="38"/>
      <c r="J404" s="41"/>
      <c r="K404" s="41"/>
      <c r="L404" s="41"/>
      <c r="M404" s="42"/>
    </row>
    <row r="405" spans="1:13" s="1" customFormat="1">
      <c r="A405" s="45"/>
      <c r="B405" s="7"/>
      <c r="C405" s="52"/>
      <c r="D405" s="6"/>
      <c r="E405" s="45"/>
      <c r="F405" s="7"/>
      <c r="G405" s="35"/>
      <c r="I405" s="38"/>
      <c r="J405" s="41"/>
      <c r="K405" s="41"/>
      <c r="L405" s="41"/>
      <c r="M405" s="42"/>
    </row>
    <row r="406" spans="1:13" s="1" customFormat="1">
      <c r="A406" s="45"/>
      <c r="B406" s="7"/>
      <c r="C406" s="52"/>
      <c r="D406" s="6"/>
      <c r="E406" s="45"/>
      <c r="F406" s="7"/>
      <c r="G406" s="35"/>
      <c r="I406" s="38"/>
      <c r="J406" s="41"/>
      <c r="K406" s="41"/>
      <c r="L406" s="41"/>
      <c r="M406" s="42"/>
    </row>
    <row r="407" spans="1:13" s="1" customFormat="1">
      <c r="A407" s="45"/>
      <c r="B407" s="7"/>
      <c r="C407" s="52"/>
      <c r="D407" s="6"/>
      <c r="E407" s="45"/>
      <c r="F407" s="7"/>
      <c r="G407" s="35"/>
      <c r="I407" s="38"/>
      <c r="J407" s="41"/>
      <c r="K407" s="41"/>
      <c r="L407" s="41"/>
      <c r="M407" s="42"/>
    </row>
    <row r="408" spans="1:13" s="1" customFormat="1">
      <c r="A408" s="45"/>
      <c r="B408" s="7"/>
      <c r="C408" s="52"/>
      <c r="D408" s="6"/>
      <c r="E408" s="45"/>
      <c r="F408" s="7"/>
      <c r="G408" s="35"/>
      <c r="I408" s="38"/>
      <c r="J408" s="41"/>
      <c r="K408" s="41"/>
      <c r="L408" s="41"/>
      <c r="M408" s="42"/>
    </row>
    <row r="409" spans="1:13" s="1" customFormat="1">
      <c r="A409" s="45"/>
      <c r="B409" s="7"/>
      <c r="C409" s="52"/>
      <c r="D409" s="6"/>
      <c r="E409" s="45"/>
      <c r="F409" s="7"/>
      <c r="G409" s="35"/>
      <c r="I409" s="38"/>
      <c r="J409" s="41"/>
      <c r="K409" s="41"/>
      <c r="L409" s="41"/>
      <c r="M409" s="42"/>
    </row>
    <row r="410" spans="1:13" s="1" customFormat="1">
      <c r="A410" s="45"/>
      <c r="B410" s="7"/>
      <c r="C410" s="52"/>
      <c r="D410" s="6"/>
      <c r="E410" s="45"/>
      <c r="F410" s="7"/>
      <c r="G410" s="35"/>
      <c r="I410" s="38"/>
      <c r="J410" s="41"/>
      <c r="K410" s="41"/>
      <c r="L410" s="41"/>
      <c r="M410" s="42"/>
    </row>
    <row r="411" spans="1:13" s="1" customFormat="1">
      <c r="A411" s="45"/>
      <c r="B411" s="7"/>
      <c r="C411" s="52"/>
      <c r="D411" s="6"/>
      <c r="E411" s="45"/>
      <c r="F411" s="7"/>
      <c r="G411" s="35"/>
      <c r="I411" s="38"/>
      <c r="J411" s="41"/>
      <c r="K411" s="41"/>
      <c r="L411" s="41"/>
      <c r="M411" s="42"/>
    </row>
    <row r="412" spans="1:13" s="1" customFormat="1">
      <c r="A412" s="45"/>
      <c r="B412" s="7"/>
      <c r="C412" s="52"/>
      <c r="D412" s="6"/>
      <c r="E412" s="45"/>
      <c r="F412" s="7"/>
      <c r="G412" s="35"/>
      <c r="I412" s="38"/>
      <c r="J412" s="41"/>
      <c r="K412" s="41"/>
      <c r="L412" s="41"/>
      <c r="M412" s="42"/>
    </row>
    <row r="413" spans="1:13" s="1" customFormat="1">
      <c r="A413" s="45"/>
      <c r="B413" s="7"/>
      <c r="C413" s="52"/>
      <c r="D413" s="6"/>
      <c r="E413" s="45"/>
      <c r="F413" s="7"/>
      <c r="G413" s="35"/>
      <c r="I413" s="38"/>
      <c r="J413" s="41"/>
      <c r="K413" s="41"/>
      <c r="L413" s="41"/>
      <c r="M413" s="42"/>
    </row>
    <row r="414" spans="1:13" s="1" customFormat="1">
      <c r="A414" s="45"/>
      <c r="B414" s="7"/>
      <c r="C414" s="52"/>
      <c r="D414" s="6"/>
      <c r="E414" s="45"/>
      <c r="F414" s="7"/>
      <c r="G414" s="35"/>
      <c r="I414" s="38"/>
      <c r="J414" s="41"/>
      <c r="K414" s="41"/>
      <c r="L414" s="41"/>
      <c r="M414" s="42"/>
    </row>
    <row r="415" spans="1:13" s="1" customFormat="1">
      <c r="A415" s="45"/>
      <c r="B415" s="7"/>
      <c r="C415" s="52"/>
      <c r="D415" s="6"/>
      <c r="E415" s="45"/>
      <c r="F415" s="7"/>
      <c r="G415" s="35"/>
      <c r="I415" s="38"/>
      <c r="J415" s="41"/>
      <c r="K415" s="41"/>
      <c r="L415" s="41"/>
      <c r="M415" s="42"/>
    </row>
    <row r="416" spans="1:13" s="1" customFormat="1">
      <c r="A416" s="45"/>
      <c r="B416" s="7"/>
      <c r="C416" s="52"/>
      <c r="D416" s="6"/>
      <c r="E416" s="45"/>
      <c r="F416" s="7"/>
      <c r="G416" s="35"/>
      <c r="I416" s="38"/>
      <c r="J416" s="41"/>
      <c r="K416" s="41"/>
      <c r="L416" s="41"/>
      <c r="M416" s="42"/>
    </row>
    <row r="417" spans="1:13" s="1" customFormat="1">
      <c r="A417" s="45"/>
      <c r="B417" s="7"/>
      <c r="C417" s="52"/>
      <c r="D417" s="6"/>
      <c r="E417" s="45"/>
      <c r="F417" s="7"/>
      <c r="G417" s="35"/>
      <c r="I417" s="38"/>
      <c r="J417" s="41"/>
      <c r="K417" s="41"/>
      <c r="L417" s="41"/>
      <c r="M417" s="42"/>
    </row>
    <row r="418" spans="1:13" s="1" customFormat="1">
      <c r="A418" s="45"/>
      <c r="B418" s="7"/>
      <c r="C418" s="52"/>
      <c r="D418" s="6"/>
      <c r="E418" s="45"/>
      <c r="F418" s="7"/>
      <c r="G418" s="35"/>
      <c r="I418" s="38"/>
      <c r="J418" s="41"/>
      <c r="K418" s="41"/>
      <c r="L418" s="41"/>
      <c r="M418" s="42"/>
    </row>
    <row r="419" spans="1:13" s="1" customFormat="1">
      <c r="A419" s="45"/>
      <c r="B419" s="7"/>
      <c r="C419" s="52"/>
      <c r="D419" s="6"/>
      <c r="E419" s="45"/>
      <c r="F419" s="7"/>
      <c r="G419" s="35"/>
      <c r="I419" s="38"/>
      <c r="J419" s="41"/>
      <c r="K419" s="41"/>
      <c r="L419" s="41"/>
      <c r="M419" s="42"/>
    </row>
    <row r="420" spans="1:13" s="1" customFormat="1">
      <c r="A420" s="45"/>
      <c r="B420" s="7"/>
      <c r="C420" s="52"/>
      <c r="D420" s="6"/>
      <c r="E420" s="45"/>
      <c r="F420" s="7"/>
      <c r="G420" s="35"/>
      <c r="I420" s="38"/>
      <c r="J420" s="41"/>
      <c r="K420" s="41"/>
      <c r="L420" s="41"/>
      <c r="M420" s="42"/>
    </row>
    <row r="421" spans="1:13" s="1" customFormat="1">
      <c r="A421" s="45"/>
      <c r="B421" s="7"/>
      <c r="C421" s="52"/>
      <c r="D421" s="6"/>
      <c r="E421" s="45"/>
      <c r="F421" s="7"/>
      <c r="G421" s="35"/>
      <c r="I421" s="38"/>
      <c r="J421" s="41"/>
      <c r="K421" s="41"/>
      <c r="L421" s="41"/>
      <c r="M421" s="42"/>
    </row>
    <row r="422" spans="1:13" s="1" customFormat="1">
      <c r="A422" s="45"/>
      <c r="B422" s="7"/>
      <c r="C422" s="52"/>
      <c r="D422" s="6"/>
      <c r="E422" s="45"/>
      <c r="F422" s="7"/>
      <c r="G422" s="35"/>
      <c r="I422" s="38"/>
      <c r="J422" s="41"/>
      <c r="K422" s="41"/>
      <c r="L422" s="41"/>
      <c r="M422" s="42"/>
    </row>
    <row r="423" spans="1:13" s="1" customFormat="1">
      <c r="A423" s="45"/>
      <c r="B423" s="7"/>
      <c r="C423" s="52"/>
      <c r="D423" s="6"/>
      <c r="E423" s="45"/>
      <c r="F423" s="7"/>
      <c r="G423" s="35"/>
      <c r="I423" s="38"/>
      <c r="J423" s="41"/>
      <c r="K423" s="41"/>
      <c r="L423" s="41"/>
      <c r="M423" s="42"/>
    </row>
    <row r="424" spans="1:13" s="1" customFormat="1">
      <c r="A424" s="45"/>
      <c r="B424" s="7"/>
      <c r="C424" s="52"/>
      <c r="D424" s="6"/>
      <c r="E424" s="45"/>
      <c r="F424" s="7"/>
      <c r="G424" s="35"/>
      <c r="I424" s="38"/>
      <c r="J424" s="41"/>
      <c r="K424" s="41"/>
      <c r="L424" s="41"/>
      <c r="M424" s="42"/>
    </row>
    <row r="425" spans="1:13" s="1" customFormat="1">
      <c r="A425" s="45"/>
      <c r="B425" s="7"/>
      <c r="C425" s="52"/>
      <c r="D425" s="6"/>
      <c r="E425" s="45"/>
      <c r="F425" s="7"/>
      <c r="G425" s="35"/>
      <c r="I425" s="38"/>
      <c r="J425" s="41"/>
      <c r="K425" s="41"/>
      <c r="L425" s="41"/>
      <c r="M425" s="42"/>
    </row>
    <row r="426" spans="1:13" s="1" customFormat="1">
      <c r="A426" s="45"/>
      <c r="B426" s="7"/>
      <c r="C426" s="52"/>
      <c r="D426" s="6"/>
      <c r="E426" s="45"/>
      <c r="F426" s="7"/>
      <c r="G426" s="35"/>
      <c r="I426" s="38"/>
      <c r="J426" s="41"/>
      <c r="K426" s="41"/>
      <c r="L426" s="41"/>
      <c r="M426" s="42"/>
    </row>
    <row r="427" spans="1:13" s="1" customFormat="1">
      <c r="A427" s="45"/>
      <c r="B427" s="7"/>
      <c r="C427" s="52"/>
      <c r="D427" s="6"/>
      <c r="E427" s="45"/>
      <c r="F427" s="7"/>
      <c r="G427" s="35"/>
      <c r="I427" s="38"/>
      <c r="J427" s="41"/>
      <c r="K427" s="41"/>
      <c r="L427" s="41"/>
      <c r="M427" s="42"/>
    </row>
    <row r="428" spans="1:13" s="1" customFormat="1">
      <c r="A428" s="45"/>
      <c r="B428" s="7"/>
      <c r="C428" s="52"/>
      <c r="D428" s="6"/>
      <c r="E428" s="45"/>
      <c r="F428" s="7"/>
      <c r="G428" s="35"/>
      <c r="I428" s="38"/>
      <c r="J428" s="41"/>
      <c r="K428" s="41"/>
      <c r="L428" s="41"/>
      <c r="M428" s="42"/>
    </row>
    <row r="429" spans="1:13" s="1" customFormat="1">
      <c r="A429" s="45"/>
      <c r="B429" s="7"/>
      <c r="C429" s="52"/>
      <c r="D429" s="6"/>
      <c r="E429" s="45"/>
      <c r="F429" s="7"/>
      <c r="G429" s="35"/>
      <c r="I429" s="38"/>
      <c r="J429" s="41"/>
      <c r="K429" s="41"/>
      <c r="L429" s="41"/>
      <c r="M429" s="42"/>
    </row>
    <row r="430" spans="1:13" s="1" customFormat="1">
      <c r="A430" s="45"/>
      <c r="B430" s="7"/>
      <c r="C430" s="52"/>
      <c r="D430" s="6"/>
      <c r="E430" s="45"/>
      <c r="F430" s="7"/>
      <c r="G430" s="35"/>
      <c r="I430" s="38"/>
      <c r="J430" s="41"/>
      <c r="K430" s="41"/>
      <c r="L430" s="41"/>
      <c r="M430" s="42"/>
    </row>
    <row r="431" spans="1:13" s="1" customFormat="1">
      <c r="A431" s="45"/>
      <c r="B431" s="7"/>
      <c r="C431" s="52"/>
      <c r="D431" s="6"/>
      <c r="E431" s="45"/>
      <c r="F431" s="7"/>
      <c r="G431" s="35"/>
      <c r="I431" s="38"/>
      <c r="J431" s="41"/>
      <c r="K431" s="41"/>
      <c r="L431" s="41"/>
      <c r="M431" s="42"/>
    </row>
    <row r="432" spans="1:13" s="1" customFormat="1">
      <c r="A432" s="45"/>
      <c r="B432" s="7"/>
      <c r="C432" s="52"/>
      <c r="D432" s="6"/>
      <c r="E432" s="45"/>
      <c r="F432" s="7"/>
      <c r="G432" s="35"/>
      <c r="I432" s="38"/>
      <c r="J432" s="41"/>
      <c r="K432" s="41"/>
      <c r="L432" s="41"/>
      <c r="M432" s="42"/>
    </row>
    <row r="433" spans="1:13" s="1" customFormat="1">
      <c r="A433" s="45"/>
      <c r="B433" s="7"/>
      <c r="C433" s="52"/>
      <c r="D433" s="6"/>
      <c r="E433" s="45"/>
      <c r="F433" s="7"/>
      <c r="G433" s="35"/>
      <c r="I433" s="38"/>
      <c r="J433" s="41"/>
      <c r="K433" s="41"/>
      <c r="L433" s="41"/>
      <c r="M433" s="42"/>
    </row>
    <row r="434" spans="1:13" s="1" customFormat="1">
      <c r="A434" s="45"/>
      <c r="B434" s="7"/>
      <c r="C434" s="52"/>
      <c r="D434" s="6"/>
      <c r="E434" s="45"/>
      <c r="F434" s="7"/>
      <c r="G434" s="35"/>
      <c r="I434" s="38"/>
      <c r="J434" s="41"/>
      <c r="K434" s="41"/>
      <c r="L434" s="41"/>
      <c r="M434" s="42"/>
    </row>
    <row r="435" spans="1:13" s="1" customFormat="1">
      <c r="A435" s="45"/>
      <c r="B435" s="7"/>
      <c r="C435" s="52"/>
      <c r="D435" s="6"/>
      <c r="E435" s="45"/>
      <c r="F435" s="7"/>
      <c r="G435" s="35"/>
      <c r="I435" s="38"/>
      <c r="J435" s="41"/>
      <c r="K435" s="41"/>
      <c r="L435" s="41"/>
      <c r="M435" s="42"/>
    </row>
    <row r="436" spans="1:13" s="1" customFormat="1">
      <c r="A436" s="45"/>
      <c r="B436" s="7"/>
      <c r="C436" s="52"/>
      <c r="D436" s="6"/>
      <c r="E436" s="45"/>
      <c r="F436" s="7"/>
      <c r="G436" s="35"/>
      <c r="I436" s="38"/>
      <c r="J436" s="41"/>
      <c r="K436" s="41"/>
      <c r="L436" s="41"/>
      <c r="M436" s="42"/>
    </row>
    <row r="437" spans="1:13" s="1" customFormat="1">
      <c r="A437" s="45"/>
      <c r="B437" s="7"/>
      <c r="C437" s="52"/>
      <c r="D437" s="6"/>
      <c r="E437" s="45"/>
      <c r="F437" s="7"/>
      <c r="G437" s="35"/>
      <c r="I437" s="38"/>
      <c r="J437" s="41"/>
      <c r="K437" s="41"/>
      <c r="L437" s="41"/>
      <c r="M437" s="42"/>
    </row>
    <row r="438" spans="1:13" s="1" customFormat="1">
      <c r="A438" s="45"/>
      <c r="B438" s="7"/>
      <c r="C438" s="52"/>
      <c r="D438" s="6"/>
      <c r="E438" s="45"/>
      <c r="F438" s="7"/>
      <c r="G438" s="35"/>
      <c r="I438" s="38"/>
      <c r="J438" s="41"/>
      <c r="K438" s="41"/>
      <c r="L438" s="41"/>
      <c r="M438" s="42"/>
    </row>
    <row r="439" spans="1:13" s="1" customFormat="1">
      <c r="A439" s="45"/>
      <c r="B439" s="7"/>
      <c r="C439" s="52"/>
      <c r="D439" s="6"/>
      <c r="E439" s="45"/>
      <c r="F439" s="7"/>
      <c r="G439" s="35"/>
      <c r="I439" s="38"/>
      <c r="J439" s="41"/>
      <c r="K439" s="41"/>
      <c r="L439" s="41"/>
      <c r="M439" s="42"/>
    </row>
    <row r="440" spans="1:13" s="1" customFormat="1">
      <c r="A440" s="45"/>
      <c r="B440" s="7"/>
      <c r="C440" s="52"/>
      <c r="D440" s="6"/>
      <c r="E440" s="45"/>
      <c r="F440" s="7"/>
      <c r="G440" s="35"/>
      <c r="I440" s="38"/>
      <c r="J440" s="41"/>
      <c r="K440" s="41"/>
      <c r="L440" s="41"/>
      <c r="M440" s="42"/>
    </row>
    <row r="441" spans="1:13" s="1" customFormat="1">
      <c r="A441" s="45"/>
      <c r="B441" s="7"/>
      <c r="C441" s="52"/>
      <c r="D441" s="6"/>
      <c r="E441" s="45"/>
      <c r="F441" s="7"/>
      <c r="G441" s="35"/>
      <c r="I441" s="38"/>
      <c r="J441" s="41"/>
      <c r="K441" s="41"/>
      <c r="L441" s="41"/>
      <c r="M441" s="42"/>
    </row>
    <row r="442" spans="1:13" s="1" customFormat="1">
      <c r="A442" s="45"/>
      <c r="B442" s="7"/>
      <c r="C442" s="52"/>
      <c r="D442" s="6"/>
      <c r="E442" s="45"/>
      <c r="F442" s="7"/>
      <c r="G442" s="35"/>
      <c r="I442" s="38"/>
      <c r="J442" s="41"/>
      <c r="K442" s="41"/>
      <c r="L442" s="41"/>
      <c r="M442" s="42"/>
    </row>
    <row r="443" spans="1:13" s="1" customFormat="1">
      <c r="A443" s="45"/>
      <c r="B443" s="7"/>
      <c r="C443" s="52"/>
      <c r="D443" s="6"/>
      <c r="E443" s="45"/>
      <c r="F443" s="7"/>
      <c r="G443" s="35"/>
      <c r="I443" s="38"/>
      <c r="J443" s="41"/>
      <c r="K443" s="41"/>
      <c r="L443" s="41"/>
      <c r="M443" s="42"/>
    </row>
    <row r="444" spans="1:13" s="1" customFormat="1">
      <c r="A444" s="45"/>
      <c r="B444" s="7"/>
      <c r="C444" s="52"/>
      <c r="D444" s="6"/>
      <c r="E444" s="45"/>
      <c r="F444" s="7"/>
      <c r="G444" s="35"/>
      <c r="I444" s="38"/>
      <c r="J444" s="41"/>
      <c r="K444" s="41"/>
      <c r="L444" s="41"/>
      <c r="M444" s="42"/>
    </row>
    <row r="445" spans="1:13" s="1" customFormat="1">
      <c r="A445" s="45"/>
      <c r="B445" s="7"/>
      <c r="C445" s="52"/>
      <c r="D445" s="6"/>
      <c r="E445" s="45"/>
      <c r="F445" s="7"/>
      <c r="G445" s="35"/>
      <c r="I445" s="38"/>
      <c r="J445" s="41"/>
      <c r="K445" s="41"/>
      <c r="L445" s="41"/>
      <c r="M445" s="42"/>
    </row>
    <row r="446" spans="1:13" s="1" customFormat="1">
      <c r="A446" s="45"/>
      <c r="B446" s="7"/>
      <c r="C446" s="52"/>
      <c r="D446" s="6"/>
      <c r="E446" s="45"/>
      <c r="F446" s="7"/>
      <c r="G446" s="35"/>
      <c r="I446" s="38"/>
      <c r="J446" s="41"/>
      <c r="K446" s="41"/>
      <c r="L446" s="41"/>
      <c r="M446" s="42"/>
    </row>
    <row r="447" spans="1:13" s="1" customFormat="1">
      <c r="A447" s="45"/>
      <c r="B447" s="7"/>
      <c r="C447" s="52"/>
      <c r="D447" s="6"/>
      <c r="E447" s="45"/>
      <c r="F447" s="7"/>
      <c r="G447" s="35"/>
      <c r="I447" s="38"/>
      <c r="J447" s="41"/>
      <c r="K447" s="41"/>
      <c r="L447" s="41"/>
      <c r="M447" s="42"/>
    </row>
    <row r="448" spans="1:13" s="1" customFormat="1">
      <c r="A448" s="45"/>
      <c r="B448" s="7"/>
      <c r="C448" s="52"/>
      <c r="D448" s="6"/>
      <c r="E448" s="45"/>
      <c r="F448" s="7"/>
      <c r="G448" s="35"/>
      <c r="I448" s="38"/>
      <c r="J448" s="41"/>
      <c r="K448" s="41"/>
      <c r="L448" s="41"/>
      <c r="M448" s="42"/>
    </row>
    <row r="449" spans="1:13" s="1" customFormat="1">
      <c r="A449" s="45"/>
      <c r="B449" s="7"/>
      <c r="C449" s="52"/>
      <c r="D449" s="6"/>
      <c r="E449" s="45"/>
      <c r="F449" s="7"/>
      <c r="G449" s="35"/>
      <c r="I449" s="38"/>
      <c r="J449" s="41"/>
      <c r="K449" s="41"/>
      <c r="L449" s="41"/>
      <c r="M449" s="42"/>
    </row>
    <row r="450" spans="1:13" s="1" customFormat="1">
      <c r="A450" s="45"/>
      <c r="B450" s="7"/>
      <c r="C450" s="52"/>
      <c r="D450" s="6"/>
      <c r="E450" s="45"/>
      <c r="F450" s="7"/>
      <c r="G450" s="35"/>
      <c r="I450" s="38"/>
      <c r="J450" s="41"/>
      <c r="K450" s="41"/>
      <c r="L450" s="41"/>
      <c r="M450" s="42"/>
    </row>
    <row r="451" spans="1:13" s="1" customFormat="1">
      <c r="A451" s="45"/>
      <c r="B451" s="7"/>
      <c r="C451" s="52"/>
      <c r="D451" s="6"/>
      <c r="E451" s="45"/>
      <c r="F451" s="7"/>
      <c r="G451" s="35"/>
      <c r="I451" s="38"/>
      <c r="J451" s="41"/>
      <c r="K451" s="41"/>
      <c r="L451" s="41"/>
      <c r="M451" s="42"/>
    </row>
    <row r="452" spans="1:13" s="1" customFormat="1">
      <c r="A452" s="45"/>
      <c r="B452" s="7"/>
      <c r="C452" s="52"/>
      <c r="D452" s="6"/>
      <c r="E452" s="45"/>
      <c r="F452" s="7"/>
      <c r="G452" s="35"/>
      <c r="I452" s="38"/>
      <c r="J452" s="41"/>
      <c r="K452" s="41"/>
      <c r="L452" s="41"/>
      <c r="M452" s="42"/>
    </row>
    <row r="453" spans="1:13" s="1" customFormat="1">
      <c r="A453" s="45"/>
      <c r="B453" s="7"/>
      <c r="C453" s="52"/>
      <c r="D453" s="6"/>
      <c r="E453" s="45"/>
      <c r="F453" s="7"/>
      <c r="G453" s="35"/>
      <c r="I453" s="38"/>
      <c r="J453" s="41"/>
      <c r="K453" s="41"/>
      <c r="L453" s="41"/>
      <c r="M453" s="42"/>
    </row>
    <row r="454" spans="1:13" s="1" customFormat="1">
      <c r="A454" s="45"/>
      <c r="B454" s="7"/>
      <c r="C454" s="52"/>
      <c r="D454" s="6"/>
      <c r="E454" s="45"/>
      <c r="F454" s="7"/>
      <c r="G454" s="35"/>
      <c r="I454" s="38"/>
      <c r="J454" s="41"/>
      <c r="K454" s="41"/>
      <c r="L454" s="41"/>
      <c r="M454" s="42"/>
    </row>
    <row r="455" spans="1:13" s="1" customFormat="1">
      <c r="A455" s="45"/>
      <c r="B455" s="7"/>
      <c r="C455" s="52"/>
      <c r="D455" s="6"/>
      <c r="E455" s="45"/>
      <c r="F455" s="7"/>
      <c r="G455" s="35"/>
      <c r="I455" s="38"/>
      <c r="J455" s="41"/>
      <c r="K455" s="41"/>
      <c r="L455" s="41"/>
      <c r="M455" s="42"/>
    </row>
    <row r="456" spans="1:13" s="1" customFormat="1">
      <c r="A456" s="45"/>
      <c r="B456" s="7"/>
      <c r="C456" s="52"/>
      <c r="D456" s="6"/>
      <c r="E456" s="45"/>
      <c r="F456" s="7"/>
      <c r="G456" s="35"/>
      <c r="I456" s="38"/>
      <c r="J456" s="41"/>
      <c r="K456" s="41"/>
      <c r="L456" s="41"/>
      <c r="M456" s="42"/>
    </row>
    <row r="457" spans="1:13" s="1" customFormat="1">
      <c r="A457" s="45"/>
      <c r="B457" s="7"/>
      <c r="C457" s="52"/>
      <c r="D457" s="6"/>
      <c r="E457" s="45"/>
      <c r="F457" s="7"/>
      <c r="G457" s="35"/>
      <c r="I457" s="38"/>
      <c r="J457" s="41"/>
      <c r="K457" s="41"/>
      <c r="L457" s="41"/>
      <c r="M457" s="42"/>
    </row>
    <row r="458" spans="1:13" s="1" customFormat="1">
      <c r="A458" s="45"/>
      <c r="B458" s="7"/>
      <c r="C458" s="52"/>
      <c r="D458" s="6"/>
      <c r="E458" s="45"/>
      <c r="F458" s="7"/>
      <c r="G458" s="35"/>
      <c r="I458" s="38"/>
      <c r="J458" s="41"/>
      <c r="K458" s="41"/>
      <c r="L458" s="41"/>
      <c r="M458" s="42"/>
    </row>
    <row r="459" spans="1:13" s="1" customFormat="1">
      <c r="A459" s="45"/>
      <c r="B459" s="7"/>
      <c r="C459" s="52"/>
      <c r="D459" s="6"/>
      <c r="E459" s="45"/>
      <c r="F459" s="7"/>
      <c r="G459" s="35"/>
      <c r="I459" s="38"/>
      <c r="J459" s="41"/>
      <c r="K459" s="41"/>
      <c r="L459" s="41"/>
      <c r="M459" s="42"/>
    </row>
    <row r="460" spans="1:13" s="1" customFormat="1">
      <c r="A460" s="45"/>
      <c r="B460" s="7"/>
      <c r="C460" s="52"/>
      <c r="D460" s="6"/>
      <c r="E460" s="45"/>
      <c r="F460" s="7"/>
      <c r="G460" s="35"/>
      <c r="I460" s="38"/>
      <c r="J460" s="41"/>
      <c r="K460" s="41"/>
      <c r="L460" s="41"/>
      <c r="M460" s="42"/>
    </row>
    <row r="461" spans="1:13" s="1" customFormat="1">
      <c r="A461" s="45"/>
      <c r="B461" s="7"/>
      <c r="C461" s="52"/>
      <c r="D461" s="6"/>
      <c r="E461" s="45"/>
      <c r="F461" s="7"/>
      <c r="G461" s="35"/>
      <c r="I461" s="38"/>
      <c r="J461" s="41"/>
      <c r="K461" s="41"/>
      <c r="L461" s="41"/>
      <c r="M461" s="42"/>
    </row>
    <row r="462" spans="1:13" s="1" customFormat="1">
      <c r="A462" s="45"/>
      <c r="B462" s="7"/>
      <c r="C462" s="52"/>
      <c r="D462" s="6"/>
      <c r="E462" s="45"/>
      <c r="F462" s="7"/>
      <c r="G462" s="35"/>
      <c r="I462" s="38"/>
      <c r="J462" s="41"/>
      <c r="K462" s="41"/>
      <c r="L462" s="41"/>
      <c r="M462" s="42"/>
    </row>
    <row r="463" spans="1:13" s="1" customFormat="1">
      <c r="A463" s="45"/>
      <c r="B463" s="7"/>
      <c r="C463" s="52"/>
      <c r="D463" s="6"/>
      <c r="E463" s="45"/>
      <c r="F463" s="7"/>
      <c r="G463" s="35"/>
      <c r="I463" s="38"/>
      <c r="J463" s="41"/>
      <c r="K463" s="41"/>
      <c r="L463" s="41"/>
      <c r="M463" s="42"/>
    </row>
    <row r="464" spans="1:13" s="1" customFormat="1">
      <c r="A464" s="45"/>
      <c r="B464" s="7"/>
      <c r="C464" s="52"/>
      <c r="D464" s="6"/>
      <c r="E464" s="45"/>
      <c r="F464" s="7"/>
      <c r="G464" s="35"/>
      <c r="I464" s="38"/>
      <c r="J464" s="41"/>
      <c r="K464" s="41"/>
      <c r="L464" s="41"/>
      <c r="M464" s="42"/>
    </row>
    <row r="465" spans="1:13" s="1" customFormat="1">
      <c r="A465" s="45"/>
      <c r="B465" s="7"/>
      <c r="C465" s="52"/>
      <c r="D465" s="6"/>
      <c r="E465" s="45"/>
      <c r="F465" s="7"/>
      <c r="G465" s="35"/>
      <c r="I465" s="38"/>
      <c r="J465" s="41"/>
      <c r="K465" s="41"/>
      <c r="L465" s="41"/>
      <c r="M465" s="42"/>
    </row>
    <row r="466" spans="1:13" s="1" customFormat="1">
      <c r="A466" s="45"/>
      <c r="B466" s="7"/>
      <c r="C466" s="52"/>
      <c r="D466" s="6"/>
      <c r="E466" s="45"/>
      <c r="F466" s="7"/>
      <c r="G466" s="35"/>
      <c r="I466" s="38"/>
      <c r="J466" s="41"/>
      <c r="K466" s="41"/>
      <c r="L466" s="41"/>
      <c r="M466" s="42"/>
    </row>
    <row r="467" spans="1:13" s="1" customFormat="1">
      <c r="A467" s="45"/>
      <c r="B467" s="7"/>
      <c r="C467" s="52"/>
      <c r="D467" s="6"/>
      <c r="E467" s="45"/>
      <c r="F467" s="7"/>
      <c r="G467" s="35"/>
      <c r="I467" s="38"/>
      <c r="J467" s="41"/>
      <c r="K467" s="41"/>
      <c r="L467" s="41"/>
      <c r="M467" s="42"/>
    </row>
    <row r="468" spans="1:13" s="1" customFormat="1">
      <c r="A468" s="45"/>
      <c r="B468" s="7"/>
      <c r="C468" s="52"/>
      <c r="D468" s="6"/>
      <c r="E468" s="45"/>
      <c r="F468" s="7"/>
      <c r="G468" s="35"/>
      <c r="I468" s="38"/>
      <c r="J468" s="41"/>
      <c r="K468" s="41"/>
      <c r="L468" s="41"/>
      <c r="M468" s="42"/>
    </row>
    <row r="469" spans="1:13" s="1" customFormat="1">
      <c r="A469" s="45"/>
      <c r="B469" s="7"/>
      <c r="C469" s="52"/>
      <c r="D469" s="6"/>
      <c r="E469" s="45"/>
      <c r="F469" s="7"/>
      <c r="G469" s="35"/>
      <c r="I469" s="38"/>
      <c r="J469" s="41"/>
      <c r="K469" s="41"/>
      <c r="L469" s="41"/>
      <c r="M469" s="42"/>
    </row>
    <row r="470" spans="1:13" s="1" customFormat="1">
      <c r="A470" s="45"/>
      <c r="B470" s="7"/>
      <c r="C470" s="52"/>
      <c r="D470" s="6"/>
      <c r="E470" s="45"/>
      <c r="F470" s="7"/>
      <c r="G470" s="35"/>
      <c r="I470" s="38"/>
      <c r="J470" s="41"/>
      <c r="K470" s="41"/>
      <c r="L470" s="41"/>
      <c r="M470" s="42"/>
    </row>
    <row r="471" spans="1:13" s="1" customFormat="1">
      <c r="A471" s="45"/>
      <c r="B471" s="7"/>
      <c r="C471" s="52"/>
      <c r="D471" s="6"/>
      <c r="E471" s="45"/>
      <c r="F471" s="7"/>
      <c r="G471" s="35"/>
      <c r="I471" s="38"/>
      <c r="J471" s="41"/>
      <c r="K471" s="41"/>
      <c r="L471" s="41"/>
      <c r="M471" s="42"/>
    </row>
    <row r="472" spans="1:13" s="1" customFormat="1">
      <c r="A472" s="45"/>
      <c r="B472" s="7"/>
      <c r="C472" s="52"/>
      <c r="D472" s="6"/>
      <c r="E472" s="45"/>
      <c r="F472" s="7"/>
      <c r="G472" s="35"/>
      <c r="I472" s="38"/>
      <c r="J472" s="41"/>
      <c r="K472" s="41"/>
      <c r="L472" s="41"/>
      <c r="M472" s="42"/>
    </row>
    <row r="473" spans="1:13" s="1" customFormat="1">
      <c r="A473" s="45"/>
      <c r="B473" s="7"/>
      <c r="C473" s="52"/>
      <c r="D473" s="6"/>
      <c r="E473" s="45"/>
      <c r="F473" s="7"/>
      <c r="G473" s="35"/>
      <c r="I473" s="38"/>
      <c r="J473" s="41"/>
      <c r="K473" s="41"/>
      <c r="L473" s="41"/>
      <c r="M473" s="42"/>
    </row>
    <row r="474" spans="1:13" s="1" customFormat="1">
      <c r="A474" s="45"/>
      <c r="B474" s="7"/>
      <c r="C474" s="52"/>
      <c r="D474" s="6"/>
      <c r="E474" s="45"/>
      <c r="F474" s="7"/>
      <c r="G474" s="35"/>
      <c r="I474" s="38"/>
      <c r="J474" s="41"/>
      <c r="K474" s="41"/>
      <c r="L474" s="41"/>
      <c r="M474" s="42"/>
    </row>
    <row r="475" spans="1:13" s="1" customFormat="1">
      <c r="A475" s="45"/>
      <c r="B475" s="7"/>
      <c r="C475" s="52"/>
      <c r="D475" s="6"/>
      <c r="E475" s="45"/>
      <c r="F475" s="7"/>
      <c r="G475" s="35"/>
      <c r="I475" s="38"/>
      <c r="J475" s="41"/>
      <c r="K475" s="41"/>
      <c r="L475" s="41"/>
      <c r="M475" s="42"/>
    </row>
    <row r="476" spans="1:13" s="1" customFormat="1">
      <c r="A476" s="45"/>
      <c r="B476" s="7"/>
      <c r="C476" s="52"/>
      <c r="D476" s="6"/>
      <c r="E476" s="45"/>
      <c r="F476" s="7"/>
      <c r="G476" s="35"/>
      <c r="I476" s="38"/>
      <c r="J476" s="41"/>
      <c r="K476" s="41"/>
      <c r="L476" s="41"/>
      <c r="M476" s="42"/>
    </row>
    <row r="477" spans="1:13" s="1" customFormat="1">
      <c r="A477" s="45"/>
      <c r="B477" s="7"/>
      <c r="C477" s="52"/>
      <c r="D477" s="6"/>
      <c r="E477" s="45"/>
      <c r="F477" s="7"/>
      <c r="G477" s="35"/>
      <c r="I477" s="38"/>
      <c r="J477" s="41"/>
      <c r="K477" s="41"/>
      <c r="L477" s="41"/>
      <c r="M477" s="42"/>
    </row>
    <row r="478" spans="1:13" s="1" customFormat="1">
      <c r="A478" s="45"/>
      <c r="B478" s="7"/>
      <c r="C478" s="52"/>
      <c r="D478" s="6"/>
      <c r="E478" s="45"/>
      <c r="F478" s="7"/>
      <c r="G478" s="35"/>
      <c r="I478" s="38"/>
      <c r="J478" s="41"/>
      <c r="K478" s="41"/>
      <c r="L478" s="41"/>
      <c r="M478" s="42"/>
    </row>
    <row r="479" spans="1:13" s="1" customFormat="1">
      <c r="A479" s="45"/>
      <c r="B479" s="7"/>
      <c r="C479" s="52"/>
      <c r="D479" s="6"/>
      <c r="E479" s="45"/>
      <c r="F479" s="7"/>
      <c r="G479" s="35"/>
      <c r="I479" s="38"/>
      <c r="J479" s="41"/>
      <c r="K479" s="41"/>
      <c r="L479" s="41"/>
      <c r="M479" s="42"/>
    </row>
    <row r="480" spans="1:13" s="1" customFormat="1">
      <c r="A480" s="45"/>
      <c r="B480" s="7"/>
      <c r="C480" s="52"/>
      <c r="D480" s="6"/>
      <c r="E480" s="45"/>
      <c r="F480" s="7"/>
      <c r="G480" s="35"/>
      <c r="I480" s="38"/>
      <c r="J480" s="41"/>
      <c r="K480" s="41"/>
      <c r="L480" s="41"/>
      <c r="M480" s="42"/>
    </row>
    <row r="481" spans="1:13" s="1" customFormat="1">
      <c r="A481" s="45"/>
      <c r="B481" s="7"/>
      <c r="C481" s="52"/>
      <c r="D481" s="6"/>
      <c r="E481" s="45"/>
      <c r="F481" s="7"/>
      <c r="G481" s="35"/>
      <c r="I481" s="38"/>
      <c r="J481" s="41"/>
      <c r="K481" s="41"/>
      <c r="L481" s="41"/>
      <c r="M481" s="42"/>
    </row>
    <row r="482" spans="1:13" s="1" customFormat="1">
      <c r="A482" s="45"/>
      <c r="B482" s="7"/>
      <c r="C482" s="52"/>
      <c r="D482" s="6"/>
      <c r="E482" s="45"/>
      <c r="F482" s="7"/>
      <c r="G482" s="35"/>
      <c r="I482" s="38"/>
      <c r="J482" s="41"/>
      <c r="K482" s="41"/>
      <c r="L482" s="41"/>
      <c r="M482" s="42"/>
    </row>
    <row r="483" spans="1:13" s="1" customFormat="1">
      <c r="A483" s="45"/>
      <c r="B483" s="7"/>
      <c r="C483" s="52"/>
      <c r="D483" s="6"/>
      <c r="E483" s="45"/>
      <c r="F483" s="7"/>
      <c r="G483" s="35"/>
      <c r="I483" s="38"/>
      <c r="J483" s="41"/>
      <c r="K483" s="41"/>
      <c r="L483" s="41"/>
      <c r="M483" s="42"/>
    </row>
    <row r="484" spans="1:13" s="1" customFormat="1">
      <c r="A484" s="45"/>
      <c r="B484" s="7"/>
      <c r="C484" s="52"/>
      <c r="D484" s="6"/>
      <c r="E484" s="45"/>
      <c r="F484" s="7"/>
      <c r="G484" s="35"/>
      <c r="I484" s="38"/>
      <c r="J484" s="41"/>
      <c r="K484" s="41"/>
      <c r="L484" s="41"/>
      <c r="M484" s="42"/>
    </row>
    <row r="485" spans="1:13" s="1" customFormat="1">
      <c r="A485" s="45"/>
      <c r="B485" s="7"/>
      <c r="C485" s="52"/>
      <c r="D485" s="6"/>
      <c r="E485" s="45"/>
      <c r="F485" s="7"/>
      <c r="G485" s="35"/>
      <c r="I485" s="38"/>
      <c r="J485" s="41"/>
      <c r="K485" s="41"/>
      <c r="L485" s="41"/>
      <c r="M485" s="42"/>
    </row>
    <row r="486" spans="1:13" s="1" customFormat="1">
      <c r="A486" s="45"/>
      <c r="B486" s="7"/>
      <c r="C486" s="52"/>
      <c r="D486" s="6"/>
      <c r="E486" s="45"/>
      <c r="F486" s="7"/>
      <c r="G486" s="35"/>
      <c r="I486" s="38"/>
      <c r="J486" s="41"/>
      <c r="K486" s="41"/>
      <c r="L486" s="41"/>
      <c r="M486" s="42"/>
    </row>
    <row r="487" spans="1:13" s="1" customFormat="1">
      <c r="A487" s="45"/>
      <c r="B487" s="7"/>
      <c r="C487" s="52"/>
      <c r="D487" s="6"/>
      <c r="E487" s="45"/>
      <c r="F487" s="7"/>
      <c r="G487" s="35"/>
      <c r="I487" s="38"/>
      <c r="J487" s="41"/>
      <c r="K487" s="41"/>
      <c r="L487" s="41"/>
      <c r="M487" s="42"/>
    </row>
    <row r="488" spans="1:13" s="1" customFormat="1">
      <c r="A488" s="45"/>
      <c r="B488" s="7"/>
      <c r="C488" s="52"/>
      <c r="D488" s="6"/>
      <c r="E488" s="45"/>
      <c r="F488" s="7"/>
      <c r="G488" s="35"/>
      <c r="I488" s="38"/>
      <c r="J488" s="41"/>
      <c r="K488" s="41"/>
      <c r="L488" s="41"/>
      <c r="M488" s="42"/>
    </row>
    <row r="489" spans="1:13" s="1" customFormat="1">
      <c r="A489" s="45"/>
      <c r="B489" s="7"/>
      <c r="C489" s="52"/>
      <c r="D489" s="6"/>
      <c r="E489" s="45"/>
      <c r="F489" s="7"/>
      <c r="G489" s="35"/>
      <c r="I489" s="38"/>
      <c r="J489" s="41"/>
      <c r="K489" s="41"/>
      <c r="L489" s="41"/>
      <c r="M489" s="42"/>
    </row>
    <row r="490" spans="1:13" s="1" customFormat="1">
      <c r="A490" s="45"/>
      <c r="B490" s="7"/>
      <c r="C490" s="52"/>
      <c r="D490" s="6"/>
      <c r="E490" s="45"/>
      <c r="F490" s="7"/>
      <c r="G490" s="35"/>
      <c r="I490" s="38"/>
      <c r="J490" s="41"/>
      <c r="K490" s="41"/>
      <c r="L490" s="41"/>
      <c r="M490" s="42"/>
    </row>
    <row r="491" spans="1:13" s="1" customFormat="1">
      <c r="A491" s="45"/>
      <c r="B491" s="7"/>
      <c r="C491" s="52"/>
      <c r="D491" s="6"/>
      <c r="E491" s="45"/>
      <c r="F491" s="7"/>
      <c r="G491" s="35"/>
      <c r="I491" s="38"/>
      <c r="J491" s="41"/>
      <c r="K491" s="41"/>
      <c r="L491" s="41"/>
      <c r="M491" s="42"/>
    </row>
    <row r="492" spans="1:13" s="1" customFormat="1">
      <c r="A492" s="45"/>
      <c r="B492" s="7"/>
      <c r="C492" s="52"/>
      <c r="D492" s="6"/>
      <c r="E492" s="45"/>
      <c r="F492" s="7"/>
      <c r="G492" s="35"/>
      <c r="I492" s="38"/>
      <c r="J492" s="41"/>
      <c r="K492" s="41"/>
      <c r="L492" s="41"/>
      <c r="M492" s="42"/>
    </row>
    <row r="493" spans="1:13" s="1" customFormat="1">
      <c r="A493" s="45"/>
      <c r="B493" s="7"/>
      <c r="C493" s="52"/>
      <c r="D493" s="6"/>
      <c r="E493" s="45"/>
      <c r="F493" s="7"/>
      <c r="G493" s="35"/>
      <c r="I493" s="38"/>
      <c r="J493" s="41"/>
      <c r="K493" s="41"/>
      <c r="L493" s="41"/>
      <c r="M493" s="42"/>
    </row>
    <row r="494" spans="1:13" s="1" customFormat="1">
      <c r="A494" s="45"/>
      <c r="B494" s="7"/>
      <c r="C494" s="52"/>
      <c r="D494" s="6"/>
      <c r="E494" s="45"/>
      <c r="F494" s="7"/>
      <c r="G494" s="35"/>
      <c r="I494" s="38"/>
      <c r="J494" s="41"/>
      <c r="K494" s="41"/>
      <c r="L494" s="41"/>
      <c r="M494" s="42"/>
    </row>
    <row r="495" spans="1:13" s="1" customFormat="1">
      <c r="A495" s="45"/>
      <c r="B495" s="7"/>
      <c r="C495" s="52"/>
      <c r="D495" s="6"/>
      <c r="E495" s="45"/>
      <c r="F495" s="7"/>
      <c r="G495" s="35"/>
      <c r="I495" s="38"/>
      <c r="J495" s="41"/>
      <c r="K495" s="41"/>
      <c r="L495" s="41"/>
      <c r="M495" s="42"/>
    </row>
    <row r="496" spans="1:13" s="1" customFormat="1">
      <c r="A496" s="45"/>
      <c r="B496" s="7"/>
      <c r="C496" s="52"/>
      <c r="D496" s="6"/>
      <c r="E496" s="45"/>
      <c r="F496" s="7"/>
      <c r="G496" s="35"/>
      <c r="I496" s="38"/>
      <c r="J496" s="41"/>
      <c r="K496" s="41"/>
      <c r="L496" s="41"/>
      <c r="M496" s="42"/>
    </row>
    <row r="497" spans="1:13" s="1" customFormat="1">
      <c r="A497" s="45"/>
      <c r="B497" s="7"/>
      <c r="C497" s="52"/>
      <c r="D497" s="6"/>
      <c r="E497" s="45"/>
      <c r="F497" s="7"/>
      <c r="G497" s="35"/>
      <c r="I497" s="38"/>
      <c r="J497" s="41"/>
      <c r="K497" s="41"/>
      <c r="L497" s="41"/>
      <c r="M497" s="42"/>
    </row>
    <row r="498" spans="1:13" s="1" customFormat="1">
      <c r="A498" s="45"/>
      <c r="B498" s="7"/>
      <c r="C498" s="52"/>
      <c r="D498" s="6"/>
      <c r="E498" s="45"/>
      <c r="F498" s="7"/>
      <c r="G498" s="35"/>
      <c r="I498" s="38"/>
      <c r="J498" s="41"/>
      <c r="K498" s="41"/>
      <c r="L498" s="41"/>
      <c r="M498" s="42"/>
    </row>
    <row r="499" spans="1:13" s="1" customFormat="1">
      <c r="A499" s="45"/>
      <c r="B499" s="7"/>
      <c r="C499" s="52"/>
      <c r="D499" s="6"/>
      <c r="E499" s="45"/>
      <c r="F499" s="7"/>
      <c r="G499" s="35"/>
      <c r="I499" s="38"/>
      <c r="J499" s="41"/>
      <c r="K499" s="41"/>
      <c r="L499" s="41"/>
      <c r="M499" s="42"/>
    </row>
    <row r="500" spans="1:13" s="1" customFormat="1">
      <c r="A500" s="45"/>
      <c r="B500" s="7"/>
      <c r="C500" s="52"/>
      <c r="D500" s="6"/>
      <c r="E500" s="45"/>
      <c r="F500" s="7"/>
      <c r="G500" s="35"/>
      <c r="I500" s="38"/>
      <c r="J500" s="41"/>
      <c r="K500" s="41"/>
      <c r="L500" s="41"/>
      <c r="M500" s="42"/>
    </row>
    <row r="501" spans="1:13" s="1" customFormat="1">
      <c r="A501" s="45"/>
      <c r="B501" s="7"/>
      <c r="C501" s="52"/>
      <c r="D501" s="6"/>
      <c r="E501" s="45"/>
      <c r="F501" s="7"/>
      <c r="G501" s="35"/>
      <c r="I501" s="38"/>
      <c r="J501" s="41"/>
      <c r="K501" s="41"/>
      <c r="L501" s="41"/>
      <c r="M501" s="42"/>
    </row>
    <row r="502" spans="1:13" s="1" customFormat="1">
      <c r="A502" s="45"/>
      <c r="B502" s="7"/>
      <c r="C502" s="52"/>
      <c r="D502" s="6"/>
      <c r="E502" s="45"/>
      <c r="F502" s="7"/>
      <c r="G502" s="35"/>
      <c r="I502" s="38"/>
      <c r="J502" s="41"/>
      <c r="K502" s="41"/>
      <c r="L502" s="41"/>
      <c r="M502" s="42"/>
    </row>
    <row r="503" spans="1:13" s="1" customFormat="1">
      <c r="A503" s="45"/>
      <c r="B503" s="7"/>
      <c r="C503" s="52"/>
      <c r="D503" s="6"/>
      <c r="E503" s="45"/>
      <c r="F503" s="7"/>
      <c r="G503" s="35"/>
      <c r="I503" s="38"/>
      <c r="J503" s="41"/>
      <c r="K503" s="41"/>
      <c r="L503" s="41"/>
      <c r="M503" s="42"/>
    </row>
    <row r="504" spans="1:13" s="1" customFormat="1">
      <c r="A504" s="45"/>
      <c r="B504" s="7"/>
      <c r="C504" s="52"/>
      <c r="D504" s="6"/>
      <c r="E504" s="45"/>
      <c r="F504" s="7"/>
      <c r="G504" s="35"/>
      <c r="I504" s="38"/>
      <c r="J504" s="41"/>
      <c r="K504" s="41"/>
      <c r="L504" s="41"/>
      <c r="M504" s="42"/>
    </row>
    <row r="505" spans="1:13" s="1" customFormat="1">
      <c r="A505" s="45"/>
      <c r="B505" s="7"/>
      <c r="C505" s="52"/>
      <c r="D505" s="6"/>
      <c r="E505" s="45"/>
      <c r="F505" s="7"/>
      <c r="G505" s="35"/>
      <c r="I505" s="38"/>
      <c r="J505" s="41"/>
      <c r="K505" s="41"/>
      <c r="L505" s="41"/>
      <c r="M505" s="42"/>
    </row>
    <row r="506" spans="1:13" s="1" customFormat="1">
      <c r="A506" s="45"/>
      <c r="B506" s="7"/>
      <c r="C506" s="52"/>
      <c r="D506" s="6"/>
      <c r="E506" s="45"/>
      <c r="F506" s="7"/>
      <c r="G506" s="35"/>
      <c r="I506" s="38"/>
      <c r="J506" s="41"/>
      <c r="K506" s="41"/>
      <c r="L506" s="41"/>
      <c r="M506" s="42"/>
    </row>
  </sheetData>
  <mergeCells count="1">
    <mergeCell ref="B251:C251"/>
  </mergeCells>
  <pageMargins left="1.63" right="0.25" top="0.69" bottom="1" header="0.5" footer="0.5"/>
  <pageSetup paperSize="5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34"/>
  <sheetViews>
    <sheetView showGridLines="0" tabSelected="1" topLeftCell="A7" zoomScale="130" zoomScaleNormal="130" workbookViewId="0">
      <selection activeCell="G9" sqref="G9"/>
    </sheetView>
  </sheetViews>
  <sheetFormatPr defaultColWidth="1.85546875" defaultRowHeight="15" customHeight="1"/>
  <cols>
    <col min="1" max="1" width="3.7109375" style="2" customWidth="1"/>
    <col min="2" max="2" width="9.140625" style="2" customWidth="1"/>
    <col min="3" max="3" width="24.28515625" style="9" customWidth="1"/>
    <col min="4" max="4" width="5.7109375" style="13" hidden="1" customWidth="1"/>
    <col min="5" max="5" width="6.28515625" style="13" hidden="1" customWidth="1"/>
    <col min="6" max="6" width="6" style="2" customWidth="1"/>
    <col min="7" max="7" width="7.42578125" style="2" customWidth="1"/>
    <col min="8" max="8" width="14.28515625" style="2" bestFit="1" customWidth="1"/>
    <col min="9" max="9" width="7.42578125" style="2" bestFit="1" customWidth="1"/>
    <col min="10" max="10" width="4.85546875" style="2" bestFit="1" customWidth="1"/>
    <col min="11" max="16384" width="1.85546875" style="2"/>
  </cols>
  <sheetData>
    <row r="1" spans="1:9" ht="15" customHeight="1">
      <c r="A1" s="198" t="s">
        <v>52</v>
      </c>
      <c r="B1" s="198"/>
      <c r="C1" s="198"/>
      <c r="D1" s="198"/>
      <c r="E1" s="198"/>
      <c r="F1" s="198"/>
    </row>
    <row r="2" spans="1:9" ht="15" customHeight="1">
      <c r="A2" s="198" t="s">
        <v>141</v>
      </c>
      <c r="B2" s="198"/>
      <c r="C2" s="198"/>
      <c r="D2" s="198"/>
      <c r="E2" s="198"/>
      <c r="F2" s="198"/>
    </row>
    <row r="3" spans="1:9" ht="15" customHeight="1">
      <c r="A3" s="198" t="s">
        <v>53</v>
      </c>
      <c r="B3" s="198"/>
      <c r="C3" s="198"/>
      <c r="D3" s="198"/>
      <c r="E3" s="198"/>
      <c r="F3" s="198"/>
    </row>
    <row r="4" spans="1:9" ht="15" customHeight="1" thickBot="1">
      <c r="A4" s="8" t="s">
        <v>59</v>
      </c>
      <c r="B4" s="3"/>
      <c r="C4" s="8"/>
      <c r="D4" s="16"/>
      <c r="E4" s="16"/>
      <c r="F4" s="4"/>
    </row>
    <row r="5" spans="1:9" ht="15" customHeight="1" thickTop="1">
      <c r="A5" s="199" t="s">
        <v>0</v>
      </c>
      <c r="B5" s="87" t="s">
        <v>55</v>
      </c>
      <c r="C5" s="190" t="s">
        <v>1</v>
      </c>
      <c r="D5" s="196" t="s">
        <v>3</v>
      </c>
      <c r="E5" s="196" t="s">
        <v>4</v>
      </c>
      <c r="F5" s="192" t="s">
        <v>45</v>
      </c>
      <c r="H5" s="4"/>
    </row>
    <row r="6" spans="1:9" ht="15" customHeight="1" thickBot="1">
      <c r="A6" s="200"/>
      <c r="B6" s="89" t="s">
        <v>54</v>
      </c>
      <c r="C6" s="191"/>
      <c r="D6" s="197"/>
      <c r="E6" s="197"/>
      <c r="F6" s="193"/>
      <c r="H6" s="4"/>
    </row>
    <row r="7" spans="1:9" ht="15" customHeight="1">
      <c r="A7" s="92">
        <v>1</v>
      </c>
      <c r="B7" s="183">
        <v>5105100149</v>
      </c>
      <c r="C7" s="184" t="s">
        <v>296</v>
      </c>
      <c r="D7" s="185"/>
      <c r="E7" s="185"/>
      <c r="F7" s="116" t="s">
        <v>307</v>
      </c>
      <c r="G7" s="24"/>
      <c r="I7" s="4"/>
    </row>
    <row r="8" spans="1:9" ht="15" customHeight="1">
      <c r="A8" s="92">
        <v>2</v>
      </c>
      <c r="B8" s="180">
        <v>5107100075</v>
      </c>
      <c r="C8" s="96" t="s">
        <v>286</v>
      </c>
      <c r="D8" s="93"/>
      <c r="E8" s="93"/>
      <c r="F8" s="116" t="s">
        <v>307</v>
      </c>
      <c r="G8" s="186"/>
      <c r="I8" s="4"/>
    </row>
    <row r="9" spans="1:9" ht="15" customHeight="1">
      <c r="A9" s="92">
        <v>3</v>
      </c>
      <c r="B9" s="180">
        <v>5108100021</v>
      </c>
      <c r="C9" s="96" t="s">
        <v>303</v>
      </c>
      <c r="D9" s="93"/>
      <c r="E9" s="93"/>
      <c r="F9" s="116" t="s">
        <v>307</v>
      </c>
      <c r="G9" s="186"/>
      <c r="I9" s="4"/>
    </row>
    <row r="10" spans="1:9" ht="15" customHeight="1">
      <c r="A10" s="92">
        <v>4</v>
      </c>
      <c r="B10" s="82">
        <v>5108100156</v>
      </c>
      <c r="C10" s="96" t="s">
        <v>167</v>
      </c>
      <c r="D10" s="93"/>
      <c r="E10" s="93"/>
      <c r="F10" s="116" t="s">
        <v>307</v>
      </c>
      <c r="G10" s="186"/>
      <c r="I10" s="4"/>
    </row>
    <row r="11" spans="1:9" ht="15" customHeight="1">
      <c r="A11" s="92">
        <v>5</v>
      </c>
      <c r="B11" s="82">
        <v>5108100703</v>
      </c>
      <c r="C11" s="96" t="s">
        <v>142</v>
      </c>
      <c r="D11" s="93"/>
      <c r="E11" s="93"/>
      <c r="F11" s="116" t="s">
        <v>307</v>
      </c>
      <c r="G11" s="186"/>
      <c r="I11" s="4"/>
    </row>
    <row r="12" spans="1:9" ht="15" customHeight="1">
      <c r="A12" s="92">
        <v>6</v>
      </c>
      <c r="B12" s="82">
        <v>5108100705</v>
      </c>
      <c r="C12" s="96" t="s">
        <v>67</v>
      </c>
      <c r="D12" s="93"/>
      <c r="E12" s="93"/>
      <c r="F12" s="116" t="s">
        <v>307</v>
      </c>
      <c r="G12" s="24"/>
      <c r="I12" s="4"/>
    </row>
    <row r="13" spans="1:9" ht="15" customHeight="1">
      <c r="A13" s="92">
        <v>7</v>
      </c>
      <c r="B13" s="180">
        <v>5109100003</v>
      </c>
      <c r="C13" s="96" t="s">
        <v>285</v>
      </c>
      <c r="D13" s="93"/>
      <c r="E13" s="93"/>
      <c r="F13" s="116" t="s">
        <v>307</v>
      </c>
      <c r="G13" s="186"/>
      <c r="I13" s="4"/>
    </row>
    <row r="14" spans="1:9" ht="15" customHeight="1">
      <c r="A14" s="92">
        <v>8</v>
      </c>
      <c r="B14" s="82">
        <v>5109100005</v>
      </c>
      <c r="C14" s="96" t="s">
        <v>139</v>
      </c>
      <c r="D14" s="93"/>
      <c r="E14" s="93"/>
      <c r="F14" s="116" t="s">
        <v>307</v>
      </c>
      <c r="G14" s="186"/>
      <c r="I14" s="4"/>
    </row>
    <row r="15" spans="1:9" ht="15" customHeight="1">
      <c r="A15" s="92">
        <v>9</v>
      </c>
      <c r="B15" s="82">
        <v>5109100023</v>
      </c>
      <c r="C15" s="96" t="s">
        <v>226</v>
      </c>
      <c r="D15" s="93"/>
      <c r="E15" s="93"/>
      <c r="F15" s="116" t="s">
        <v>307</v>
      </c>
      <c r="G15" s="186"/>
      <c r="I15" s="4"/>
    </row>
    <row r="16" spans="1:9" ht="15" customHeight="1">
      <c r="A16" s="92">
        <v>10</v>
      </c>
      <c r="B16" s="82">
        <v>5109100024</v>
      </c>
      <c r="C16" s="96" t="s">
        <v>83</v>
      </c>
      <c r="D16" s="93"/>
      <c r="E16" s="93"/>
      <c r="F16" s="116" t="s">
        <v>307</v>
      </c>
      <c r="G16" s="186"/>
      <c r="I16" s="4"/>
    </row>
    <row r="17" spans="1:10" ht="15" customHeight="1">
      <c r="A17" s="92">
        <v>11</v>
      </c>
      <c r="B17" s="180">
        <v>5109100036</v>
      </c>
      <c r="C17" s="96" t="s">
        <v>250</v>
      </c>
      <c r="D17" s="93"/>
      <c r="E17" s="93"/>
      <c r="F17" s="116" t="s">
        <v>307</v>
      </c>
      <c r="G17" s="186"/>
      <c r="I17" s="4"/>
    </row>
    <row r="18" spans="1:10" ht="15" customHeight="1">
      <c r="A18" s="92">
        <v>12</v>
      </c>
      <c r="B18" s="180">
        <v>5109100039</v>
      </c>
      <c r="C18" s="96" t="s">
        <v>253</v>
      </c>
      <c r="D18" s="93"/>
      <c r="E18" s="93"/>
      <c r="F18" s="116" t="s">
        <v>307</v>
      </c>
      <c r="G18" s="186"/>
      <c r="I18" s="4"/>
    </row>
    <row r="19" spans="1:10" ht="15" customHeight="1">
      <c r="A19" s="92">
        <v>13</v>
      </c>
      <c r="B19" s="82">
        <v>5109100045</v>
      </c>
      <c r="C19" s="96" t="s">
        <v>225</v>
      </c>
      <c r="D19" s="93"/>
      <c r="E19" s="93"/>
      <c r="F19" s="116" t="s">
        <v>307</v>
      </c>
      <c r="G19" s="186"/>
      <c r="I19" s="4"/>
    </row>
    <row r="20" spans="1:10" ht="15" customHeight="1">
      <c r="A20" s="92">
        <v>14</v>
      </c>
      <c r="B20" s="82">
        <v>5109100054</v>
      </c>
      <c r="C20" s="96" t="s">
        <v>135</v>
      </c>
      <c r="D20" s="93"/>
      <c r="E20" s="93"/>
      <c r="F20" s="116" t="s">
        <v>307</v>
      </c>
      <c r="G20" s="186"/>
      <c r="I20" s="4"/>
    </row>
    <row r="21" spans="1:10" ht="15" customHeight="1">
      <c r="A21" s="92">
        <v>15</v>
      </c>
      <c r="B21" s="82">
        <v>5109100077</v>
      </c>
      <c r="C21" s="96" t="s">
        <v>192</v>
      </c>
      <c r="D21" s="93"/>
      <c r="E21" s="93"/>
      <c r="F21" s="116" t="s">
        <v>307</v>
      </c>
      <c r="G21" s="186"/>
      <c r="I21" s="4"/>
    </row>
    <row r="22" spans="1:10" ht="15" customHeight="1">
      <c r="A22" s="92">
        <v>16</v>
      </c>
      <c r="B22" s="82">
        <v>5109100079</v>
      </c>
      <c r="C22" s="96" t="s">
        <v>289</v>
      </c>
      <c r="D22" s="93"/>
      <c r="E22" s="93"/>
      <c r="F22" s="116" t="s">
        <v>307</v>
      </c>
      <c r="G22" s="186"/>
      <c r="I22" s="4"/>
    </row>
    <row r="23" spans="1:10" ht="15" customHeight="1">
      <c r="A23" s="92">
        <v>17</v>
      </c>
      <c r="B23" s="82">
        <v>5109100081</v>
      </c>
      <c r="C23" s="96" t="s">
        <v>189</v>
      </c>
      <c r="D23" s="93"/>
      <c r="E23" s="93"/>
      <c r="F23" s="116" t="s">
        <v>307</v>
      </c>
      <c r="G23" s="186"/>
      <c r="I23" s="4"/>
    </row>
    <row r="24" spans="1:10" ht="15" customHeight="1">
      <c r="A24" s="92">
        <v>18</v>
      </c>
      <c r="B24" s="82">
        <v>5109100089</v>
      </c>
      <c r="C24" s="96" t="s">
        <v>175</v>
      </c>
      <c r="D24" s="93"/>
      <c r="E24" s="93"/>
      <c r="F24" s="116" t="s">
        <v>307</v>
      </c>
      <c r="G24" s="24"/>
      <c r="I24" s="4"/>
    </row>
    <row r="25" spans="1:10" ht="15" customHeight="1">
      <c r="A25" s="92">
        <v>19</v>
      </c>
      <c r="B25" s="180">
        <v>5109100091</v>
      </c>
      <c r="C25" s="96" t="s">
        <v>282</v>
      </c>
      <c r="D25" s="93"/>
      <c r="E25" s="93"/>
      <c r="F25" s="116" t="s">
        <v>307</v>
      </c>
      <c r="G25" s="186"/>
      <c r="I25" s="4"/>
    </row>
    <row r="26" spans="1:10" ht="15" customHeight="1">
      <c r="A26" s="92">
        <v>20</v>
      </c>
      <c r="B26" s="82">
        <v>5109100100</v>
      </c>
      <c r="C26" s="96" t="s">
        <v>173</v>
      </c>
      <c r="D26" s="93"/>
      <c r="E26" s="93"/>
      <c r="F26" s="116" t="s">
        <v>307</v>
      </c>
      <c r="G26" s="186"/>
      <c r="I26" s="4"/>
    </row>
    <row r="27" spans="1:10" ht="15" customHeight="1">
      <c r="A27" s="92">
        <v>21</v>
      </c>
      <c r="B27" s="82">
        <v>5109100103</v>
      </c>
      <c r="C27" s="96" t="s">
        <v>205</v>
      </c>
      <c r="D27" s="93"/>
      <c r="E27" s="93"/>
      <c r="F27" s="116" t="s">
        <v>307</v>
      </c>
      <c r="G27" s="186"/>
      <c r="I27" s="4"/>
    </row>
    <row r="28" spans="1:10" ht="15" customHeight="1">
      <c r="A28" s="92">
        <v>22</v>
      </c>
      <c r="B28" s="82">
        <v>5109100146</v>
      </c>
      <c r="C28" s="96" t="s">
        <v>134</v>
      </c>
      <c r="D28" s="93"/>
      <c r="E28" s="93"/>
      <c r="F28" s="116" t="s">
        <v>307</v>
      </c>
      <c r="G28" s="186"/>
      <c r="I28" s="4"/>
    </row>
    <row r="29" spans="1:10" ht="15" customHeight="1">
      <c r="A29" s="92">
        <v>23</v>
      </c>
      <c r="B29" s="82">
        <v>5109100174</v>
      </c>
      <c r="C29" s="96" t="s">
        <v>196</v>
      </c>
      <c r="D29" s="93"/>
      <c r="E29" s="93"/>
      <c r="F29" s="116" t="s">
        <v>307</v>
      </c>
      <c r="G29" s="24"/>
      <c r="I29" s="4"/>
    </row>
    <row r="30" spans="1:10" ht="15" customHeight="1">
      <c r="A30" s="92">
        <v>24</v>
      </c>
      <c r="B30" s="82">
        <v>5109100205</v>
      </c>
      <c r="C30" s="96" t="s">
        <v>290</v>
      </c>
      <c r="D30" s="93"/>
      <c r="E30" s="93"/>
      <c r="F30" s="116" t="s">
        <v>307</v>
      </c>
      <c r="G30" s="24"/>
      <c r="H30" s="186"/>
      <c r="J30" s="4"/>
    </row>
    <row r="31" spans="1:10" ht="15" customHeight="1" thickBot="1">
      <c r="A31" s="92">
        <v>25</v>
      </c>
      <c r="B31" s="82">
        <v>5110100002</v>
      </c>
      <c r="C31" s="96" t="s">
        <v>185</v>
      </c>
      <c r="D31" s="93"/>
      <c r="E31" s="93"/>
      <c r="F31" s="116" t="s">
        <v>307</v>
      </c>
      <c r="G31" s="24"/>
      <c r="I31" s="4"/>
    </row>
    <row r="32" spans="1:10" ht="15" customHeight="1" thickTop="1">
      <c r="A32" s="25"/>
      <c r="B32" s="26"/>
      <c r="C32" s="27"/>
      <c r="D32" s="29"/>
      <c r="E32" s="29"/>
      <c r="F32" s="25"/>
      <c r="H32" s="4"/>
    </row>
    <row r="33" spans="1:9" ht="15" customHeight="1">
      <c r="A33" s="84" t="s">
        <v>51</v>
      </c>
      <c r="B33" s="5"/>
      <c r="C33" s="5"/>
      <c r="D33" s="10"/>
      <c r="E33" s="22"/>
      <c r="F33" s="19"/>
      <c r="H33" s="4"/>
    </row>
    <row r="34" spans="1:9" ht="15" customHeight="1">
      <c r="A34" s="84" t="s">
        <v>56</v>
      </c>
      <c r="B34" s="5"/>
      <c r="C34" s="5"/>
      <c r="D34" s="10"/>
      <c r="E34" s="22" t="s">
        <v>16</v>
      </c>
      <c r="F34" s="4"/>
      <c r="H34" s="4"/>
    </row>
    <row r="35" spans="1:9" ht="15" customHeight="1">
      <c r="A35" s="84" t="s">
        <v>57</v>
      </c>
      <c r="B35" s="5"/>
      <c r="C35" s="5"/>
      <c r="D35" s="10"/>
      <c r="E35" s="6"/>
      <c r="F35" s="4"/>
      <c r="H35" s="4"/>
    </row>
    <row r="36" spans="1:9" ht="15" customHeight="1">
      <c r="A36" s="84" t="s">
        <v>58</v>
      </c>
      <c r="B36" s="5"/>
      <c r="C36" s="5"/>
      <c r="D36" s="10"/>
      <c r="E36" s="6"/>
      <c r="F36" s="4"/>
      <c r="H36" s="4"/>
    </row>
    <row r="37" spans="1:9" ht="15" customHeight="1">
      <c r="A37" s="4"/>
      <c r="B37" s="5"/>
      <c r="C37" s="5"/>
      <c r="D37" s="10"/>
      <c r="E37" s="6"/>
      <c r="F37" s="4"/>
      <c r="H37" s="4"/>
    </row>
    <row r="38" spans="1:9" ht="15" customHeight="1">
      <c r="A38" s="4"/>
      <c r="B38" s="5"/>
      <c r="C38" s="5"/>
      <c r="D38" s="10"/>
      <c r="E38" s="22" t="s">
        <v>18</v>
      </c>
      <c r="F38" s="4"/>
      <c r="H38" s="4"/>
    </row>
    <row r="39" spans="1:9" ht="15" customHeight="1">
      <c r="A39" s="10"/>
      <c r="B39" s="4"/>
      <c r="C39" s="5"/>
      <c r="D39" s="10"/>
      <c r="E39" s="22" t="s">
        <v>19</v>
      </c>
      <c r="F39" s="4"/>
      <c r="H39" s="4"/>
    </row>
    <row r="40" spans="1:9" ht="15" customHeight="1">
      <c r="A40" s="198" t="s">
        <v>52</v>
      </c>
      <c r="B40" s="198"/>
      <c r="C40" s="198"/>
      <c r="D40" s="198"/>
      <c r="E40" s="198"/>
      <c r="F40" s="198"/>
    </row>
    <row r="41" spans="1:9" ht="15" customHeight="1">
      <c r="A41" s="198" t="s">
        <v>141</v>
      </c>
      <c r="B41" s="198"/>
      <c r="C41" s="198"/>
      <c r="D41" s="198"/>
      <c r="E41" s="198"/>
      <c r="F41" s="198"/>
    </row>
    <row r="42" spans="1:9" ht="15" customHeight="1">
      <c r="A42" s="198" t="s">
        <v>53</v>
      </c>
      <c r="B42" s="198"/>
      <c r="C42" s="198"/>
      <c r="D42" s="198"/>
      <c r="E42" s="198"/>
      <c r="F42" s="198"/>
    </row>
    <row r="43" spans="1:9" ht="15" customHeight="1" thickBot="1">
      <c r="A43" s="8" t="s">
        <v>59</v>
      </c>
      <c r="B43" s="3"/>
      <c r="C43" s="8"/>
      <c r="D43" s="16"/>
      <c r="E43" s="16"/>
      <c r="F43" s="4"/>
    </row>
    <row r="44" spans="1:9" ht="15" customHeight="1" thickTop="1">
      <c r="A44" s="199" t="s">
        <v>0</v>
      </c>
      <c r="B44" s="87" t="s">
        <v>55</v>
      </c>
      <c r="C44" s="190" t="s">
        <v>1</v>
      </c>
      <c r="D44" s="196" t="s">
        <v>3</v>
      </c>
      <c r="E44" s="196" t="s">
        <v>4</v>
      </c>
      <c r="F44" s="192" t="s">
        <v>45</v>
      </c>
      <c r="H44" s="4"/>
    </row>
    <row r="45" spans="1:9" ht="15" customHeight="1" thickBot="1">
      <c r="A45" s="200"/>
      <c r="B45" s="89" t="s">
        <v>54</v>
      </c>
      <c r="C45" s="191"/>
      <c r="D45" s="197"/>
      <c r="E45" s="197"/>
      <c r="F45" s="193"/>
      <c r="H45" s="4"/>
    </row>
    <row r="46" spans="1:9" ht="15" customHeight="1">
      <c r="A46" s="92">
        <v>26</v>
      </c>
      <c r="B46" s="82">
        <v>5110100003</v>
      </c>
      <c r="C46" s="96" t="s">
        <v>223</v>
      </c>
      <c r="D46" s="93"/>
      <c r="E46" s="93"/>
      <c r="F46" s="116" t="s">
        <v>307</v>
      </c>
      <c r="G46" s="186"/>
      <c r="I46" s="4"/>
    </row>
    <row r="47" spans="1:9" ht="15" customHeight="1">
      <c r="A47" s="92">
        <v>27</v>
      </c>
      <c r="B47" s="82">
        <v>5110100006</v>
      </c>
      <c r="C47" s="96" t="s">
        <v>206</v>
      </c>
      <c r="D47" s="93"/>
      <c r="E47" s="93"/>
      <c r="F47" s="116" t="s">
        <v>307</v>
      </c>
      <c r="G47" s="24"/>
      <c r="I47" s="4"/>
    </row>
    <row r="48" spans="1:9" ht="15" customHeight="1">
      <c r="A48" s="92">
        <v>28</v>
      </c>
      <c r="B48" s="82">
        <v>5110100007</v>
      </c>
      <c r="C48" s="96" t="s">
        <v>171</v>
      </c>
      <c r="D48" s="93"/>
      <c r="E48" s="93"/>
      <c r="F48" s="116" t="s">
        <v>307</v>
      </c>
      <c r="G48" s="186"/>
      <c r="I48" s="4"/>
    </row>
    <row r="49" spans="1:10" ht="15" customHeight="1">
      <c r="A49" s="92">
        <v>29</v>
      </c>
      <c r="B49" s="82">
        <v>5110100009</v>
      </c>
      <c r="C49" s="96" t="s">
        <v>294</v>
      </c>
      <c r="D49" s="93"/>
      <c r="E49" s="93"/>
      <c r="F49" s="116" t="s">
        <v>307</v>
      </c>
      <c r="G49" s="186"/>
      <c r="I49" s="4"/>
    </row>
    <row r="50" spans="1:10" ht="15" customHeight="1">
      <c r="A50" s="92">
        <v>30</v>
      </c>
      <c r="B50" s="180">
        <v>5110100010</v>
      </c>
      <c r="C50" s="96" t="s">
        <v>265</v>
      </c>
      <c r="D50" s="93"/>
      <c r="E50" s="93"/>
      <c r="F50" s="116" t="s">
        <v>307</v>
      </c>
      <c r="G50" s="186"/>
      <c r="I50" s="4"/>
    </row>
    <row r="51" spans="1:10" ht="15" customHeight="1">
      <c r="A51" s="92">
        <v>31</v>
      </c>
      <c r="B51" s="82">
        <v>5110100011</v>
      </c>
      <c r="C51" s="96" t="s">
        <v>145</v>
      </c>
      <c r="D51" s="93"/>
      <c r="E51" s="93"/>
      <c r="F51" s="116" t="s">
        <v>307</v>
      </c>
      <c r="G51" s="186"/>
      <c r="I51" s="4"/>
    </row>
    <row r="52" spans="1:10" ht="15" customHeight="1">
      <c r="A52" s="92">
        <v>32</v>
      </c>
      <c r="B52" s="82">
        <v>5110100013</v>
      </c>
      <c r="C52" s="96" t="s">
        <v>183</v>
      </c>
      <c r="D52" s="93"/>
      <c r="E52" s="93"/>
      <c r="F52" s="116" t="s">
        <v>307</v>
      </c>
      <c r="G52" s="186"/>
      <c r="I52" s="4"/>
    </row>
    <row r="53" spans="1:10" ht="15" customHeight="1">
      <c r="A53" s="92">
        <v>33</v>
      </c>
      <c r="B53" s="82">
        <v>5110100014</v>
      </c>
      <c r="C53" s="96" t="s">
        <v>227</v>
      </c>
      <c r="D53" s="93"/>
      <c r="E53" s="93"/>
      <c r="F53" s="116" t="s">
        <v>307</v>
      </c>
      <c r="G53" s="24"/>
      <c r="I53" s="4"/>
    </row>
    <row r="54" spans="1:10" ht="15" customHeight="1">
      <c r="A54" s="92">
        <v>34</v>
      </c>
      <c r="B54" s="82">
        <v>5110100015</v>
      </c>
      <c r="C54" s="96" t="s">
        <v>241</v>
      </c>
      <c r="D54" s="93"/>
      <c r="E54" s="93"/>
      <c r="F54" s="116" t="s">
        <v>307</v>
      </c>
      <c r="G54" s="24"/>
      <c r="I54" s="4"/>
    </row>
    <row r="55" spans="1:10" ht="15" customHeight="1">
      <c r="A55" s="92">
        <v>35</v>
      </c>
      <c r="B55" s="82">
        <v>5110100016</v>
      </c>
      <c r="C55" s="96" t="s">
        <v>138</v>
      </c>
      <c r="D55" s="93"/>
      <c r="E55" s="93"/>
      <c r="F55" s="116" t="s">
        <v>307</v>
      </c>
      <c r="G55" s="186"/>
      <c r="I55" s="4"/>
    </row>
    <row r="56" spans="1:10" ht="15" customHeight="1">
      <c r="A56" s="92">
        <v>36</v>
      </c>
      <c r="B56" s="180">
        <v>5110100023</v>
      </c>
      <c r="C56" s="96" t="s">
        <v>254</v>
      </c>
      <c r="D56" s="93"/>
      <c r="E56" s="93"/>
      <c r="F56" s="116" t="s">
        <v>307</v>
      </c>
      <c r="G56" s="186"/>
      <c r="I56" s="4"/>
    </row>
    <row r="57" spans="1:10" ht="15" customHeight="1">
      <c r="A57" s="92">
        <v>37</v>
      </c>
      <c r="B57" s="82">
        <v>5110100024</v>
      </c>
      <c r="C57" s="96" t="s">
        <v>195</v>
      </c>
      <c r="D57" s="93"/>
      <c r="E57" s="93"/>
      <c r="F57" s="116" t="s">
        <v>307</v>
      </c>
      <c r="G57" s="186"/>
      <c r="H57" s="24"/>
      <c r="J57" s="4"/>
    </row>
    <row r="58" spans="1:10" ht="15" customHeight="1">
      <c r="A58" s="92">
        <v>38</v>
      </c>
      <c r="B58" s="82">
        <v>5110100025</v>
      </c>
      <c r="C58" s="96" t="s">
        <v>176</v>
      </c>
      <c r="D58" s="93"/>
      <c r="E58" s="93"/>
      <c r="F58" s="116" t="s">
        <v>307</v>
      </c>
      <c r="G58" s="186"/>
      <c r="I58" s="4"/>
    </row>
    <row r="59" spans="1:10" ht="15" customHeight="1">
      <c r="A59" s="92">
        <v>39</v>
      </c>
      <c r="B59" s="82">
        <v>5110100027</v>
      </c>
      <c r="C59" s="96" t="s">
        <v>169</v>
      </c>
      <c r="D59" s="93"/>
      <c r="E59" s="93"/>
      <c r="F59" s="116" t="s">
        <v>307</v>
      </c>
      <c r="G59" s="186"/>
      <c r="I59" s="4"/>
    </row>
    <row r="60" spans="1:10" ht="15" customHeight="1">
      <c r="A60" s="92">
        <v>40</v>
      </c>
      <c r="B60" s="180">
        <v>5110100031</v>
      </c>
      <c r="C60" s="96" t="s">
        <v>273</v>
      </c>
      <c r="D60" s="93"/>
      <c r="E60" s="93"/>
      <c r="F60" s="116" t="s">
        <v>307</v>
      </c>
      <c r="G60" s="186"/>
      <c r="I60" s="4"/>
    </row>
    <row r="61" spans="1:10" ht="15" customHeight="1">
      <c r="A61" s="92">
        <v>41</v>
      </c>
      <c r="B61" s="82">
        <v>5110100036</v>
      </c>
      <c r="C61" s="96" t="s">
        <v>186</v>
      </c>
      <c r="D61" s="93"/>
      <c r="E61" s="93"/>
      <c r="F61" s="116" t="s">
        <v>307</v>
      </c>
      <c r="G61" s="186"/>
      <c r="I61" s="4"/>
    </row>
    <row r="62" spans="1:10" ht="15" customHeight="1">
      <c r="A62" s="92">
        <v>42</v>
      </c>
      <c r="B62" s="82">
        <v>5110100038</v>
      </c>
      <c r="C62" s="96" t="s">
        <v>229</v>
      </c>
      <c r="D62" s="93"/>
      <c r="E62" s="93"/>
      <c r="F62" s="116" t="s">
        <v>307</v>
      </c>
      <c r="G62" s="186"/>
      <c r="H62" s="186"/>
      <c r="J62" s="4"/>
    </row>
    <row r="63" spans="1:10" ht="15" customHeight="1">
      <c r="A63" s="92">
        <v>43</v>
      </c>
      <c r="B63" s="180">
        <v>5110100039</v>
      </c>
      <c r="C63" s="96" t="s">
        <v>266</v>
      </c>
      <c r="D63" s="93"/>
      <c r="E63" s="93"/>
      <c r="F63" s="116" t="s">
        <v>307</v>
      </c>
      <c r="G63" s="186"/>
      <c r="I63" s="4"/>
    </row>
    <row r="64" spans="1:10" ht="15" customHeight="1">
      <c r="A64" s="92">
        <v>44</v>
      </c>
      <c r="B64" s="180">
        <v>5110100042</v>
      </c>
      <c r="C64" s="96" t="s">
        <v>298</v>
      </c>
      <c r="D64" s="93"/>
      <c r="E64" s="93"/>
      <c r="F64" s="116" t="s">
        <v>307</v>
      </c>
      <c r="G64" s="186"/>
      <c r="I64" s="4"/>
    </row>
    <row r="65" spans="1:10" ht="15" customHeight="1">
      <c r="A65" s="92">
        <v>45</v>
      </c>
      <c r="B65" s="82">
        <v>5110100045</v>
      </c>
      <c r="C65" s="96" t="s">
        <v>231</v>
      </c>
      <c r="D65" s="93"/>
      <c r="E65" s="93"/>
      <c r="F65" s="116" t="s">
        <v>307</v>
      </c>
      <c r="G65" s="24"/>
      <c r="I65" s="4"/>
    </row>
    <row r="66" spans="1:10" ht="15" customHeight="1">
      <c r="A66" s="92">
        <v>46</v>
      </c>
      <c r="B66" s="180">
        <v>5110100046</v>
      </c>
      <c r="C66" s="96" t="s">
        <v>255</v>
      </c>
      <c r="D66" s="93"/>
      <c r="E66" s="93"/>
      <c r="F66" s="116" t="s">
        <v>307</v>
      </c>
      <c r="G66" s="186"/>
      <c r="I66" s="4"/>
    </row>
    <row r="67" spans="1:10" ht="15" customHeight="1">
      <c r="A67" s="92">
        <v>47</v>
      </c>
      <c r="B67" s="82">
        <v>5110100049</v>
      </c>
      <c r="C67" s="96" t="s">
        <v>193</v>
      </c>
      <c r="D67" s="93"/>
      <c r="E67" s="93"/>
      <c r="F67" s="116" t="s">
        <v>307</v>
      </c>
      <c r="G67" s="186"/>
      <c r="I67" s="4"/>
    </row>
    <row r="68" spans="1:10" ht="15" customHeight="1">
      <c r="A68" s="92">
        <v>48</v>
      </c>
      <c r="B68" s="82">
        <v>5110100050</v>
      </c>
      <c r="C68" s="96" t="s">
        <v>232</v>
      </c>
      <c r="D68" s="93"/>
      <c r="E68" s="93"/>
      <c r="F68" s="116" t="s">
        <v>307</v>
      </c>
      <c r="G68" s="24"/>
      <c r="I68" s="4"/>
    </row>
    <row r="69" spans="1:10" ht="15" customHeight="1">
      <c r="A69" s="92">
        <v>49</v>
      </c>
      <c r="B69" s="82">
        <v>5110100051</v>
      </c>
      <c r="C69" s="96" t="s">
        <v>187</v>
      </c>
      <c r="D69" s="93"/>
      <c r="E69" s="93"/>
      <c r="F69" s="116" t="s">
        <v>307</v>
      </c>
      <c r="G69" s="186"/>
      <c r="I69" s="4"/>
    </row>
    <row r="70" spans="1:10" ht="15" customHeight="1" thickBot="1">
      <c r="A70" s="92">
        <v>50</v>
      </c>
      <c r="B70" s="82">
        <v>5110100052</v>
      </c>
      <c r="C70" s="96" t="s">
        <v>256</v>
      </c>
      <c r="D70" s="93"/>
      <c r="E70" s="93"/>
      <c r="F70" s="116" t="s">
        <v>307</v>
      </c>
      <c r="G70" s="186"/>
      <c r="H70" s="24"/>
      <c r="J70" s="4"/>
    </row>
    <row r="71" spans="1:10" ht="15" customHeight="1" thickTop="1">
      <c r="A71" s="25"/>
      <c r="B71" s="26"/>
      <c r="C71" s="27"/>
      <c r="D71" s="29"/>
      <c r="E71" s="29"/>
      <c r="F71" s="25"/>
      <c r="H71" s="4"/>
    </row>
    <row r="72" spans="1:10" ht="15" customHeight="1">
      <c r="A72" s="84" t="s">
        <v>51</v>
      </c>
      <c r="B72" s="5"/>
      <c r="C72" s="5"/>
      <c r="D72" s="10"/>
      <c r="E72" s="22"/>
      <c r="F72" s="19"/>
      <c r="H72" s="4"/>
    </row>
    <row r="73" spans="1:10" ht="15" customHeight="1">
      <c r="A73" s="84" t="s">
        <v>56</v>
      </c>
      <c r="B73" s="5"/>
      <c r="C73" s="5"/>
      <c r="D73" s="10"/>
      <c r="E73" s="22" t="s">
        <v>16</v>
      </c>
      <c r="F73" s="4"/>
      <c r="H73" s="4"/>
    </row>
    <row r="74" spans="1:10" ht="15" customHeight="1">
      <c r="A74" s="84" t="s">
        <v>57</v>
      </c>
      <c r="B74" s="5"/>
      <c r="C74" s="5"/>
      <c r="D74" s="10"/>
      <c r="E74" s="6"/>
      <c r="F74" s="4"/>
      <c r="H74" s="4"/>
    </row>
    <row r="75" spans="1:10" ht="15" customHeight="1">
      <c r="A75" s="84" t="s">
        <v>58</v>
      </c>
      <c r="B75" s="5"/>
      <c r="C75" s="5"/>
      <c r="D75" s="10"/>
      <c r="E75" s="6"/>
      <c r="F75" s="4"/>
      <c r="H75" s="4"/>
    </row>
    <row r="76" spans="1:10" ht="15" customHeight="1">
      <c r="A76" s="4"/>
      <c r="B76" s="5"/>
      <c r="C76" s="5"/>
      <c r="D76" s="10"/>
      <c r="E76" s="6"/>
      <c r="F76" s="4"/>
      <c r="H76" s="4"/>
    </row>
    <row r="77" spans="1:10" ht="15" customHeight="1">
      <c r="A77" s="4"/>
      <c r="B77" s="5"/>
      <c r="C77" s="5"/>
      <c r="D77" s="10"/>
      <c r="E77" s="22" t="s">
        <v>18</v>
      </c>
      <c r="F77" s="4"/>
      <c r="H77" s="4"/>
    </row>
    <row r="78" spans="1:10" ht="15" customHeight="1">
      <c r="A78" s="10"/>
      <c r="B78" s="4"/>
      <c r="C78" s="5"/>
      <c r="D78" s="10"/>
      <c r="E78" s="22" t="s">
        <v>19</v>
      </c>
      <c r="F78" s="4"/>
      <c r="H78" s="4"/>
    </row>
    <row r="79" spans="1:10" ht="15" customHeight="1">
      <c r="A79" s="198" t="s">
        <v>52</v>
      </c>
      <c r="B79" s="198"/>
      <c r="C79" s="198"/>
      <c r="D79" s="198"/>
      <c r="E79" s="198"/>
      <c r="F79" s="198"/>
    </row>
    <row r="80" spans="1:10" ht="15" customHeight="1">
      <c r="A80" s="198" t="s">
        <v>141</v>
      </c>
      <c r="B80" s="198"/>
      <c r="C80" s="198"/>
      <c r="D80" s="198"/>
      <c r="E80" s="198"/>
      <c r="F80" s="198"/>
    </row>
    <row r="81" spans="1:9" ht="15" customHeight="1">
      <c r="A81" s="198" t="s">
        <v>53</v>
      </c>
      <c r="B81" s="198"/>
      <c r="C81" s="198"/>
      <c r="D81" s="198"/>
      <c r="E81" s="198"/>
      <c r="F81" s="198"/>
    </row>
    <row r="82" spans="1:9" ht="15" customHeight="1" thickBot="1">
      <c r="A82" s="8" t="s">
        <v>59</v>
      </c>
      <c r="B82" s="3"/>
      <c r="C82" s="8"/>
      <c r="D82" s="16"/>
      <c r="E82" s="16"/>
      <c r="F82" s="4"/>
    </row>
    <row r="83" spans="1:9" ht="15" customHeight="1" thickTop="1">
      <c r="A83" s="199" t="s">
        <v>0</v>
      </c>
      <c r="B83" s="87" t="s">
        <v>55</v>
      </c>
      <c r="C83" s="190" t="s">
        <v>1</v>
      </c>
      <c r="D83" s="196" t="s">
        <v>3</v>
      </c>
      <c r="E83" s="196" t="s">
        <v>4</v>
      </c>
      <c r="F83" s="192" t="s">
        <v>45</v>
      </c>
      <c r="H83" s="4"/>
    </row>
    <row r="84" spans="1:9" ht="15" customHeight="1" thickBot="1">
      <c r="A84" s="200"/>
      <c r="B84" s="89" t="s">
        <v>54</v>
      </c>
      <c r="C84" s="191"/>
      <c r="D84" s="197"/>
      <c r="E84" s="197"/>
      <c r="F84" s="193"/>
      <c r="H84" s="4"/>
    </row>
    <row r="85" spans="1:9" ht="15" customHeight="1">
      <c r="A85" s="92">
        <v>51</v>
      </c>
      <c r="B85" s="82">
        <v>5110100054</v>
      </c>
      <c r="C85" s="96" t="s">
        <v>132</v>
      </c>
      <c r="D85" s="93"/>
      <c r="E85" s="93"/>
      <c r="F85" s="116" t="s">
        <v>307</v>
      </c>
      <c r="G85" s="24"/>
      <c r="I85" s="4"/>
    </row>
    <row r="86" spans="1:9" ht="15" customHeight="1">
      <c r="A86" s="92">
        <v>52</v>
      </c>
      <c r="B86" s="180">
        <v>5110100057</v>
      </c>
      <c r="C86" s="96" t="s">
        <v>244</v>
      </c>
      <c r="D86" s="93"/>
      <c r="E86" s="93"/>
      <c r="F86" s="116" t="s">
        <v>307</v>
      </c>
      <c r="G86" s="186"/>
      <c r="I86" s="4"/>
    </row>
    <row r="87" spans="1:9" ht="15" customHeight="1">
      <c r="A87" s="92">
        <v>53</v>
      </c>
      <c r="B87" s="82">
        <v>5110100061</v>
      </c>
      <c r="C87" s="96" t="s">
        <v>237</v>
      </c>
      <c r="D87" s="93"/>
      <c r="E87" s="93"/>
      <c r="F87" s="116" t="s">
        <v>307</v>
      </c>
      <c r="G87" s="186"/>
      <c r="I87" s="4"/>
    </row>
    <row r="88" spans="1:9" ht="15" customHeight="1">
      <c r="A88" s="92">
        <v>54</v>
      </c>
      <c r="B88" s="82">
        <v>5110100063</v>
      </c>
      <c r="C88" s="96" t="s">
        <v>184</v>
      </c>
      <c r="D88" s="93"/>
      <c r="E88" s="93"/>
      <c r="F88" s="116" t="s">
        <v>307</v>
      </c>
      <c r="G88" s="186"/>
      <c r="I88" s="4"/>
    </row>
    <row r="89" spans="1:9" ht="15" customHeight="1">
      <c r="A89" s="92">
        <v>55</v>
      </c>
      <c r="B89" s="82">
        <v>5110100064</v>
      </c>
      <c r="C89" s="96" t="s">
        <v>299</v>
      </c>
      <c r="D89" s="93"/>
      <c r="E89" s="93"/>
      <c r="F89" s="116" t="s">
        <v>307</v>
      </c>
      <c r="G89" s="24"/>
      <c r="I89" s="4"/>
    </row>
    <row r="90" spans="1:9" ht="15" customHeight="1">
      <c r="A90" s="92">
        <v>56</v>
      </c>
      <c r="B90" s="180">
        <v>5110100066</v>
      </c>
      <c r="C90" s="96" t="s">
        <v>243</v>
      </c>
      <c r="D90" s="93"/>
      <c r="E90" s="93"/>
      <c r="F90" s="116" t="s">
        <v>307</v>
      </c>
      <c r="G90" s="186"/>
      <c r="I90" s="4"/>
    </row>
    <row r="91" spans="1:9" ht="15" customHeight="1">
      <c r="A91" s="92">
        <v>57</v>
      </c>
      <c r="B91" s="180">
        <v>5110100067</v>
      </c>
      <c r="C91" s="96" t="s">
        <v>268</v>
      </c>
      <c r="D91" s="93"/>
      <c r="E91" s="93"/>
      <c r="F91" s="116" t="s">
        <v>307</v>
      </c>
      <c r="G91" s="186"/>
      <c r="I91" s="4"/>
    </row>
    <row r="92" spans="1:9" ht="15" customHeight="1">
      <c r="A92" s="92">
        <v>58</v>
      </c>
      <c r="B92" s="82">
        <v>5110100070</v>
      </c>
      <c r="C92" s="96" t="s">
        <v>287</v>
      </c>
      <c r="D92" s="93"/>
      <c r="E92" s="93"/>
      <c r="F92" s="116" t="s">
        <v>307</v>
      </c>
      <c r="G92" s="186"/>
      <c r="I92" s="4"/>
    </row>
    <row r="93" spans="1:9" ht="15" customHeight="1">
      <c r="A93" s="92">
        <v>59</v>
      </c>
      <c r="B93" s="82">
        <v>5110100076</v>
      </c>
      <c r="C93" s="96" t="s">
        <v>233</v>
      </c>
      <c r="D93" s="93"/>
      <c r="E93" s="93"/>
      <c r="F93" s="116" t="s">
        <v>307</v>
      </c>
      <c r="G93" s="186"/>
      <c r="I93" s="4"/>
    </row>
    <row r="94" spans="1:9" ht="15" customHeight="1">
      <c r="A94" s="92">
        <v>60</v>
      </c>
      <c r="B94" s="82">
        <v>5110100078</v>
      </c>
      <c r="C94" s="96" t="s">
        <v>147</v>
      </c>
      <c r="D94" s="93"/>
      <c r="E94" s="93"/>
      <c r="F94" s="116" t="s">
        <v>307</v>
      </c>
      <c r="G94" s="186"/>
      <c r="I94" s="4"/>
    </row>
    <row r="95" spans="1:9" ht="15" customHeight="1">
      <c r="A95" s="92">
        <v>61</v>
      </c>
      <c r="B95" s="82">
        <v>5110100081</v>
      </c>
      <c r="C95" s="96" t="s">
        <v>228</v>
      </c>
      <c r="D95" s="93"/>
      <c r="E95" s="93"/>
      <c r="F95" s="116" t="s">
        <v>307</v>
      </c>
      <c r="G95" s="186"/>
      <c r="I95" s="4"/>
    </row>
    <row r="96" spans="1:9" ht="15" customHeight="1">
      <c r="A96" s="92">
        <v>62</v>
      </c>
      <c r="B96" s="82">
        <v>5110100084</v>
      </c>
      <c r="C96" s="96" t="s">
        <v>230</v>
      </c>
      <c r="D96" s="93"/>
      <c r="E96" s="93"/>
      <c r="F96" s="116" t="s">
        <v>307</v>
      </c>
      <c r="G96" s="186"/>
      <c r="I96" s="4"/>
    </row>
    <row r="97" spans="1:9" ht="15" customHeight="1">
      <c r="A97" s="92">
        <v>63</v>
      </c>
      <c r="B97" s="82">
        <v>5110100085</v>
      </c>
      <c r="C97" s="96" t="s">
        <v>177</v>
      </c>
      <c r="D97" s="93"/>
      <c r="E97" s="93"/>
      <c r="F97" s="116" t="s">
        <v>307</v>
      </c>
      <c r="G97" s="186"/>
      <c r="I97" s="4"/>
    </row>
    <row r="98" spans="1:9" ht="15" customHeight="1">
      <c r="A98" s="92">
        <v>64</v>
      </c>
      <c r="B98" s="82">
        <v>5110100088</v>
      </c>
      <c r="C98" s="96" t="s">
        <v>170</v>
      </c>
      <c r="D98" s="93"/>
      <c r="E98" s="93"/>
      <c r="F98" s="116" t="s">
        <v>307</v>
      </c>
      <c r="G98" s="24"/>
      <c r="I98" s="4"/>
    </row>
    <row r="99" spans="1:9" ht="15" customHeight="1">
      <c r="A99" s="92">
        <v>65</v>
      </c>
      <c r="B99" s="180">
        <v>5110100089</v>
      </c>
      <c r="C99" s="96" t="s">
        <v>275</v>
      </c>
      <c r="D99" s="93"/>
      <c r="E99" s="93"/>
      <c r="F99" s="116" t="s">
        <v>307</v>
      </c>
      <c r="G99" s="186"/>
      <c r="I99" s="4"/>
    </row>
    <row r="100" spans="1:9" ht="15" customHeight="1">
      <c r="A100" s="92">
        <v>66</v>
      </c>
      <c r="B100" s="180">
        <v>5110100090</v>
      </c>
      <c r="C100" s="96" t="s">
        <v>271</v>
      </c>
      <c r="D100" s="93"/>
      <c r="E100" s="93"/>
      <c r="F100" s="116" t="s">
        <v>307</v>
      </c>
      <c r="G100" s="186"/>
      <c r="I100" s="4"/>
    </row>
    <row r="101" spans="1:9" ht="15" customHeight="1">
      <c r="A101" s="92">
        <v>67</v>
      </c>
      <c r="B101" s="82">
        <v>5110100092</v>
      </c>
      <c r="C101" s="96" t="s">
        <v>267</v>
      </c>
      <c r="D101" s="93"/>
      <c r="E101" s="93"/>
      <c r="F101" s="116" t="s">
        <v>307</v>
      </c>
      <c r="G101" s="24"/>
      <c r="I101" s="4"/>
    </row>
    <row r="102" spans="1:9" ht="15" customHeight="1">
      <c r="A102" s="92">
        <v>68</v>
      </c>
      <c r="B102" s="82">
        <v>5110100094</v>
      </c>
      <c r="C102" s="96" t="s">
        <v>150</v>
      </c>
      <c r="D102" s="93"/>
      <c r="E102" s="93"/>
      <c r="F102" s="116" t="s">
        <v>307</v>
      </c>
      <c r="G102" s="186"/>
      <c r="I102" s="4"/>
    </row>
    <row r="103" spans="1:9" ht="15" customHeight="1">
      <c r="A103" s="92">
        <v>69</v>
      </c>
      <c r="B103" s="82">
        <v>5110100095</v>
      </c>
      <c r="C103" s="96" t="s">
        <v>146</v>
      </c>
      <c r="D103" s="93"/>
      <c r="E103" s="93"/>
      <c r="F103" s="116" t="s">
        <v>307</v>
      </c>
      <c r="G103" s="186"/>
      <c r="I103" s="4"/>
    </row>
    <row r="104" spans="1:9" ht="15" customHeight="1">
      <c r="A104" s="92">
        <v>70</v>
      </c>
      <c r="B104" s="180">
        <v>5110100097</v>
      </c>
      <c r="C104" s="96" t="s">
        <v>272</v>
      </c>
      <c r="D104" s="93"/>
      <c r="E104" s="93"/>
      <c r="F104" s="116" t="s">
        <v>307</v>
      </c>
      <c r="G104" s="186"/>
      <c r="I104" s="4"/>
    </row>
    <row r="105" spans="1:9" ht="15" customHeight="1">
      <c r="A105" s="92">
        <v>71</v>
      </c>
      <c r="B105" s="180">
        <v>5110100107</v>
      </c>
      <c r="C105" s="96" t="s">
        <v>260</v>
      </c>
      <c r="D105" s="93"/>
      <c r="E105" s="93"/>
      <c r="F105" s="116" t="s">
        <v>307</v>
      </c>
      <c r="G105" s="186"/>
      <c r="I105" s="4"/>
    </row>
    <row r="106" spans="1:9" ht="15" customHeight="1">
      <c r="A106" s="92">
        <v>72</v>
      </c>
      <c r="B106" s="180">
        <v>5110100109</v>
      </c>
      <c r="C106" s="96" t="s">
        <v>248</v>
      </c>
      <c r="D106" s="93"/>
      <c r="E106" s="93"/>
      <c r="F106" s="116" t="s">
        <v>307</v>
      </c>
      <c r="G106" s="186"/>
      <c r="I106" s="4"/>
    </row>
    <row r="107" spans="1:9" ht="15" customHeight="1">
      <c r="A107" s="92">
        <v>73</v>
      </c>
      <c r="B107" s="180">
        <v>5110100110</v>
      </c>
      <c r="C107" s="96" t="s">
        <v>261</v>
      </c>
      <c r="D107" s="93"/>
      <c r="E107" s="93"/>
      <c r="F107" s="116" t="s">
        <v>307</v>
      </c>
      <c r="G107" s="186"/>
      <c r="I107" s="4"/>
    </row>
    <row r="108" spans="1:9" ht="15" customHeight="1">
      <c r="A108" s="92">
        <v>74</v>
      </c>
      <c r="B108" s="180">
        <v>5110100112</v>
      </c>
      <c r="C108" s="96" t="s">
        <v>291</v>
      </c>
      <c r="D108" s="93"/>
      <c r="E108" s="93"/>
      <c r="F108" s="116" t="s">
        <v>307</v>
      </c>
      <c r="G108" s="186"/>
      <c r="I108" s="4"/>
    </row>
    <row r="109" spans="1:9" ht="15" customHeight="1" thickBot="1">
      <c r="A109" s="92">
        <v>75</v>
      </c>
      <c r="B109" s="82">
        <v>5110100114</v>
      </c>
      <c r="C109" s="96" t="s">
        <v>136</v>
      </c>
      <c r="D109" s="93"/>
      <c r="E109" s="93"/>
      <c r="F109" s="116" t="s">
        <v>307</v>
      </c>
      <c r="G109" s="186"/>
      <c r="I109" s="4"/>
    </row>
    <row r="110" spans="1:9" ht="15" customHeight="1" thickTop="1">
      <c r="A110" s="25"/>
      <c r="B110" s="26"/>
      <c r="C110" s="27"/>
      <c r="D110" s="29"/>
      <c r="E110" s="29"/>
      <c r="F110" s="25"/>
      <c r="H110" s="4"/>
    </row>
    <row r="111" spans="1:9" ht="15" customHeight="1">
      <c r="A111" s="84" t="s">
        <v>51</v>
      </c>
      <c r="B111" s="5"/>
      <c r="C111" s="5"/>
      <c r="D111" s="10"/>
      <c r="E111" s="22"/>
      <c r="F111" s="19"/>
      <c r="H111" s="4"/>
    </row>
    <row r="112" spans="1:9" ht="15" customHeight="1">
      <c r="A112" s="84" t="s">
        <v>56</v>
      </c>
      <c r="B112" s="5"/>
      <c r="C112" s="5"/>
      <c r="D112" s="10"/>
      <c r="E112" s="22" t="s">
        <v>16</v>
      </c>
      <c r="F112" s="4"/>
      <c r="H112" s="4"/>
    </row>
    <row r="113" spans="1:9" ht="15" customHeight="1">
      <c r="A113" s="84" t="s">
        <v>57</v>
      </c>
      <c r="B113" s="5"/>
      <c r="C113" s="5"/>
      <c r="D113" s="10"/>
      <c r="E113" s="6"/>
      <c r="F113" s="4"/>
      <c r="H113" s="4"/>
    </row>
    <row r="114" spans="1:9" ht="15" customHeight="1">
      <c r="A114" s="84" t="s">
        <v>58</v>
      </c>
      <c r="B114" s="5"/>
      <c r="C114" s="5"/>
      <c r="D114" s="10"/>
      <c r="E114" s="6"/>
      <c r="F114" s="4"/>
      <c r="H114" s="4"/>
    </row>
    <row r="115" spans="1:9" ht="15" customHeight="1">
      <c r="A115" s="4"/>
      <c r="B115" s="5"/>
      <c r="C115" s="5"/>
      <c r="D115" s="10"/>
      <c r="E115" s="6"/>
      <c r="F115" s="4"/>
      <c r="H115" s="4"/>
    </row>
    <row r="116" spans="1:9" ht="15" customHeight="1">
      <c r="A116" s="4"/>
      <c r="B116" s="5"/>
      <c r="C116" s="5"/>
      <c r="D116" s="10"/>
      <c r="E116" s="22" t="s">
        <v>18</v>
      </c>
      <c r="F116" s="4"/>
      <c r="H116" s="4"/>
    </row>
    <row r="117" spans="1:9" ht="15" customHeight="1">
      <c r="A117" s="10"/>
      <c r="B117" s="4"/>
      <c r="C117" s="5"/>
      <c r="D117" s="10"/>
      <c r="E117" s="22" t="s">
        <v>19</v>
      </c>
      <c r="F117" s="4"/>
      <c r="H117" s="4"/>
    </row>
    <row r="118" spans="1:9" ht="15" customHeight="1">
      <c r="A118" s="198" t="s">
        <v>52</v>
      </c>
      <c r="B118" s="198"/>
      <c r="C118" s="198"/>
      <c r="D118" s="198"/>
      <c r="E118" s="198"/>
      <c r="F118" s="198"/>
    </row>
    <row r="119" spans="1:9" ht="15" customHeight="1">
      <c r="A119" s="198" t="s">
        <v>141</v>
      </c>
      <c r="B119" s="198"/>
      <c r="C119" s="198"/>
      <c r="D119" s="198"/>
      <c r="E119" s="198"/>
      <c r="F119" s="198"/>
    </row>
    <row r="120" spans="1:9" ht="15" customHeight="1">
      <c r="A120" s="198" t="s">
        <v>53</v>
      </c>
      <c r="B120" s="198"/>
      <c r="C120" s="198"/>
      <c r="D120" s="198"/>
      <c r="E120" s="198"/>
      <c r="F120" s="198"/>
    </row>
    <row r="121" spans="1:9" ht="15" customHeight="1" thickBot="1">
      <c r="A121" s="8" t="s">
        <v>59</v>
      </c>
      <c r="B121" s="3"/>
      <c r="C121" s="8"/>
      <c r="D121" s="16"/>
      <c r="E121" s="16"/>
      <c r="F121" s="4"/>
    </row>
    <row r="122" spans="1:9" ht="15" customHeight="1" thickTop="1">
      <c r="A122" s="199" t="s">
        <v>0</v>
      </c>
      <c r="B122" s="87" t="s">
        <v>55</v>
      </c>
      <c r="C122" s="190" t="s">
        <v>1</v>
      </c>
      <c r="D122" s="196" t="s">
        <v>3</v>
      </c>
      <c r="E122" s="196" t="s">
        <v>4</v>
      </c>
      <c r="F122" s="192" t="s">
        <v>45</v>
      </c>
      <c r="H122" s="4"/>
    </row>
    <row r="123" spans="1:9" ht="15" customHeight="1" thickBot="1">
      <c r="A123" s="200"/>
      <c r="B123" s="89" t="s">
        <v>54</v>
      </c>
      <c r="C123" s="191"/>
      <c r="D123" s="197"/>
      <c r="E123" s="197"/>
      <c r="F123" s="193"/>
      <c r="H123" s="4"/>
    </row>
    <row r="124" spans="1:9" ht="15" customHeight="1">
      <c r="A124" s="92">
        <v>76</v>
      </c>
      <c r="B124" s="82">
        <v>5110100123</v>
      </c>
      <c r="C124" s="96" t="s">
        <v>143</v>
      </c>
      <c r="D124" s="93"/>
      <c r="E124" s="93"/>
      <c r="F124" s="116" t="s">
        <v>307</v>
      </c>
      <c r="G124" s="186"/>
      <c r="I124" s="4"/>
    </row>
    <row r="125" spans="1:9" ht="15" customHeight="1">
      <c r="A125" s="92">
        <v>77</v>
      </c>
      <c r="B125" s="82">
        <v>5110100124</v>
      </c>
      <c r="C125" s="96" t="s">
        <v>280</v>
      </c>
      <c r="D125" s="93"/>
      <c r="E125" s="93"/>
      <c r="F125" s="116" t="s">
        <v>307</v>
      </c>
      <c r="G125" s="24"/>
      <c r="I125" s="4"/>
    </row>
    <row r="126" spans="1:9" ht="15" customHeight="1">
      <c r="A126" s="92">
        <v>78</v>
      </c>
      <c r="B126" s="82">
        <v>5110100128</v>
      </c>
      <c r="C126" s="96" t="s">
        <v>179</v>
      </c>
      <c r="D126" s="93"/>
      <c r="E126" s="93"/>
      <c r="F126" s="116" t="s">
        <v>307</v>
      </c>
      <c r="G126" s="186"/>
      <c r="I126" s="4"/>
    </row>
    <row r="127" spans="1:9" ht="15" customHeight="1">
      <c r="A127" s="92">
        <v>79</v>
      </c>
      <c r="B127" s="82">
        <v>5110100130</v>
      </c>
      <c r="C127" s="96" t="s">
        <v>162</v>
      </c>
      <c r="D127" s="93"/>
      <c r="E127" s="93"/>
      <c r="F127" s="116" t="s">
        <v>307</v>
      </c>
      <c r="G127" s="186"/>
      <c r="I127" s="4"/>
    </row>
    <row r="128" spans="1:9" ht="15" customHeight="1">
      <c r="A128" s="92">
        <v>80</v>
      </c>
      <c r="B128" s="180">
        <v>5110100131</v>
      </c>
      <c r="C128" s="96" t="s">
        <v>249</v>
      </c>
      <c r="D128" s="93"/>
      <c r="E128" s="93"/>
      <c r="F128" s="116" t="s">
        <v>307</v>
      </c>
      <c r="G128" s="186"/>
      <c r="I128" s="4"/>
    </row>
    <row r="129" spans="1:9" ht="15" customHeight="1">
      <c r="A129" s="92">
        <v>81</v>
      </c>
      <c r="B129" s="82">
        <v>5110100132</v>
      </c>
      <c r="C129" s="96" t="s">
        <v>163</v>
      </c>
      <c r="D129" s="93"/>
      <c r="E129" s="93"/>
      <c r="F129" s="116" t="s">
        <v>307</v>
      </c>
      <c r="G129" s="186"/>
      <c r="I129" s="4"/>
    </row>
    <row r="130" spans="1:9" ht="15" customHeight="1">
      <c r="A130" s="92">
        <v>82</v>
      </c>
      <c r="B130" s="82">
        <v>5110100135</v>
      </c>
      <c r="C130" s="96" t="s">
        <v>234</v>
      </c>
      <c r="D130" s="93"/>
      <c r="E130" s="93"/>
      <c r="F130" s="116" t="s">
        <v>307</v>
      </c>
      <c r="G130" s="186"/>
      <c r="I130" s="4"/>
    </row>
    <row r="131" spans="1:9" ht="15" customHeight="1">
      <c r="A131" s="92">
        <v>83</v>
      </c>
      <c r="B131" s="82">
        <v>5110100136</v>
      </c>
      <c r="C131" s="96" t="s">
        <v>236</v>
      </c>
      <c r="D131" s="93"/>
      <c r="E131" s="93"/>
      <c r="F131" s="116" t="s">
        <v>307</v>
      </c>
      <c r="G131" s="24"/>
      <c r="I131" s="4"/>
    </row>
    <row r="132" spans="1:9" ht="15" customHeight="1">
      <c r="A132" s="92">
        <v>84</v>
      </c>
      <c r="B132" s="82">
        <v>5110100138</v>
      </c>
      <c r="C132" s="96" t="s">
        <v>182</v>
      </c>
      <c r="D132" s="93"/>
      <c r="E132" s="93"/>
      <c r="F132" s="116" t="s">
        <v>307</v>
      </c>
      <c r="G132" s="186"/>
      <c r="I132" s="4"/>
    </row>
    <row r="133" spans="1:9" ht="15" customHeight="1">
      <c r="A133" s="92">
        <v>85</v>
      </c>
      <c r="B133" s="82">
        <v>5110100139</v>
      </c>
      <c r="C133" s="96" t="s">
        <v>295</v>
      </c>
      <c r="D133" s="93"/>
      <c r="E133" s="93"/>
      <c r="F133" s="116" t="s">
        <v>307</v>
      </c>
      <c r="G133" s="24"/>
      <c r="I133" s="4"/>
    </row>
    <row r="134" spans="1:9" ht="15" customHeight="1">
      <c r="A134" s="92">
        <v>86</v>
      </c>
      <c r="B134" s="180">
        <v>5110100143</v>
      </c>
      <c r="C134" s="96" t="s">
        <v>269</v>
      </c>
      <c r="D134" s="93"/>
      <c r="E134" s="93"/>
      <c r="F134" s="116" t="s">
        <v>307</v>
      </c>
      <c r="G134" s="186"/>
      <c r="I134" s="4"/>
    </row>
    <row r="135" spans="1:9" ht="15" customHeight="1">
      <c r="A135" s="92">
        <v>87</v>
      </c>
      <c r="B135" s="82">
        <v>5110100145</v>
      </c>
      <c r="C135" s="96" t="s">
        <v>281</v>
      </c>
      <c r="D135" s="93"/>
      <c r="E135" s="93"/>
      <c r="F135" s="116" t="s">
        <v>307</v>
      </c>
      <c r="G135" s="24"/>
      <c r="I135" s="4"/>
    </row>
    <row r="136" spans="1:9" ht="15" customHeight="1">
      <c r="A136" s="92">
        <v>88</v>
      </c>
      <c r="B136" s="82">
        <v>5110100146</v>
      </c>
      <c r="C136" s="96" t="s">
        <v>181</v>
      </c>
      <c r="D136" s="93"/>
      <c r="E136" s="93"/>
      <c r="F136" s="116" t="s">
        <v>307</v>
      </c>
      <c r="G136" s="24"/>
      <c r="I136" s="4"/>
    </row>
    <row r="137" spans="1:9" ht="15" customHeight="1">
      <c r="A137" s="92">
        <v>89</v>
      </c>
      <c r="B137" s="82">
        <v>5110100148</v>
      </c>
      <c r="C137" s="96" t="s">
        <v>235</v>
      </c>
      <c r="D137" s="93"/>
      <c r="E137" s="93"/>
      <c r="F137" s="116" t="s">
        <v>307</v>
      </c>
      <c r="G137" s="186"/>
      <c r="I137" s="4"/>
    </row>
    <row r="138" spans="1:9" ht="15" customHeight="1">
      <c r="A138" s="92">
        <v>90</v>
      </c>
      <c r="B138" s="82">
        <v>5110100152</v>
      </c>
      <c r="C138" s="96" t="s">
        <v>204</v>
      </c>
      <c r="D138" s="93"/>
      <c r="E138" s="93"/>
      <c r="F138" s="116" t="s">
        <v>307</v>
      </c>
      <c r="G138" s="24"/>
      <c r="I138" s="4"/>
    </row>
    <row r="139" spans="1:9" ht="15" customHeight="1">
      <c r="A139" s="92">
        <v>91</v>
      </c>
      <c r="B139" s="82">
        <v>5110100155</v>
      </c>
      <c r="C139" s="96" t="s">
        <v>153</v>
      </c>
      <c r="D139" s="93"/>
      <c r="E139" s="93"/>
      <c r="F139" s="116" t="s">
        <v>307</v>
      </c>
      <c r="G139" s="186"/>
      <c r="I139" s="4"/>
    </row>
    <row r="140" spans="1:9" ht="15" customHeight="1">
      <c r="A140" s="92">
        <v>92</v>
      </c>
      <c r="B140" s="82">
        <v>5110100157</v>
      </c>
      <c r="C140" s="96" t="s">
        <v>190</v>
      </c>
      <c r="D140" s="93"/>
      <c r="E140" s="93"/>
      <c r="F140" s="116" t="s">
        <v>307</v>
      </c>
      <c r="G140" s="186"/>
      <c r="I140" s="4"/>
    </row>
    <row r="141" spans="1:9" ht="15" customHeight="1">
      <c r="A141" s="92">
        <v>93</v>
      </c>
      <c r="B141" s="82">
        <v>5110100159</v>
      </c>
      <c r="C141" s="96" t="s">
        <v>270</v>
      </c>
      <c r="D141" s="93"/>
      <c r="E141" s="93"/>
      <c r="F141" s="116" t="s">
        <v>307</v>
      </c>
      <c r="G141" s="24"/>
      <c r="I141" s="4"/>
    </row>
    <row r="142" spans="1:9" ht="15" customHeight="1">
      <c r="A142" s="92">
        <v>94</v>
      </c>
      <c r="B142" s="82">
        <v>5110100160</v>
      </c>
      <c r="C142" s="96" t="s">
        <v>133</v>
      </c>
      <c r="D142" s="93"/>
      <c r="E142" s="93"/>
      <c r="F142" s="116" t="s">
        <v>307</v>
      </c>
      <c r="G142" s="186"/>
      <c r="I142" s="4"/>
    </row>
    <row r="143" spans="1:9" ht="15" customHeight="1">
      <c r="A143" s="92">
        <v>95</v>
      </c>
      <c r="B143" s="82">
        <v>5110100162</v>
      </c>
      <c r="C143" s="96" t="s">
        <v>166</v>
      </c>
      <c r="D143" s="93"/>
      <c r="E143" s="93"/>
      <c r="F143" s="116" t="s">
        <v>307</v>
      </c>
      <c r="G143" s="186"/>
      <c r="I143" s="4"/>
    </row>
    <row r="144" spans="1:9" ht="15" customHeight="1">
      <c r="A144" s="92">
        <v>96</v>
      </c>
      <c r="B144" s="82">
        <v>5110100164</v>
      </c>
      <c r="C144" s="96" t="s">
        <v>131</v>
      </c>
      <c r="D144" s="93"/>
      <c r="E144" s="93"/>
      <c r="F144" s="116" t="s">
        <v>307</v>
      </c>
      <c r="G144" s="186"/>
      <c r="I144" s="4"/>
    </row>
    <row r="145" spans="1:9" ht="15" customHeight="1">
      <c r="A145" s="92">
        <v>97</v>
      </c>
      <c r="B145" s="82">
        <v>5110100165</v>
      </c>
      <c r="C145" s="96" t="s">
        <v>154</v>
      </c>
      <c r="D145" s="93"/>
      <c r="E145" s="93"/>
      <c r="F145" s="116" t="s">
        <v>307</v>
      </c>
      <c r="G145" s="186"/>
      <c r="I145" s="4"/>
    </row>
    <row r="146" spans="1:9" ht="15" customHeight="1">
      <c r="A146" s="92">
        <v>98</v>
      </c>
      <c r="B146" s="82">
        <v>5110100168</v>
      </c>
      <c r="C146" s="96" t="s">
        <v>197</v>
      </c>
      <c r="D146" s="93"/>
      <c r="E146" s="93"/>
      <c r="F146" s="116" t="s">
        <v>307</v>
      </c>
      <c r="G146" s="186"/>
      <c r="I146" s="4"/>
    </row>
    <row r="147" spans="1:9" ht="15" customHeight="1">
      <c r="A147" s="92">
        <v>99</v>
      </c>
      <c r="B147" s="82">
        <v>5110100169</v>
      </c>
      <c r="C147" s="96" t="s">
        <v>207</v>
      </c>
      <c r="D147" s="93"/>
      <c r="E147" s="93"/>
      <c r="F147" s="116" t="s">
        <v>307</v>
      </c>
      <c r="G147" s="186"/>
      <c r="I147" s="4"/>
    </row>
    <row r="148" spans="1:9" ht="15" customHeight="1" thickBot="1">
      <c r="A148" s="92">
        <v>100</v>
      </c>
      <c r="B148" s="82">
        <v>5110100171</v>
      </c>
      <c r="C148" s="96" t="s">
        <v>194</v>
      </c>
      <c r="D148" s="93"/>
      <c r="E148" s="93"/>
      <c r="F148" s="116" t="s">
        <v>307</v>
      </c>
      <c r="G148" s="186"/>
      <c r="I148" s="4"/>
    </row>
    <row r="149" spans="1:9" ht="15" customHeight="1" thickTop="1">
      <c r="A149" s="25"/>
      <c r="B149" s="26"/>
      <c r="C149" s="27"/>
      <c r="D149" s="29"/>
      <c r="E149" s="29"/>
      <c r="F149" s="25"/>
      <c r="H149" s="4"/>
    </row>
    <row r="150" spans="1:9" ht="15" customHeight="1">
      <c r="A150" s="84" t="s">
        <v>51</v>
      </c>
      <c r="B150" s="5"/>
      <c r="C150" s="5"/>
      <c r="D150" s="10"/>
      <c r="E150" s="22"/>
      <c r="F150" s="19"/>
      <c r="H150" s="4"/>
    </row>
    <row r="151" spans="1:9" ht="15" customHeight="1">
      <c r="A151" s="84" t="s">
        <v>56</v>
      </c>
      <c r="B151" s="5"/>
      <c r="C151" s="5"/>
      <c r="D151" s="10"/>
      <c r="E151" s="22" t="s">
        <v>16</v>
      </c>
      <c r="F151" s="4"/>
      <c r="H151" s="4"/>
    </row>
    <row r="152" spans="1:9" ht="15" customHeight="1">
      <c r="A152" s="84" t="s">
        <v>57</v>
      </c>
      <c r="B152" s="5"/>
      <c r="C152" s="5"/>
      <c r="D152" s="10"/>
      <c r="E152" s="6"/>
      <c r="F152" s="4"/>
      <c r="H152" s="4"/>
    </row>
    <row r="153" spans="1:9" ht="15" customHeight="1">
      <c r="A153" s="84" t="s">
        <v>58</v>
      </c>
      <c r="B153" s="5"/>
      <c r="C153" s="5"/>
      <c r="D153" s="10"/>
      <c r="E153" s="6"/>
      <c r="F153" s="4"/>
      <c r="H153" s="4"/>
    </row>
    <row r="154" spans="1:9" ht="15" customHeight="1">
      <c r="A154" s="4"/>
      <c r="B154" s="5"/>
      <c r="C154" s="5"/>
      <c r="D154" s="10"/>
      <c r="E154" s="6"/>
      <c r="F154" s="4"/>
      <c r="H154" s="4"/>
    </row>
    <row r="155" spans="1:9" ht="15" customHeight="1">
      <c r="A155" s="4"/>
      <c r="B155" s="5"/>
      <c r="C155" s="5"/>
      <c r="D155" s="10"/>
      <c r="E155" s="22" t="s">
        <v>18</v>
      </c>
      <c r="F155" s="4"/>
      <c r="H155" s="4"/>
    </row>
    <row r="156" spans="1:9" ht="15" customHeight="1">
      <c r="A156" s="10"/>
      <c r="B156" s="4"/>
      <c r="C156" s="5"/>
      <c r="D156" s="10"/>
      <c r="E156" s="22" t="s">
        <v>19</v>
      </c>
      <c r="F156" s="4"/>
      <c r="H156" s="4"/>
    </row>
    <row r="157" spans="1:9" ht="15" customHeight="1">
      <c r="A157" s="198" t="s">
        <v>52</v>
      </c>
      <c r="B157" s="198"/>
      <c r="C157" s="198"/>
      <c r="D157" s="198"/>
      <c r="E157" s="198"/>
      <c r="F157" s="198"/>
    </row>
    <row r="158" spans="1:9" ht="15" customHeight="1">
      <c r="A158" s="198" t="s">
        <v>141</v>
      </c>
      <c r="B158" s="198"/>
      <c r="C158" s="198"/>
      <c r="D158" s="198"/>
      <c r="E158" s="198"/>
      <c r="F158" s="198"/>
    </row>
    <row r="159" spans="1:9" ht="15" customHeight="1">
      <c r="A159" s="198" t="s">
        <v>53</v>
      </c>
      <c r="B159" s="198"/>
      <c r="C159" s="198"/>
      <c r="D159" s="198"/>
      <c r="E159" s="198"/>
      <c r="F159" s="198"/>
    </row>
    <row r="160" spans="1:9" ht="15" customHeight="1" thickBot="1">
      <c r="A160" s="8" t="s">
        <v>59</v>
      </c>
      <c r="B160" s="3"/>
      <c r="C160" s="8"/>
      <c r="D160" s="16"/>
      <c r="E160" s="16"/>
      <c r="F160" s="4"/>
    </row>
    <row r="161" spans="1:9" ht="15" customHeight="1" thickTop="1">
      <c r="A161" s="199" t="s">
        <v>0</v>
      </c>
      <c r="B161" s="87" t="s">
        <v>55</v>
      </c>
      <c r="C161" s="190" t="s">
        <v>1</v>
      </c>
      <c r="D161" s="196" t="s">
        <v>3</v>
      </c>
      <c r="E161" s="196" t="s">
        <v>4</v>
      </c>
      <c r="F161" s="192" t="s">
        <v>45</v>
      </c>
      <c r="H161" s="4"/>
    </row>
    <row r="162" spans="1:9" ht="15" customHeight="1" thickBot="1">
      <c r="A162" s="200"/>
      <c r="B162" s="89" t="s">
        <v>54</v>
      </c>
      <c r="C162" s="191"/>
      <c r="D162" s="197"/>
      <c r="E162" s="197"/>
      <c r="F162" s="193"/>
      <c r="H162" s="4"/>
    </row>
    <row r="163" spans="1:9" ht="15" customHeight="1">
      <c r="A163" s="92">
        <v>101</v>
      </c>
      <c r="B163" s="180">
        <v>5110100172</v>
      </c>
      <c r="C163" s="96" t="s">
        <v>262</v>
      </c>
      <c r="D163" s="93"/>
      <c r="E163" s="93"/>
      <c r="F163" s="116" t="s">
        <v>307</v>
      </c>
      <c r="G163" s="186"/>
      <c r="I163" s="4"/>
    </row>
    <row r="164" spans="1:9" ht="15" customHeight="1">
      <c r="A164" s="92">
        <v>102</v>
      </c>
      <c r="B164" s="187">
        <v>5110100175</v>
      </c>
      <c r="C164" s="96" t="s">
        <v>84</v>
      </c>
      <c r="D164" s="93"/>
      <c r="E164" s="93"/>
      <c r="F164" s="116" t="s">
        <v>307</v>
      </c>
      <c r="G164" s="186"/>
      <c r="I164" s="4"/>
    </row>
    <row r="165" spans="1:9" ht="15" customHeight="1">
      <c r="A165" s="92">
        <v>103</v>
      </c>
      <c r="B165" s="82">
        <v>5110100178</v>
      </c>
      <c r="C165" s="96" t="s">
        <v>144</v>
      </c>
      <c r="D165" s="93"/>
      <c r="E165" s="93"/>
      <c r="F165" s="116" t="s">
        <v>307</v>
      </c>
      <c r="G165" s="186"/>
      <c r="I165" s="4"/>
    </row>
    <row r="166" spans="1:9" ht="15" customHeight="1">
      <c r="A166" s="92">
        <v>104</v>
      </c>
      <c r="B166" s="82">
        <v>5110100182</v>
      </c>
      <c r="C166" s="96" t="s">
        <v>238</v>
      </c>
      <c r="D166" s="93"/>
      <c r="E166" s="93"/>
      <c r="F166" s="116" t="s">
        <v>307</v>
      </c>
      <c r="G166" s="186"/>
      <c r="I166" s="4"/>
    </row>
    <row r="167" spans="1:9" ht="15" customHeight="1">
      <c r="A167" s="92">
        <v>105</v>
      </c>
      <c r="B167" s="180">
        <v>5110100183</v>
      </c>
      <c r="C167" s="96" t="s">
        <v>245</v>
      </c>
      <c r="D167" s="93"/>
      <c r="E167" s="93"/>
      <c r="F167" s="116" t="s">
        <v>307</v>
      </c>
      <c r="G167" s="186"/>
      <c r="I167" s="4"/>
    </row>
    <row r="168" spans="1:9" ht="15" customHeight="1">
      <c r="A168" s="92">
        <v>106</v>
      </c>
      <c r="B168" s="82">
        <v>5110100188</v>
      </c>
      <c r="C168" s="96" t="s">
        <v>203</v>
      </c>
      <c r="D168" s="93"/>
      <c r="E168" s="93"/>
      <c r="F168" s="116" t="s">
        <v>307</v>
      </c>
      <c r="G168" s="186"/>
      <c r="I168" s="4"/>
    </row>
    <row r="169" spans="1:9" ht="15" customHeight="1">
      <c r="A169" s="92">
        <v>107</v>
      </c>
      <c r="B169" s="180">
        <v>5110100189</v>
      </c>
      <c r="C169" s="96" t="s">
        <v>246</v>
      </c>
      <c r="D169" s="93"/>
      <c r="E169" s="93"/>
      <c r="F169" s="116" t="s">
        <v>307</v>
      </c>
      <c r="G169" s="186"/>
      <c r="I169" s="4"/>
    </row>
    <row r="170" spans="1:9" ht="15" customHeight="1">
      <c r="A170" s="92">
        <v>108</v>
      </c>
      <c r="B170" s="82">
        <v>5110100190</v>
      </c>
      <c r="C170" s="96" t="s">
        <v>149</v>
      </c>
      <c r="D170" s="93"/>
      <c r="E170" s="93"/>
      <c r="F170" s="116" t="s">
        <v>307</v>
      </c>
      <c r="G170" s="186"/>
      <c r="I170" s="4"/>
    </row>
    <row r="171" spans="1:9" ht="15" customHeight="1">
      <c r="A171" s="92">
        <v>109</v>
      </c>
      <c r="B171" s="180">
        <v>5110100195</v>
      </c>
      <c r="C171" s="96" t="s">
        <v>300</v>
      </c>
      <c r="D171" s="93"/>
      <c r="E171" s="93"/>
      <c r="F171" s="116" t="s">
        <v>307</v>
      </c>
      <c r="G171" s="186"/>
      <c r="I171" s="4"/>
    </row>
    <row r="172" spans="1:9" ht="15" customHeight="1">
      <c r="A172" s="92">
        <v>110</v>
      </c>
      <c r="B172" s="180">
        <v>5110100199</v>
      </c>
      <c r="C172" s="96" t="s">
        <v>301</v>
      </c>
      <c r="D172" s="93"/>
      <c r="E172" s="93"/>
      <c r="F172" s="116" t="s">
        <v>307</v>
      </c>
      <c r="G172" s="186"/>
      <c r="I172" s="4"/>
    </row>
    <row r="173" spans="1:9" ht="15" customHeight="1">
      <c r="A173" s="92">
        <v>111</v>
      </c>
      <c r="B173" s="180">
        <v>5110100201</v>
      </c>
      <c r="C173" s="96" t="s">
        <v>257</v>
      </c>
      <c r="D173" s="93"/>
      <c r="E173" s="93"/>
      <c r="F173" s="116" t="s">
        <v>307</v>
      </c>
      <c r="G173" s="186"/>
      <c r="I173" s="4"/>
    </row>
    <row r="174" spans="1:9" ht="15" customHeight="1">
      <c r="A174" s="92">
        <v>112</v>
      </c>
      <c r="B174" s="82">
        <v>5110100202</v>
      </c>
      <c r="C174" s="96" t="s">
        <v>156</v>
      </c>
      <c r="D174" s="93"/>
      <c r="E174" s="93"/>
      <c r="F174" s="116" t="s">
        <v>307</v>
      </c>
      <c r="G174" s="186"/>
      <c r="I174" s="4"/>
    </row>
    <row r="175" spans="1:9" ht="15" customHeight="1">
      <c r="A175" s="92">
        <v>113</v>
      </c>
      <c r="B175" s="82">
        <v>5110100206</v>
      </c>
      <c r="C175" s="96" t="s">
        <v>259</v>
      </c>
      <c r="D175" s="93"/>
      <c r="E175" s="93"/>
      <c r="F175" s="116" t="s">
        <v>307</v>
      </c>
      <c r="G175" s="186"/>
      <c r="I175" s="4"/>
    </row>
    <row r="176" spans="1:9" ht="15" customHeight="1">
      <c r="A176" s="92">
        <v>114</v>
      </c>
      <c r="B176" s="82">
        <v>5110100210</v>
      </c>
      <c r="C176" s="96" t="s">
        <v>85</v>
      </c>
      <c r="D176" s="93"/>
      <c r="E176" s="93"/>
      <c r="F176" s="116" t="s">
        <v>307</v>
      </c>
      <c r="G176" s="186"/>
      <c r="I176" s="4"/>
    </row>
    <row r="177" spans="1:10" ht="15" customHeight="1">
      <c r="A177" s="92">
        <v>115</v>
      </c>
      <c r="B177" s="82">
        <v>5110100212</v>
      </c>
      <c r="C177" s="96" t="s">
        <v>174</v>
      </c>
      <c r="D177" s="93"/>
      <c r="E177" s="93"/>
      <c r="F177" s="116" t="s">
        <v>307</v>
      </c>
      <c r="G177" s="186"/>
      <c r="I177" s="4"/>
    </row>
    <row r="178" spans="1:10" ht="15" customHeight="1">
      <c r="A178" s="92">
        <v>116</v>
      </c>
      <c r="B178" s="180">
        <v>5110100213</v>
      </c>
      <c r="C178" s="96" t="s">
        <v>283</v>
      </c>
      <c r="D178" s="93"/>
      <c r="E178" s="93"/>
      <c r="F178" s="116" t="s">
        <v>307</v>
      </c>
      <c r="G178" s="186"/>
      <c r="I178" s="4"/>
    </row>
    <row r="179" spans="1:10" ht="15" customHeight="1">
      <c r="A179" s="92">
        <v>117</v>
      </c>
      <c r="B179" s="180">
        <v>5110100214</v>
      </c>
      <c r="C179" s="96" t="s">
        <v>276</v>
      </c>
      <c r="D179" s="93"/>
      <c r="E179" s="93"/>
      <c r="F179" s="116" t="s">
        <v>307</v>
      </c>
      <c r="G179" s="186"/>
      <c r="I179" s="4"/>
    </row>
    <row r="180" spans="1:10" ht="15" customHeight="1">
      <c r="A180" s="92">
        <v>118</v>
      </c>
      <c r="B180" s="82">
        <v>5110100217</v>
      </c>
      <c r="C180" s="96" t="s">
        <v>180</v>
      </c>
      <c r="D180" s="93"/>
      <c r="E180" s="93"/>
      <c r="F180" s="116" t="s">
        <v>307</v>
      </c>
      <c r="G180" s="186"/>
      <c r="I180" s="4"/>
    </row>
    <row r="181" spans="1:10" ht="15" customHeight="1">
      <c r="A181" s="92">
        <v>119</v>
      </c>
      <c r="B181" s="82">
        <v>5110100218</v>
      </c>
      <c r="C181" s="96" t="s">
        <v>130</v>
      </c>
      <c r="D181" s="93"/>
      <c r="E181" s="93"/>
      <c r="F181" s="116" t="s">
        <v>307</v>
      </c>
      <c r="G181" s="186"/>
      <c r="I181" s="4"/>
    </row>
    <row r="182" spans="1:10" ht="15" customHeight="1">
      <c r="A182" s="92">
        <v>120</v>
      </c>
      <c r="B182" s="180">
        <v>5110100219</v>
      </c>
      <c r="C182" s="96" t="s">
        <v>274</v>
      </c>
      <c r="D182" s="93"/>
      <c r="E182" s="93"/>
      <c r="F182" s="116" t="s">
        <v>307</v>
      </c>
      <c r="G182" s="186"/>
      <c r="I182" s="4"/>
    </row>
    <row r="183" spans="1:10" ht="15" customHeight="1">
      <c r="A183" s="92">
        <v>121</v>
      </c>
      <c r="B183" s="82">
        <v>5110100220</v>
      </c>
      <c r="C183" s="96" t="s">
        <v>155</v>
      </c>
      <c r="D183" s="93"/>
      <c r="E183" s="93"/>
      <c r="F183" s="116" t="s">
        <v>307</v>
      </c>
      <c r="G183" s="186"/>
      <c r="H183" s="186"/>
      <c r="J183" s="4"/>
    </row>
    <row r="184" spans="1:10" ht="15" customHeight="1">
      <c r="A184" s="92">
        <v>122</v>
      </c>
      <c r="B184" s="82">
        <v>5110100226</v>
      </c>
      <c r="C184" s="96" t="s">
        <v>288</v>
      </c>
      <c r="D184" s="93"/>
      <c r="E184" s="93"/>
      <c r="F184" s="116" t="s">
        <v>307</v>
      </c>
      <c r="G184" s="24"/>
      <c r="I184" s="4"/>
    </row>
    <row r="185" spans="1:10" ht="15" customHeight="1">
      <c r="A185" s="92">
        <v>123</v>
      </c>
      <c r="B185" s="82">
        <v>5110100227</v>
      </c>
      <c r="C185" s="96" t="s">
        <v>201</v>
      </c>
      <c r="D185" s="93"/>
      <c r="E185" s="93"/>
      <c r="F185" s="116" t="s">
        <v>307</v>
      </c>
      <c r="G185" s="24"/>
      <c r="I185" s="4"/>
    </row>
    <row r="186" spans="1:10" ht="15" customHeight="1">
      <c r="A186" s="92">
        <v>124</v>
      </c>
      <c r="B186" s="82">
        <v>5110100701</v>
      </c>
      <c r="C186" s="96" t="s">
        <v>224</v>
      </c>
      <c r="D186" s="93"/>
      <c r="E186" s="93"/>
      <c r="F186" s="116" t="s">
        <v>307</v>
      </c>
      <c r="G186" s="186"/>
      <c r="H186" s="24"/>
      <c r="J186" s="4"/>
    </row>
    <row r="187" spans="1:10" ht="15" customHeight="1" thickBot="1">
      <c r="A187" s="92">
        <v>125</v>
      </c>
      <c r="B187" s="82">
        <v>5110100702</v>
      </c>
      <c r="C187" s="96" t="s">
        <v>199</v>
      </c>
      <c r="D187" s="93"/>
      <c r="E187" s="93"/>
      <c r="F187" s="116" t="s">
        <v>307</v>
      </c>
      <c r="G187" s="186"/>
      <c r="I187" s="4"/>
    </row>
    <row r="188" spans="1:10" ht="15" customHeight="1" thickTop="1">
      <c r="A188" s="25"/>
      <c r="B188" s="26"/>
      <c r="C188" s="27"/>
      <c r="D188" s="29"/>
      <c r="E188" s="29"/>
      <c r="F188" s="25"/>
      <c r="H188" s="4"/>
    </row>
    <row r="189" spans="1:10" ht="15" customHeight="1">
      <c r="A189" s="84" t="s">
        <v>51</v>
      </c>
      <c r="B189" s="5"/>
      <c r="C189" s="5"/>
      <c r="D189" s="10"/>
      <c r="E189" s="22"/>
      <c r="F189" s="19"/>
      <c r="H189" s="4"/>
    </row>
    <row r="190" spans="1:10" ht="15" customHeight="1">
      <c r="A190" s="84" t="s">
        <v>56</v>
      </c>
      <c r="B190" s="5"/>
      <c r="C190" s="5"/>
      <c r="D190" s="10"/>
      <c r="E190" s="22" t="s">
        <v>16</v>
      </c>
      <c r="F190" s="4"/>
      <c r="H190" s="4"/>
    </row>
    <row r="191" spans="1:10" ht="15" customHeight="1">
      <c r="A191" s="84" t="s">
        <v>57</v>
      </c>
      <c r="B191" s="5"/>
      <c r="C191" s="5"/>
      <c r="D191" s="10"/>
      <c r="E191" s="6"/>
      <c r="F191" s="4"/>
      <c r="H191" s="4"/>
    </row>
    <row r="192" spans="1:10" ht="15" customHeight="1">
      <c r="A192" s="84" t="s">
        <v>58</v>
      </c>
      <c r="B192" s="5"/>
      <c r="C192" s="5"/>
      <c r="D192" s="10"/>
      <c r="E192" s="6"/>
      <c r="F192" s="4"/>
      <c r="H192" s="4"/>
    </row>
    <row r="193" spans="1:9" ht="15" customHeight="1">
      <c r="A193" s="4"/>
      <c r="B193" s="5"/>
      <c r="C193" s="5"/>
      <c r="D193" s="10"/>
      <c r="E193" s="6"/>
      <c r="F193" s="4"/>
      <c r="H193" s="4"/>
    </row>
    <row r="194" spans="1:9" ht="15" customHeight="1">
      <c r="A194" s="4"/>
      <c r="B194" s="5"/>
      <c r="C194" s="5"/>
      <c r="D194" s="10"/>
      <c r="E194" s="22" t="s">
        <v>18</v>
      </c>
      <c r="F194" s="4"/>
      <c r="H194" s="4"/>
    </row>
    <row r="195" spans="1:9" ht="15" customHeight="1">
      <c r="A195" s="10"/>
      <c r="B195" s="4"/>
      <c r="C195" s="5"/>
      <c r="D195" s="10"/>
      <c r="E195" s="22" t="s">
        <v>19</v>
      </c>
      <c r="F195" s="4"/>
      <c r="H195" s="4"/>
    </row>
    <row r="196" spans="1:9" ht="15" customHeight="1">
      <c r="A196" s="198" t="s">
        <v>52</v>
      </c>
      <c r="B196" s="198"/>
      <c r="C196" s="198"/>
      <c r="D196" s="198"/>
      <c r="E196" s="198"/>
      <c r="F196" s="198"/>
    </row>
    <row r="197" spans="1:9" ht="15" customHeight="1">
      <c r="A197" s="198" t="s">
        <v>141</v>
      </c>
      <c r="B197" s="198"/>
      <c r="C197" s="198"/>
      <c r="D197" s="198"/>
      <c r="E197" s="198"/>
      <c r="F197" s="198"/>
    </row>
    <row r="198" spans="1:9" ht="15" customHeight="1">
      <c r="A198" s="198" t="s">
        <v>53</v>
      </c>
      <c r="B198" s="198"/>
      <c r="C198" s="198"/>
      <c r="D198" s="198"/>
      <c r="E198" s="198"/>
      <c r="F198" s="198"/>
    </row>
    <row r="199" spans="1:9" ht="15" customHeight="1" thickBot="1">
      <c r="A199" s="8" t="s">
        <v>59</v>
      </c>
      <c r="B199" s="3"/>
      <c r="C199" s="8"/>
      <c r="D199" s="16"/>
      <c r="E199" s="16"/>
      <c r="F199" s="4"/>
    </row>
    <row r="200" spans="1:9" ht="15" customHeight="1" thickTop="1">
      <c r="A200" s="199" t="s">
        <v>0</v>
      </c>
      <c r="B200" s="87" t="s">
        <v>55</v>
      </c>
      <c r="C200" s="190" t="s">
        <v>1</v>
      </c>
      <c r="D200" s="196" t="s">
        <v>3</v>
      </c>
      <c r="E200" s="196" t="s">
        <v>4</v>
      </c>
      <c r="F200" s="192" t="s">
        <v>45</v>
      </c>
      <c r="H200" s="4"/>
    </row>
    <row r="201" spans="1:9" ht="15" customHeight="1" thickBot="1">
      <c r="A201" s="200"/>
      <c r="B201" s="89" t="s">
        <v>54</v>
      </c>
      <c r="C201" s="191"/>
      <c r="D201" s="197"/>
      <c r="E201" s="197"/>
      <c r="F201" s="193"/>
      <c r="H201" s="4"/>
    </row>
    <row r="202" spans="1:9" ht="15" customHeight="1">
      <c r="A202" s="92">
        <v>126</v>
      </c>
      <c r="B202" s="82">
        <v>5110100704</v>
      </c>
      <c r="C202" s="96" t="s">
        <v>172</v>
      </c>
      <c r="D202" s="93"/>
      <c r="E202" s="93"/>
      <c r="F202" s="116" t="s">
        <v>307</v>
      </c>
      <c r="G202" s="186"/>
      <c r="I202" s="4"/>
    </row>
    <row r="203" spans="1:9" ht="15" customHeight="1">
      <c r="A203" s="92">
        <v>127</v>
      </c>
      <c r="B203" s="82">
        <v>5110100709</v>
      </c>
      <c r="C203" s="96" t="s">
        <v>148</v>
      </c>
      <c r="D203" s="93"/>
      <c r="E203" s="93"/>
      <c r="F203" s="116" t="s">
        <v>307</v>
      </c>
      <c r="G203" s="186"/>
      <c r="I203" s="4"/>
    </row>
    <row r="204" spans="1:9" ht="15" customHeight="1">
      <c r="A204" s="92"/>
      <c r="B204" s="180"/>
      <c r="C204" s="96"/>
      <c r="D204" s="93"/>
      <c r="E204" s="93"/>
      <c r="F204" s="116"/>
      <c r="G204" s="186"/>
      <c r="I204" s="4"/>
    </row>
    <row r="205" spans="1:9" ht="15" customHeight="1">
      <c r="A205" s="92"/>
      <c r="B205" s="82"/>
      <c r="C205" s="96"/>
      <c r="D205" s="93"/>
      <c r="E205" s="93"/>
      <c r="F205" s="116"/>
      <c r="G205" s="186"/>
      <c r="I205" s="4"/>
    </row>
    <row r="206" spans="1:9" ht="15" customHeight="1">
      <c r="A206" s="92"/>
      <c r="B206" s="180"/>
      <c r="C206" s="96"/>
      <c r="D206" s="93"/>
      <c r="E206" s="93"/>
      <c r="F206" s="116"/>
      <c r="G206" s="186"/>
      <c r="I206" s="4"/>
    </row>
    <row r="207" spans="1:9" ht="15" customHeight="1">
      <c r="A207" s="92"/>
      <c r="B207" s="82"/>
      <c r="C207" s="96"/>
      <c r="D207" s="93"/>
      <c r="E207" s="93"/>
      <c r="F207" s="116"/>
      <c r="G207" s="186"/>
      <c r="I207" s="4"/>
    </row>
    <row r="208" spans="1:9" ht="15" customHeight="1">
      <c r="A208" s="92"/>
      <c r="B208" s="180"/>
      <c r="C208" s="96"/>
      <c r="D208" s="93"/>
      <c r="E208" s="93"/>
      <c r="F208" s="116"/>
      <c r="G208" s="186"/>
      <c r="I208" s="4"/>
    </row>
    <row r="209" spans="1:10" ht="15" customHeight="1">
      <c r="A209" s="92"/>
      <c r="B209" s="180"/>
      <c r="C209" s="96"/>
      <c r="D209" s="93"/>
      <c r="E209" s="93"/>
      <c r="F209" s="116"/>
      <c r="G209" s="186"/>
      <c r="I209" s="4"/>
    </row>
    <row r="210" spans="1:10" ht="15" customHeight="1">
      <c r="A210" s="92"/>
      <c r="B210" s="180"/>
      <c r="C210" s="96"/>
      <c r="D210" s="93"/>
      <c r="E210" s="93"/>
      <c r="F210" s="116"/>
      <c r="G210" s="186"/>
      <c r="I210" s="4"/>
    </row>
    <row r="211" spans="1:10" ht="15" customHeight="1">
      <c r="A211" s="92"/>
      <c r="B211" s="82"/>
      <c r="C211" s="96"/>
      <c r="D211" s="93"/>
      <c r="E211" s="93"/>
      <c r="F211" s="116"/>
      <c r="G211" s="186"/>
      <c r="I211" s="4"/>
    </row>
    <row r="212" spans="1:10" ht="15" customHeight="1">
      <c r="A212" s="92"/>
      <c r="B212" s="82"/>
      <c r="C212" s="96"/>
      <c r="D212" s="93"/>
      <c r="E212" s="93"/>
      <c r="F212" s="116"/>
      <c r="G212" s="186"/>
      <c r="I212" s="4"/>
    </row>
    <row r="213" spans="1:10" ht="15" customHeight="1">
      <c r="A213" s="92"/>
      <c r="B213" s="82"/>
      <c r="C213" s="96"/>
      <c r="D213" s="93"/>
      <c r="E213" s="93"/>
      <c r="F213" s="116"/>
      <c r="G213" s="186"/>
      <c r="I213" s="4"/>
    </row>
    <row r="214" spans="1:10" ht="15" customHeight="1">
      <c r="A214" s="92"/>
      <c r="B214" s="82"/>
      <c r="C214" s="96"/>
      <c r="D214" s="93"/>
      <c r="E214" s="93"/>
      <c r="F214" s="116"/>
      <c r="G214" s="186"/>
      <c r="I214" s="4"/>
    </row>
    <row r="215" spans="1:10" ht="15" customHeight="1">
      <c r="A215" s="92"/>
      <c r="B215" s="180"/>
      <c r="C215" s="96"/>
      <c r="D215" s="93"/>
      <c r="E215" s="93"/>
      <c r="F215" s="116"/>
      <c r="G215" s="186"/>
      <c r="I215" s="4"/>
    </row>
    <row r="216" spans="1:10" ht="15" customHeight="1">
      <c r="A216" s="92"/>
      <c r="B216" s="180"/>
      <c r="C216" s="96"/>
      <c r="D216" s="93"/>
      <c r="E216" s="93"/>
      <c r="F216" s="116"/>
      <c r="G216" s="186"/>
      <c r="I216" s="4"/>
    </row>
    <row r="217" spans="1:10" ht="15" customHeight="1">
      <c r="A217" s="92"/>
      <c r="B217" s="82"/>
      <c r="C217" s="96"/>
      <c r="D217" s="93"/>
      <c r="E217" s="93"/>
      <c r="F217" s="116"/>
      <c r="G217" s="186"/>
      <c r="I217" s="4"/>
    </row>
    <row r="218" spans="1:10" ht="15" customHeight="1">
      <c r="A218" s="92"/>
      <c r="B218" s="82"/>
      <c r="C218" s="96"/>
      <c r="D218" s="93"/>
      <c r="E218" s="93"/>
      <c r="F218" s="116"/>
      <c r="G218" s="186"/>
      <c r="I218" s="4"/>
    </row>
    <row r="219" spans="1:10" ht="15" customHeight="1">
      <c r="A219" s="92"/>
      <c r="B219" s="180"/>
      <c r="C219" s="96"/>
      <c r="D219" s="93"/>
      <c r="E219" s="93"/>
      <c r="F219" s="116"/>
      <c r="G219" s="186"/>
      <c r="I219" s="4"/>
    </row>
    <row r="220" spans="1:10" ht="15" customHeight="1">
      <c r="A220" s="92"/>
      <c r="B220" s="82"/>
      <c r="C220" s="96"/>
      <c r="D220" s="93"/>
      <c r="E220" s="93"/>
      <c r="F220" s="116"/>
      <c r="G220" s="186"/>
      <c r="H220" s="186"/>
      <c r="J220" s="4"/>
    </row>
    <row r="221" spans="1:10" ht="15" customHeight="1">
      <c r="A221" s="92"/>
      <c r="B221" s="82"/>
      <c r="C221" s="96"/>
      <c r="D221" s="93"/>
      <c r="E221" s="93"/>
      <c r="F221" s="116"/>
      <c r="G221" s="24"/>
      <c r="I221" s="4"/>
    </row>
    <row r="222" spans="1:10" ht="15" customHeight="1">
      <c r="A222" s="92"/>
      <c r="B222" s="82"/>
      <c r="C222" s="96"/>
      <c r="D222" s="93"/>
      <c r="E222" s="93"/>
      <c r="F222" s="116"/>
      <c r="G222" s="24"/>
      <c r="I222" s="4"/>
    </row>
    <row r="223" spans="1:10" ht="15" customHeight="1">
      <c r="A223" s="92"/>
      <c r="B223" s="82"/>
      <c r="C223" s="96"/>
      <c r="D223" s="93"/>
      <c r="E223" s="93"/>
      <c r="F223" s="116"/>
      <c r="G223" s="186"/>
      <c r="H223" s="24"/>
      <c r="J223" s="4"/>
    </row>
    <row r="224" spans="1:10" ht="15" customHeight="1">
      <c r="A224" s="92"/>
      <c r="B224" s="82"/>
      <c r="C224" s="96"/>
      <c r="D224" s="93"/>
      <c r="E224" s="93"/>
      <c r="F224" s="116"/>
      <c r="G224" s="186"/>
      <c r="I224" s="4"/>
    </row>
    <row r="225" spans="1:9" ht="15" customHeight="1">
      <c r="A225" s="92"/>
      <c r="B225" s="82"/>
      <c r="C225" s="96"/>
      <c r="D225" s="93"/>
      <c r="E225" s="93"/>
      <c r="F225" s="116"/>
      <c r="G225" s="186"/>
      <c r="I225" s="4"/>
    </row>
    <row r="226" spans="1:9" ht="15" customHeight="1" thickBot="1">
      <c r="A226" s="92"/>
      <c r="B226" s="82"/>
      <c r="C226" s="96"/>
      <c r="D226" s="93"/>
      <c r="E226" s="93"/>
      <c r="F226" s="116"/>
      <c r="G226" s="186"/>
      <c r="I226" s="4"/>
    </row>
    <row r="227" spans="1:9" ht="15" customHeight="1" thickTop="1">
      <c r="A227" s="25"/>
      <c r="B227" s="26"/>
      <c r="C227" s="27"/>
      <c r="D227" s="29"/>
      <c r="E227" s="29"/>
      <c r="F227" s="25"/>
      <c r="H227" s="4"/>
    </row>
    <row r="228" spans="1:9" ht="15" customHeight="1">
      <c r="A228" s="84" t="s">
        <v>51</v>
      </c>
      <c r="B228" s="5"/>
      <c r="C228" s="5"/>
      <c r="D228" s="10"/>
      <c r="E228" s="22"/>
      <c r="F228" s="19"/>
      <c r="H228" s="4"/>
    </row>
    <row r="229" spans="1:9" ht="15" customHeight="1">
      <c r="A229" s="84" t="s">
        <v>56</v>
      </c>
      <c r="B229" s="5"/>
      <c r="C229" s="5"/>
      <c r="D229" s="10"/>
      <c r="E229" s="22" t="s">
        <v>16</v>
      </c>
      <c r="F229" s="4"/>
      <c r="H229" s="4"/>
    </row>
    <row r="230" spans="1:9" ht="15" customHeight="1">
      <c r="A230" s="84" t="s">
        <v>57</v>
      </c>
      <c r="B230" s="5"/>
      <c r="C230" s="5"/>
      <c r="D230" s="10"/>
      <c r="E230" s="6"/>
      <c r="F230" s="4"/>
      <c r="H230" s="4"/>
    </row>
    <row r="231" spans="1:9" ht="15" customHeight="1">
      <c r="A231" s="84" t="s">
        <v>58</v>
      </c>
      <c r="B231" s="5"/>
      <c r="C231" s="5"/>
      <c r="D231" s="10"/>
      <c r="E231" s="6"/>
      <c r="F231" s="4"/>
      <c r="H231" s="4"/>
    </row>
    <row r="232" spans="1:9" ht="15" customHeight="1">
      <c r="A232" s="4"/>
      <c r="B232" s="5"/>
      <c r="C232" s="5"/>
      <c r="D232" s="10"/>
      <c r="E232" s="6"/>
      <c r="F232" s="4"/>
      <c r="H232" s="4"/>
    </row>
    <row r="233" spans="1:9" ht="15" customHeight="1">
      <c r="A233" s="4"/>
      <c r="B233" s="5"/>
      <c r="C233" s="5"/>
      <c r="D233" s="10"/>
      <c r="E233" s="22" t="s">
        <v>18</v>
      </c>
      <c r="F233" s="4"/>
      <c r="H233" s="4"/>
    </row>
    <row r="234" spans="1:9" ht="15" customHeight="1">
      <c r="A234" s="10"/>
      <c r="B234" s="4"/>
      <c r="C234" s="5"/>
      <c r="D234" s="10"/>
      <c r="E234" s="22" t="s">
        <v>19</v>
      </c>
      <c r="F234" s="4"/>
      <c r="H234" s="4"/>
    </row>
  </sheetData>
  <mergeCells count="48">
    <mergeCell ref="A118:F118"/>
    <mergeCell ref="A119:F119"/>
    <mergeCell ref="A120:F120"/>
    <mergeCell ref="A122:A123"/>
    <mergeCell ref="C122:C123"/>
    <mergeCell ref="D122:D123"/>
    <mergeCell ref="F83:F84"/>
    <mergeCell ref="A81:F81"/>
    <mergeCell ref="A83:A84"/>
    <mergeCell ref="C83:C84"/>
    <mergeCell ref="D83:D84"/>
    <mergeCell ref="E83:E84"/>
    <mergeCell ref="A79:F79"/>
    <mergeCell ref="A80:F80"/>
    <mergeCell ref="E44:E45"/>
    <mergeCell ref="F44:F45"/>
    <mergeCell ref="A40:F40"/>
    <mergeCell ref="A41:F41"/>
    <mergeCell ref="A42:F42"/>
    <mergeCell ref="A44:A45"/>
    <mergeCell ref="C44:C45"/>
    <mergeCell ref="D44:D45"/>
    <mergeCell ref="D5:D6"/>
    <mergeCell ref="E5:E6"/>
    <mergeCell ref="F5:F6"/>
    <mergeCell ref="A1:F1"/>
    <mergeCell ref="A2:F2"/>
    <mergeCell ref="A3:F3"/>
    <mergeCell ref="A5:A6"/>
    <mergeCell ref="C5:C6"/>
    <mergeCell ref="F122:F123"/>
    <mergeCell ref="A157:F157"/>
    <mergeCell ref="A158:F158"/>
    <mergeCell ref="E122:E123"/>
    <mergeCell ref="A159:F159"/>
    <mergeCell ref="A161:A162"/>
    <mergeCell ref="C161:C162"/>
    <mergeCell ref="D161:D162"/>
    <mergeCell ref="E161:E162"/>
    <mergeCell ref="F161:F162"/>
    <mergeCell ref="A196:F196"/>
    <mergeCell ref="A197:F197"/>
    <mergeCell ref="A198:F198"/>
    <mergeCell ref="A200:A201"/>
    <mergeCell ref="C200:C201"/>
    <mergeCell ref="D200:D201"/>
    <mergeCell ref="E200:E201"/>
    <mergeCell ref="F200:F201"/>
  </mergeCells>
  <printOptions horizontalCentered="1"/>
  <pageMargins left="1.1200000000000001" right="0" top="0.196850393700787" bottom="0.35433070866141703" header="0.196850393700787" footer="0.78740157480314998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7"/>
  <sheetViews>
    <sheetView showGridLines="0" zoomScale="130" zoomScaleNormal="130" workbookViewId="0">
      <selection activeCell="A9" sqref="A9"/>
    </sheetView>
  </sheetViews>
  <sheetFormatPr defaultColWidth="1.85546875" defaultRowHeight="15" customHeight="1"/>
  <cols>
    <col min="1" max="1" width="3.7109375" style="2" customWidth="1"/>
    <col min="2" max="2" width="9.140625" style="2" customWidth="1"/>
    <col min="3" max="3" width="24.28515625" style="9" customWidth="1"/>
    <col min="4" max="4" width="2.85546875" style="2" customWidth="1"/>
    <col min="5" max="5" width="9.5703125" style="2" customWidth="1"/>
    <col min="6" max="6" width="12.140625" style="12" customWidth="1"/>
    <col min="7" max="7" width="5.7109375" style="13" hidden="1" customWidth="1"/>
    <col min="8" max="8" width="6.28515625" style="13" hidden="1" customWidth="1"/>
    <col min="9" max="9" width="4.140625" style="13" customWidth="1"/>
    <col min="10" max="11" width="5.42578125" style="13" customWidth="1"/>
    <col min="12" max="12" width="14.42578125" style="13" customWidth="1"/>
    <col min="13" max="13" width="5.42578125" style="2" customWidth="1"/>
    <col min="14" max="14" width="6" style="2" customWidth="1"/>
    <col min="15" max="15" width="4.7109375" style="2" customWidth="1"/>
    <col min="16" max="16" width="5.42578125" style="2" customWidth="1"/>
    <col min="17" max="17" width="19.85546875" style="14" customWidth="1"/>
    <col min="18" max="18" width="22.5703125" style="2" bestFit="1" customWidth="1"/>
    <col min="19" max="19" width="8.7109375" style="2" customWidth="1"/>
    <col min="20" max="20" width="9.140625" style="24" customWidth="1"/>
    <col min="21" max="21" width="7.42578125" style="2" customWidth="1"/>
    <col min="22" max="22" width="14.28515625" style="2" bestFit="1" customWidth="1"/>
    <col min="23" max="23" width="7.42578125" style="2" bestFit="1" customWidth="1"/>
    <col min="24" max="24" width="4.85546875" style="2" bestFit="1" customWidth="1"/>
    <col min="25" max="16384" width="1.85546875" style="2"/>
  </cols>
  <sheetData>
    <row r="1" spans="1:22" ht="15" customHeight="1">
      <c r="A1" s="198" t="s">
        <v>52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</row>
    <row r="2" spans="1:22" ht="15" customHeight="1">
      <c r="A2" s="198" t="s">
        <v>141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</row>
    <row r="3" spans="1:22" ht="15" customHeight="1">
      <c r="A3" s="198" t="s">
        <v>310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</row>
    <row r="4" spans="1:22" ht="15" customHeight="1" thickBot="1">
      <c r="A4" s="8" t="s">
        <v>59</v>
      </c>
      <c r="B4" s="3"/>
      <c r="C4" s="8"/>
      <c r="D4" s="3"/>
      <c r="E4" s="3"/>
      <c r="F4" s="15"/>
      <c r="G4" s="16"/>
      <c r="H4" s="16"/>
      <c r="I4" s="16"/>
      <c r="J4" s="16"/>
      <c r="K4" s="16"/>
      <c r="L4" s="16"/>
      <c r="M4" s="4"/>
      <c r="N4" s="4"/>
      <c r="O4" s="4"/>
    </row>
    <row r="5" spans="1:22" ht="15" customHeight="1" thickTop="1">
      <c r="A5" s="199" t="s">
        <v>0</v>
      </c>
      <c r="B5" s="87" t="s">
        <v>55</v>
      </c>
      <c r="C5" s="190" t="s">
        <v>1</v>
      </c>
      <c r="D5" s="194" t="s">
        <v>47</v>
      </c>
      <c r="E5" s="201" t="s">
        <v>48</v>
      </c>
      <c r="F5" s="203" t="s">
        <v>49</v>
      </c>
      <c r="G5" s="196" t="s">
        <v>3</v>
      </c>
      <c r="H5" s="196" t="s">
        <v>4</v>
      </c>
      <c r="I5" s="194" t="s">
        <v>2</v>
      </c>
      <c r="J5" s="196" t="s">
        <v>5</v>
      </c>
      <c r="K5" s="196" t="s">
        <v>50</v>
      </c>
      <c r="L5" s="194" t="s">
        <v>8</v>
      </c>
      <c r="M5" s="88" t="s">
        <v>21</v>
      </c>
      <c r="N5" s="192" t="s">
        <v>45</v>
      </c>
      <c r="O5" s="194" t="s">
        <v>44</v>
      </c>
      <c r="P5" s="190" t="s">
        <v>7</v>
      </c>
      <c r="Q5" s="192" t="s">
        <v>9</v>
      </c>
      <c r="R5" s="190" t="s">
        <v>10</v>
      </c>
      <c r="S5" s="205" t="s">
        <v>23</v>
      </c>
      <c r="V5" s="4"/>
    </row>
    <row r="6" spans="1:22" ht="15" customHeight="1" thickBot="1">
      <c r="A6" s="200"/>
      <c r="B6" s="89" t="s">
        <v>54</v>
      </c>
      <c r="C6" s="191"/>
      <c r="D6" s="195"/>
      <c r="E6" s="202"/>
      <c r="F6" s="204"/>
      <c r="G6" s="197"/>
      <c r="H6" s="197"/>
      <c r="I6" s="195"/>
      <c r="J6" s="197"/>
      <c r="K6" s="197"/>
      <c r="L6" s="195"/>
      <c r="M6" s="89" t="s">
        <v>22</v>
      </c>
      <c r="N6" s="193"/>
      <c r="O6" s="195"/>
      <c r="P6" s="191"/>
      <c r="Q6" s="193"/>
      <c r="R6" s="191"/>
      <c r="S6" s="206"/>
      <c r="V6" s="4"/>
    </row>
    <row r="7" spans="1:22" ht="15" customHeight="1">
      <c r="A7" s="92">
        <v>1</v>
      </c>
      <c r="B7" s="82">
        <v>5109100166</v>
      </c>
      <c r="C7" s="96" t="s">
        <v>251</v>
      </c>
      <c r="D7" s="82" t="s">
        <v>20</v>
      </c>
      <c r="E7" s="98" t="s">
        <v>82</v>
      </c>
      <c r="F7" s="176" t="s">
        <v>258</v>
      </c>
      <c r="G7" s="93"/>
      <c r="H7" s="93"/>
      <c r="I7" s="82">
        <v>3.26</v>
      </c>
      <c r="J7" s="93">
        <v>10</v>
      </c>
      <c r="K7" s="93">
        <v>147</v>
      </c>
      <c r="L7" s="82" t="s">
        <v>60</v>
      </c>
      <c r="M7" s="82">
        <v>493</v>
      </c>
      <c r="N7" s="116" t="s">
        <v>86</v>
      </c>
      <c r="O7" s="82">
        <v>1950</v>
      </c>
      <c r="P7" s="103" t="s">
        <v>12</v>
      </c>
      <c r="Q7" s="83" t="s">
        <v>63</v>
      </c>
      <c r="R7" s="82" t="s">
        <v>86</v>
      </c>
      <c r="S7" s="99" t="s">
        <v>308</v>
      </c>
      <c r="T7" s="186"/>
      <c r="V7" s="4"/>
    </row>
    <row r="8" spans="1:22" ht="15" customHeight="1">
      <c r="A8" s="92">
        <v>2</v>
      </c>
      <c r="B8" s="82">
        <v>5110100196</v>
      </c>
      <c r="C8" s="96" t="s">
        <v>222</v>
      </c>
      <c r="D8" s="82" t="s">
        <v>20</v>
      </c>
      <c r="E8" s="98" t="s">
        <v>62</v>
      </c>
      <c r="F8" s="96" t="s">
        <v>242</v>
      </c>
      <c r="G8" s="93"/>
      <c r="H8" s="93"/>
      <c r="I8" s="95">
        <v>3</v>
      </c>
      <c r="J8" s="93">
        <v>8</v>
      </c>
      <c r="K8" s="93">
        <v>146</v>
      </c>
      <c r="L8" s="82" t="s">
        <v>60</v>
      </c>
      <c r="M8" s="82">
        <v>440</v>
      </c>
      <c r="N8" s="116" t="s">
        <v>307</v>
      </c>
      <c r="O8" s="82">
        <v>3000</v>
      </c>
      <c r="P8" s="103" t="s">
        <v>12</v>
      </c>
      <c r="Q8" s="83" t="s">
        <v>61</v>
      </c>
      <c r="R8" s="82" t="s">
        <v>64</v>
      </c>
      <c r="S8" s="99" t="s">
        <v>17</v>
      </c>
      <c r="T8" s="186"/>
      <c r="V8" s="4"/>
    </row>
    <row r="9" spans="1:22" ht="15" customHeight="1">
      <c r="A9" s="92">
        <v>3</v>
      </c>
      <c r="B9" s="82">
        <v>5110100703</v>
      </c>
      <c r="C9" s="96" t="s">
        <v>297</v>
      </c>
      <c r="D9" s="82" t="s">
        <v>20</v>
      </c>
      <c r="E9" s="96" t="s">
        <v>304</v>
      </c>
      <c r="F9" s="98" t="s">
        <v>305</v>
      </c>
      <c r="G9" s="93"/>
      <c r="H9" s="93"/>
      <c r="I9" s="95">
        <v>3.1</v>
      </c>
      <c r="J9" s="93">
        <v>8</v>
      </c>
      <c r="K9" s="93">
        <v>144</v>
      </c>
      <c r="L9" s="82" t="s">
        <v>60</v>
      </c>
      <c r="M9" s="82">
        <v>447</v>
      </c>
      <c r="N9" s="116" t="s">
        <v>307</v>
      </c>
      <c r="O9" s="82">
        <v>1750</v>
      </c>
      <c r="P9" s="103" t="s">
        <v>12</v>
      </c>
      <c r="Q9" s="83" t="s">
        <v>81</v>
      </c>
      <c r="R9" s="82" t="s">
        <v>80</v>
      </c>
      <c r="S9" s="99" t="s">
        <v>17</v>
      </c>
      <c r="T9" s="186"/>
      <c r="V9" s="4"/>
    </row>
    <row r="10" spans="1:22" ht="15" customHeight="1">
      <c r="A10" s="92"/>
      <c r="B10" s="82"/>
      <c r="C10" s="111"/>
      <c r="D10" s="82"/>
      <c r="E10" s="98"/>
      <c r="F10" s="100"/>
      <c r="G10" s="93"/>
      <c r="H10" s="93"/>
      <c r="I10" s="95"/>
      <c r="J10" s="93"/>
      <c r="K10" s="93"/>
      <c r="L10" s="82"/>
      <c r="M10" s="97"/>
      <c r="N10" s="116"/>
      <c r="O10" s="97"/>
      <c r="P10" s="103"/>
      <c r="Q10" s="94"/>
      <c r="R10" s="85"/>
      <c r="S10" s="99"/>
      <c r="V10" s="4"/>
    </row>
    <row r="11" spans="1:22" ht="15" customHeight="1">
      <c r="A11" s="92"/>
      <c r="B11" s="82"/>
      <c r="C11" s="111"/>
      <c r="D11" s="82"/>
      <c r="E11" s="98"/>
      <c r="F11" s="100"/>
      <c r="G11" s="93"/>
      <c r="H11" s="93"/>
      <c r="I11" s="95"/>
      <c r="J11" s="93"/>
      <c r="K11" s="93"/>
      <c r="L11" s="82"/>
      <c r="M11" s="97"/>
      <c r="N11" s="116"/>
      <c r="O11" s="97"/>
      <c r="P11" s="103"/>
      <c r="Q11" s="94"/>
      <c r="R11" s="85"/>
      <c r="S11" s="99"/>
      <c r="V11" s="4"/>
    </row>
    <row r="12" spans="1:22" ht="15" customHeight="1">
      <c r="A12" s="92"/>
      <c r="B12" s="82"/>
      <c r="C12" s="111"/>
      <c r="D12" s="82"/>
      <c r="E12" s="98"/>
      <c r="F12" s="100"/>
      <c r="G12" s="93"/>
      <c r="H12" s="93"/>
      <c r="I12" s="95"/>
      <c r="J12" s="93"/>
      <c r="K12" s="93"/>
      <c r="L12" s="82"/>
      <c r="M12" s="97"/>
      <c r="N12" s="116"/>
      <c r="O12" s="97"/>
      <c r="P12" s="103"/>
      <c r="Q12" s="94"/>
      <c r="R12" s="85"/>
      <c r="S12" s="99"/>
      <c r="V12" s="4"/>
    </row>
    <row r="13" spans="1:22" ht="15" customHeight="1">
      <c r="A13" s="92"/>
      <c r="B13" s="82"/>
      <c r="C13" s="111"/>
      <c r="D13" s="82"/>
      <c r="E13" s="98"/>
      <c r="F13" s="100"/>
      <c r="G13" s="93"/>
      <c r="H13" s="93"/>
      <c r="I13" s="95"/>
      <c r="J13" s="93"/>
      <c r="K13" s="93"/>
      <c r="L13" s="82"/>
      <c r="M13" s="97"/>
      <c r="N13" s="116"/>
      <c r="O13" s="97"/>
      <c r="P13" s="103"/>
      <c r="Q13" s="94"/>
      <c r="R13" s="85"/>
      <c r="S13" s="99"/>
      <c r="V13" s="4"/>
    </row>
    <row r="14" spans="1:22" ht="15" customHeight="1">
      <c r="A14" s="92"/>
      <c r="B14" s="82"/>
      <c r="C14" s="111"/>
      <c r="D14" s="82"/>
      <c r="E14" s="98"/>
      <c r="F14" s="100"/>
      <c r="G14" s="93"/>
      <c r="H14" s="93"/>
      <c r="I14" s="95"/>
      <c r="J14" s="93"/>
      <c r="K14" s="93"/>
      <c r="L14" s="82"/>
      <c r="M14" s="97"/>
      <c r="N14" s="116"/>
      <c r="O14" s="97"/>
      <c r="P14" s="103"/>
      <c r="Q14" s="94"/>
      <c r="R14" s="85"/>
      <c r="S14" s="99"/>
      <c r="V14" s="4"/>
    </row>
    <row r="15" spans="1:22" ht="15" customHeight="1">
      <c r="A15" s="92"/>
      <c r="B15" s="82"/>
      <c r="C15" s="111"/>
      <c r="D15" s="82"/>
      <c r="E15" s="98"/>
      <c r="F15" s="101"/>
      <c r="G15" s="93"/>
      <c r="H15" s="93"/>
      <c r="I15" s="95"/>
      <c r="J15" s="93"/>
      <c r="K15" s="93"/>
      <c r="L15" s="82"/>
      <c r="M15" s="97"/>
      <c r="N15" s="116"/>
      <c r="O15" s="97"/>
      <c r="P15" s="103"/>
      <c r="Q15" s="94"/>
      <c r="R15" s="82"/>
      <c r="S15" s="99"/>
      <c r="V15" s="4"/>
    </row>
    <row r="16" spans="1:22" ht="15" customHeight="1">
      <c r="A16" s="92"/>
      <c r="B16" s="82"/>
      <c r="C16" s="113"/>
      <c r="D16" s="82"/>
      <c r="E16" s="98"/>
      <c r="F16" s="98"/>
      <c r="G16" s="93"/>
      <c r="H16" s="93"/>
      <c r="I16" s="82"/>
      <c r="J16" s="93"/>
      <c r="K16" s="93"/>
      <c r="L16" s="82"/>
      <c r="M16" s="97"/>
      <c r="N16" s="116"/>
      <c r="O16" s="82"/>
      <c r="P16" s="103"/>
      <c r="Q16" s="83"/>
      <c r="R16" s="85"/>
      <c r="S16" s="99"/>
      <c r="V16" s="4"/>
    </row>
    <row r="17" spans="1:22" ht="15" customHeight="1">
      <c r="A17" s="92"/>
      <c r="B17" s="82"/>
      <c r="C17" s="111"/>
      <c r="D17" s="82"/>
      <c r="E17" s="98"/>
      <c r="F17" s="101"/>
      <c r="G17" s="93"/>
      <c r="H17" s="93"/>
      <c r="I17" s="95"/>
      <c r="J17" s="93"/>
      <c r="K17" s="93"/>
      <c r="L17" s="82"/>
      <c r="M17" s="97"/>
      <c r="N17" s="116"/>
      <c r="O17" s="97"/>
      <c r="P17" s="103"/>
      <c r="Q17" s="94"/>
      <c r="R17" s="93"/>
      <c r="S17" s="99"/>
      <c r="V17" s="4"/>
    </row>
    <row r="18" spans="1:22" ht="15" customHeight="1">
      <c r="A18" s="92"/>
      <c r="B18" s="82"/>
      <c r="C18" s="111"/>
      <c r="D18" s="82"/>
      <c r="E18" s="98"/>
      <c r="F18" s="101"/>
      <c r="G18" s="93"/>
      <c r="H18" s="93"/>
      <c r="I18" s="95"/>
      <c r="J18" s="93"/>
      <c r="K18" s="93"/>
      <c r="L18" s="82"/>
      <c r="M18" s="97"/>
      <c r="N18" s="116"/>
      <c r="O18" s="97"/>
      <c r="P18" s="103"/>
      <c r="Q18" s="83"/>
      <c r="R18" s="82"/>
      <c r="S18" s="99"/>
      <c r="V18" s="4"/>
    </row>
    <row r="19" spans="1:22" ht="15" customHeight="1">
      <c r="A19" s="92"/>
      <c r="B19" s="82"/>
      <c r="C19" s="111"/>
      <c r="D19" s="82"/>
      <c r="E19" s="98"/>
      <c r="F19" s="115"/>
      <c r="G19" s="93"/>
      <c r="H19" s="93"/>
      <c r="I19" s="95"/>
      <c r="J19" s="93"/>
      <c r="K19" s="93"/>
      <c r="L19" s="82"/>
      <c r="M19" s="97"/>
      <c r="N19" s="116"/>
      <c r="O19" s="97"/>
      <c r="P19" s="103"/>
      <c r="Q19" s="94"/>
      <c r="R19" s="93"/>
      <c r="S19" s="99"/>
      <c r="V19" s="4"/>
    </row>
    <row r="20" spans="1:22" ht="15" customHeight="1">
      <c r="A20" s="92"/>
      <c r="B20" s="82"/>
      <c r="C20" s="111"/>
      <c r="D20" s="82"/>
      <c r="E20" s="98"/>
      <c r="F20" s="101"/>
      <c r="G20" s="93"/>
      <c r="H20" s="93"/>
      <c r="I20" s="95"/>
      <c r="J20" s="93"/>
      <c r="K20" s="93"/>
      <c r="L20" s="82"/>
      <c r="M20" s="97"/>
      <c r="N20" s="116"/>
      <c r="O20" s="97"/>
      <c r="P20" s="103"/>
      <c r="Q20" s="94"/>
      <c r="R20" s="82"/>
      <c r="S20" s="99"/>
      <c r="V20" s="4"/>
    </row>
    <row r="21" spans="1:22" ht="15" customHeight="1">
      <c r="A21" s="92"/>
      <c r="B21" s="82"/>
      <c r="C21" s="112"/>
      <c r="D21" s="82"/>
      <c r="E21" s="98"/>
      <c r="F21" s="98"/>
      <c r="G21" s="93"/>
      <c r="H21" s="93"/>
      <c r="I21" s="82"/>
      <c r="J21" s="93"/>
      <c r="K21" s="93"/>
      <c r="L21" s="82"/>
      <c r="M21" s="97"/>
      <c r="N21" s="116"/>
      <c r="O21" s="82"/>
      <c r="P21" s="103"/>
      <c r="Q21" s="94"/>
      <c r="R21" s="85"/>
      <c r="S21" s="99"/>
      <c r="V21" s="4"/>
    </row>
    <row r="22" spans="1:22" ht="15" customHeight="1">
      <c r="A22" s="92"/>
      <c r="B22" s="82"/>
      <c r="C22" s="111"/>
      <c r="D22" s="82"/>
      <c r="E22" s="98"/>
      <c r="F22" s="115"/>
      <c r="G22" s="93"/>
      <c r="H22" s="93"/>
      <c r="I22" s="95"/>
      <c r="J22" s="93"/>
      <c r="K22" s="93"/>
      <c r="L22" s="82"/>
      <c r="M22" s="97"/>
      <c r="N22" s="116"/>
      <c r="O22" s="97"/>
      <c r="P22" s="103"/>
      <c r="Q22" s="94"/>
      <c r="R22" s="82"/>
      <c r="S22" s="99"/>
      <c r="V22" s="4"/>
    </row>
    <row r="23" spans="1:22" ht="15" customHeight="1">
      <c r="A23" s="92"/>
      <c r="B23" s="82"/>
      <c r="C23" s="113"/>
      <c r="D23" s="82"/>
      <c r="E23" s="98"/>
      <c r="F23" s="96"/>
      <c r="G23" s="93"/>
      <c r="H23" s="93"/>
      <c r="I23" s="95"/>
      <c r="J23" s="93"/>
      <c r="K23" s="93"/>
      <c r="L23" s="82"/>
      <c r="M23" s="97"/>
      <c r="N23" s="116"/>
      <c r="O23" s="82"/>
      <c r="P23" s="103"/>
      <c r="Q23" s="83"/>
      <c r="R23" s="85"/>
      <c r="S23" s="99"/>
      <c r="V23" s="4"/>
    </row>
    <row r="24" spans="1:22" ht="15" customHeight="1">
      <c r="A24" s="92"/>
      <c r="B24" s="82"/>
      <c r="C24" s="113"/>
      <c r="D24" s="82"/>
      <c r="E24" s="98"/>
      <c r="F24" s="98"/>
      <c r="G24" s="93"/>
      <c r="H24" s="93"/>
      <c r="I24" s="82"/>
      <c r="J24" s="93"/>
      <c r="K24" s="93"/>
      <c r="L24" s="82"/>
      <c r="M24" s="97"/>
      <c r="N24" s="116"/>
      <c r="O24" s="82"/>
      <c r="P24" s="103"/>
      <c r="Q24" s="86"/>
      <c r="R24" s="85"/>
      <c r="S24" s="99"/>
      <c r="V24" s="4"/>
    </row>
    <row r="25" spans="1:22" ht="15" customHeight="1">
      <c r="A25" s="92"/>
      <c r="B25" s="82"/>
      <c r="C25" s="111"/>
      <c r="D25" s="82"/>
      <c r="E25" s="98"/>
      <c r="F25" s="98"/>
      <c r="G25" s="93"/>
      <c r="H25" s="93"/>
      <c r="I25" s="82"/>
      <c r="J25" s="93"/>
      <c r="K25" s="93"/>
      <c r="L25" s="82"/>
      <c r="M25" s="97"/>
      <c r="N25" s="116"/>
      <c r="O25" s="82"/>
      <c r="P25" s="103"/>
      <c r="Q25" s="94"/>
      <c r="R25" s="93"/>
      <c r="S25" s="99"/>
      <c r="V25" s="4"/>
    </row>
    <row r="26" spans="1:22" ht="15" customHeight="1">
      <c r="A26" s="92"/>
      <c r="B26" s="82"/>
      <c r="C26" s="113"/>
      <c r="D26" s="82"/>
      <c r="E26" s="98"/>
      <c r="F26" s="98"/>
      <c r="G26" s="93"/>
      <c r="H26" s="93"/>
      <c r="I26" s="82"/>
      <c r="J26" s="93"/>
      <c r="K26" s="93"/>
      <c r="L26" s="82"/>
      <c r="M26" s="97"/>
      <c r="N26" s="116"/>
      <c r="O26" s="82"/>
      <c r="P26" s="103"/>
      <c r="Q26" s="86"/>
      <c r="R26" s="82"/>
      <c r="S26" s="99"/>
      <c r="V26" s="4"/>
    </row>
    <row r="27" spans="1:22" ht="15" customHeight="1">
      <c r="A27" s="92"/>
      <c r="B27" s="82"/>
      <c r="C27" s="111"/>
      <c r="D27" s="82"/>
      <c r="E27" s="98"/>
      <c r="F27" s="102"/>
      <c r="G27" s="93"/>
      <c r="H27" s="93"/>
      <c r="I27" s="82"/>
      <c r="J27" s="93"/>
      <c r="K27" s="93"/>
      <c r="L27" s="82"/>
      <c r="M27" s="97"/>
      <c r="N27" s="116"/>
      <c r="O27" s="82"/>
      <c r="P27" s="103"/>
      <c r="Q27" s="96"/>
      <c r="R27" s="82"/>
      <c r="S27" s="99"/>
      <c r="V27" s="4"/>
    </row>
    <row r="28" spans="1:22" ht="15" customHeight="1">
      <c r="A28" s="92"/>
      <c r="B28" s="82"/>
      <c r="C28" s="111"/>
      <c r="D28" s="82"/>
      <c r="E28" s="98"/>
      <c r="F28" s="98"/>
      <c r="G28" s="93"/>
      <c r="H28" s="93"/>
      <c r="I28" s="82"/>
      <c r="J28" s="93"/>
      <c r="K28" s="93"/>
      <c r="L28" s="82"/>
      <c r="M28" s="97"/>
      <c r="N28" s="116"/>
      <c r="O28" s="82"/>
      <c r="P28" s="103"/>
      <c r="Q28" s="94"/>
      <c r="R28" s="93"/>
      <c r="S28" s="99"/>
      <c r="V28" s="4"/>
    </row>
    <row r="29" spans="1:22" ht="15" customHeight="1" thickBot="1">
      <c r="A29" s="92"/>
      <c r="B29" s="82"/>
      <c r="C29" s="113"/>
      <c r="D29" s="82"/>
      <c r="E29" s="98"/>
      <c r="F29" s="98"/>
      <c r="G29" s="93"/>
      <c r="H29" s="93"/>
      <c r="I29" s="82"/>
      <c r="J29" s="93"/>
      <c r="K29" s="93"/>
      <c r="L29" s="82"/>
      <c r="M29" s="97"/>
      <c r="N29" s="116"/>
      <c r="O29" s="82"/>
      <c r="P29" s="103"/>
      <c r="Q29" s="86"/>
      <c r="R29" s="85"/>
      <c r="S29" s="99"/>
      <c r="V29" s="4"/>
    </row>
    <row r="30" spans="1:22" ht="15" customHeight="1" thickTop="1">
      <c r="A30" s="25"/>
      <c r="B30" s="26"/>
      <c r="C30" s="27"/>
      <c r="D30" s="25"/>
      <c r="E30" s="25"/>
      <c r="F30" s="28"/>
      <c r="G30" s="29"/>
      <c r="H30" s="29"/>
      <c r="I30" s="29"/>
      <c r="J30" s="29"/>
      <c r="K30" s="30"/>
      <c r="L30" s="31"/>
      <c r="M30" s="29"/>
      <c r="N30" s="25"/>
      <c r="O30" s="25"/>
      <c r="P30" s="25"/>
      <c r="Q30" s="32"/>
      <c r="R30" s="25"/>
      <c r="S30" s="25"/>
      <c r="V30" s="4"/>
    </row>
    <row r="31" spans="1:22" ht="15" customHeight="1">
      <c r="A31" s="84" t="s">
        <v>51</v>
      </c>
      <c r="B31" s="5"/>
      <c r="C31" s="5"/>
      <c r="D31" s="4"/>
      <c r="E31" s="4"/>
      <c r="F31" s="21"/>
      <c r="G31" s="10"/>
      <c r="H31" s="22"/>
      <c r="I31" s="18"/>
      <c r="J31" s="10"/>
      <c r="K31" s="22"/>
      <c r="L31" s="17"/>
      <c r="M31" s="19"/>
      <c r="N31" s="19"/>
      <c r="O31" s="19"/>
      <c r="P31" s="90" t="s">
        <v>309</v>
      </c>
      <c r="Q31" s="20"/>
      <c r="R31" s="7"/>
      <c r="S31" s="4"/>
      <c r="V31" s="4"/>
    </row>
    <row r="32" spans="1:22" ht="15" customHeight="1">
      <c r="A32" s="84" t="s">
        <v>56</v>
      </c>
      <c r="B32" s="5"/>
      <c r="C32" s="5"/>
      <c r="D32" s="4"/>
      <c r="E32" s="4"/>
      <c r="F32" s="21"/>
      <c r="G32" s="10"/>
      <c r="H32" s="22" t="s">
        <v>16</v>
      </c>
      <c r="I32" s="18"/>
      <c r="J32" s="10"/>
      <c r="K32" s="22"/>
      <c r="L32" s="10"/>
      <c r="M32" s="4"/>
      <c r="N32" s="4"/>
      <c r="O32" s="4"/>
      <c r="P32" s="90" t="s">
        <v>125</v>
      </c>
      <c r="Q32" s="20"/>
      <c r="R32" s="7"/>
      <c r="S32" s="4"/>
      <c r="V32" s="4"/>
    </row>
    <row r="33" spans="1:22" ht="15" customHeight="1">
      <c r="A33" s="84" t="s">
        <v>57</v>
      </c>
      <c r="B33" s="5"/>
      <c r="C33" s="5"/>
      <c r="D33" s="4"/>
      <c r="E33" s="4"/>
      <c r="F33" s="21"/>
      <c r="G33" s="10"/>
      <c r="H33" s="6"/>
      <c r="I33" s="18"/>
      <c r="J33" s="10"/>
      <c r="K33" s="6"/>
      <c r="L33" s="10"/>
      <c r="M33" s="4"/>
      <c r="N33" s="4"/>
      <c r="O33" s="4"/>
      <c r="P33" s="90" t="s">
        <v>126</v>
      </c>
      <c r="Q33" s="20"/>
      <c r="R33" s="7"/>
      <c r="S33" s="4"/>
      <c r="V33" s="4"/>
    </row>
    <row r="34" spans="1:22" ht="15" customHeight="1">
      <c r="A34" s="84" t="s">
        <v>58</v>
      </c>
      <c r="B34" s="5"/>
      <c r="C34" s="5"/>
      <c r="D34" s="4"/>
      <c r="E34" s="4"/>
      <c r="F34" s="23"/>
      <c r="G34" s="10"/>
      <c r="H34" s="6"/>
      <c r="I34" s="10"/>
      <c r="J34" s="10"/>
      <c r="K34" s="6"/>
      <c r="L34" s="10"/>
      <c r="M34" s="4"/>
      <c r="N34" s="4"/>
      <c r="O34" s="4"/>
      <c r="P34" s="90"/>
      <c r="Q34" s="20"/>
      <c r="R34" s="7"/>
      <c r="S34" s="4"/>
      <c r="V34" s="4"/>
    </row>
    <row r="35" spans="1:22" ht="15" customHeight="1">
      <c r="A35" s="4"/>
      <c r="B35" s="5"/>
      <c r="C35" s="5"/>
      <c r="D35" s="4"/>
      <c r="E35" s="4"/>
      <c r="F35" s="23"/>
      <c r="G35" s="10"/>
      <c r="H35" s="6"/>
      <c r="I35" s="10"/>
      <c r="J35" s="10"/>
      <c r="K35" s="6"/>
      <c r="L35" s="10"/>
      <c r="M35" s="4"/>
      <c r="N35" s="4"/>
      <c r="O35" s="4"/>
      <c r="P35" s="90"/>
      <c r="Q35" s="20"/>
      <c r="R35" s="7"/>
      <c r="S35" s="4"/>
      <c r="V35" s="4"/>
    </row>
    <row r="36" spans="1:22" ht="15" customHeight="1">
      <c r="A36" s="4"/>
      <c r="B36" s="5"/>
      <c r="C36" s="5"/>
      <c r="D36" s="4"/>
      <c r="E36" s="4"/>
      <c r="F36" s="33"/>
      <c r="G36" s="10"/>
      <c r="H36" s="22" t="s">
        <v>18</v>
      </c>
      <c r="I36" s="10"/>
      <c r="J36" s="10"/>
      <c r="K36" s="22"/>
      <c r="L36" s="10"/>
      <c r="M36" s="4"/>
      <c r="N36" s="4"/>
      <c r="O36" s="4"/>
      <c r="P36" s="45" t="s">
        <v>127</v>
      </c>
      <c r="Q36" s="20"/>
      <c r="R36" s="7"/>
      <c r="S36" s="4"/>
      <c r="V36" s="4"/>
    </row>
    <row r="37" spans="1:22" ht="15" customHeight="1">
      <c r="A37" s="10"/>
      <c r="B37" s="4"/>
      <c r="C37" s="5"/>
      <c r="D37" s="4"/>
      <c r="E37" s="4"/>
      <c r="F37" s="11"/>
      <c r="G37" s="10"/>
      <c r="H37" s="22" t="s">
        <v>19</v>
      </c>
      <c r="I37" s="10"/>
      <c r="J37" s="10"/>
      <c r="K37" s="22"/>
      <c r="L37" s="10"/>
      <c r="M37" s="4"/>
      <c r="N37" s="4"/>
      <c r="O37" s="4"/>
      <c r="P37" s="153" t="s">
        <v>128</v>
      </c>
      <c r="Q37" s="20"/>
      <c r="R37" s="55"/>
      <c r="S37" s="4"/>
      <c r="V37" s="4"/>
    </row>
  </sheetData>
  <mergeCells count="20">
    <mergeCell ref="A1:R1"/>
    <mergeCell ref="A2:R2"/>
    <mergeCell ref="A3:R3"/>
    <mergeCell ref="A5:A6"/>
    <mergeCell ref="C5:C6"/>
    <mergeCell ref="D5:D6"/>
    <mergeCell ref="E5:E6"/>
    <mergeCell ref="F5:F6"/>
    <mergeCell ref="G5:G6"/>
    <mergeCell ref="H5:H6"/>
    <mergeCell ref="P5:P6"/>
    <mergeCell ref="Q5:Q6"/>
    <mergeCell ref="R5:R6"/>
    <mergeCell ref="S5:S6"/>
    <mergeCell ref="I5:I6"/>
    <mergeCell ref="J5:J6"/>
    <mergeCell ref="K5:K6"/>
    <mergeCell ref="L5:L6"/>
    <mergeCell ref="N5:N6"/>
    <mergeCell ref="O5:O6"/>
  </mergeCells>
  <printOptions horizontalCentered="1"/>
  <pageMargins left="1.1200000000000001" right="0" top="0.196850393700787" bottom="0.35433070866141703" header="0.196850393700787" footer="0.78740157480314998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9"/>
  <sheetViews>
    <sheetView view="pageBreakPreview" zoomScale="90" zoomScaleSheetLayoutView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P8" sqref="P8"/>
    </sheetView>
  </sheetViews>
  <sheetFormatPr defaultColWidth="4.7109375" defaultRowHeight="15"/>
  <cols>
    <col min="1" max="1" width="23.140625" style="118" customWidth="1"/>
    <col min="2" max="4" width="4.28515625" style="118" customWidth="1"/>
    <col min="5" max="5" width="4.28515625" style="117" customWidth="1"/>
    <col min="6" max="6" width="5.85546875" style="118" customWidth="1"/>
    <col min="7" max="9" width="4.28515625" style="118" customWidth="1"/>
    <col min="10" max="10" width="4.28515625" style="117" customWidth="1"/>
    <col min="11" max="11" width="5.85546875" style="118" customWidth="1"/>
    <col min="12" max="12" width="4.28515625" style="118" customWidth="1"/>
    <col min="13" max="13" width="6" style="118" customWidth="1"/>
    <col min="14" max="14" width="4.28515625" style="118" customWidth="1"/>
    <col min="15" max="15" width="6" style="117" customWidth="1"/>
    <col min="16" max="16" width="5.7109375" style="118" customWidth="1"/>
    <col min="17" max="19" width="4.28515625" style="118" customWidth="1"/>
    <col min="20" max="20" width="4.28515625" style="117" customWidth="1"/>
    <col min="21" max="21" width="5.140625" style="118" customWidth="1"/>
    <col min="22" max="24" width="4.28515625" style="118" customWidth="1"/>
    <col min="25" max="25" width="4.7109375" style="117" customWidth="1"/>
    <col min="26" max="26" width="5.5703125" style="118" customWidth="1"/>
    <col min="27" max="27" width="8.42578125" style="119" customWidth="1"/>
    <col min="28" max="28" width="6" style="120" customWidth="1"/>
    <col min="29" max="16384" width="4.7109375" style="118"/>
  </cols>
  <sheetData>
    <row r="1" spans="1:30" ht="18" customHeight="1">
      <c r="A1" s="128"/>
      <c r="B1" s="129" t="s">
        <v>311</v>
      </c>
      <c r="C1" s="130"/>
      <c r="D1" s="130"/>
      <c r="E1" s="130"/>
      <c r="F1" s="130"/>
      <c r="G1" s="130"/>
      <c r="H1" s="130"/>
      <c r="I1" s="130"/>
      <c r="J1" s="130"/>
      <c r="K1" s="128"/>
      <c r="L1" s="128"/>
      <c r="M1" s="128"/>
      <c r="N1" s="128"/>
      <c r="O1" s="130"/>
      <c r="P1" s="128"/>
      <c r="Q1" s="128"/>
      <c r="R1" s="128"/>
      <c r="S1" s="128"/>
      <c r="T1" s="130"/>
      <c r="U1" s="128"/>
      <c r="V1" s="128"/>
      <c r="W1" s="128"/>
      <c r="X1" s="128"/>
      <c r="Y1" s="130"/>
      <c r="Z1" s="128"/>
      <c r="AA1" s="131"/>
      <c r="AB1" s="132"/>
    </row>
    <row r="2" spans="1:30" ht="3.95" customHeight="1" thickBot="1">
      <c r="A2" s="128"/>
      <c r="B2" s="128"/>
      <c r="C2" s="128"/>
      <c r="D2" s="128"/>
      <c r="E2" s="130"/>
      <c r="F2" s="128"/>
      <c r="G2" s="128"/>
      <c r="H2" s="128"/>
      <c r="I2" s="128"/>
      <c r="J2" s="130"/>
      <c r="K2" s="128"/>
      <c r="L2" s="128"/>
      <c r="M2" s="128"/>
      <c r="N2" s="128"/>
      <c r="O2" s="130"/>
      <c r="P2" s="128"/>
      <c r="Q2" s="128"/>
      <c r="R2" s="128"/>
      <c r="S2" s="128"/>
      <c r="T2" s="130"/>
      <c r="U2" s="128"/>
      <c r="V2" s="128"/>
      <c r="W2" s="128"/>
      <c r="X2" s="128"/>
      <c r="Y2" s="130"/>
      <c r="Z2" s="128"/>
      <c r="AA2" s="131"/>
      <c r="AB2" s="132"/>
    </row>
    <row r="3" spans="1:30" ht="15" customHeight="1" thickTop="1">
      <c r="A3" s="207" t="s">
        <v>93</v>
      </c>
      <c r="B3" s="210" t="s">
        <v>94</v>
      </c>
      <c r="C3" s="211"/>
      <c r="D3" s="211"/>
      <c r="E3" s="211"/>
      <c r="F3" s="212"/>
      <c r="G3" s="213" t="s">
        <v>95</v>
      </c>
      <c r="H3" s="213"/>
      <c r="I3" s="213"/>
      <c r="J3" s="213"/>
      <c r="K3" s="214"/>
      <c r="L3" s="215" t="s">
        <v>96</v>
      </c>
      <c r="M3" s="213"/>
      <c r="N3" s="213"/>
      <c r="O3" s="213"/>
      <c r="P3" s="214"/>
      <c r="Q3" s="215" t="s">
        <v>97</v>
      </c>
      <c r="R3" s="213"/>
      <c r="S3" s="213"/>
      <c r="T3" s="213"/>
      <c r="U3" s="214"/>
      <c r="V3" s="215" t="s">
        <v>98</v>
      </c>
      <c r="W3" s="213"/>
      <c r="X3" s="213"/>
      <c r="Y3" s="213"/>
      <c r="Z3" s="214"/>
      <c r="AA3" s="220" t="s">
        <v>99</v>
      </c>
      <c r="AB3" s="222" t="s">
        <v>100</v>
      </c>
    </row>
    <row r="4" spans="1:30" ht="15" customHeight="1">
      <c r="A4" s="208"/>
      <c r="B4" s="216" t="s">
        <v>8</v>
      </c>
      <c r="C4" s="217"/>
      <c r="D4" s="217"/>
      <c r="E4" s="217"/>
      <c r="F4" s="218" t="s">
        <v>123</v>
      </c>
      <c r="G4" s="216" t="s">
        <v>8</v>
      </c>
      <c r="H4" s="217"/>
      <c r="I4" s="217"/>
      <c r="J4" s="217"/>
      <c r="K4" s="218" t="s">
        <v>123</v>
      </c>
      <c r="L4" s="216" t="s">
        <v>8</v>
      </c>
      <c r="M4" s="217"/>
      <c r="N4" s="217"/>
      <c r="O4" s="217"/>
      <c r="P4" s="218" t="s">
        <v>123</v>
      </c>
      <c r="Q4" s="216" t="s">
        <v>8</v>
      </c>
      <c r="R4" s="217"/>
      <c r="S4" s="217"/>
      <c r="T4" s="217"/>
      <c r="U4" s="218" t="s">
        <v>123</v>
      </c>
      <c r="V4" s="216" t="s">
        <v>8</v>
      </c>
      <c r="W4" s="217"/>
      <c r="X4" s="217"/>
      <c r="Y4" s="217"/>
      <c r="Z4" s="218" t="s">
        <v>123</v>
      </c>
      <c r="AA4" s="221"/>
      <c r="AB4" s="223"/>
    </row>
    <row r="5" spans="1:30">
      <c r="A5" s="209"/>
      <c r="B5" s="133" t="s">
        <v>87</v>
      </c>
      <c r="C5" s="134" t="s">
        <v>101</v>
      </c>
      <c r="D5" s="134" t="s">
        <v>102</v>
      </c>
      <c r="E5" s="135" t="s">
        <v>103</v>
      </c>
      <c r="F5" s="219"/>
      <c r="G5" s="133" t="s">
        <v>87</v>
      </c>
      <c r="H5" s="134" t="s">
        <v>101</v>
      </c>
      <c r="I5" s="134" t="s">
        <v>102</v>
      </c>
      <c r="J5" s="135" t="s">
        <v>103</v>
      </c>
      <c r="K5" s="219"/>
      <c r="L5" s="133" t="s">
        <v>87</v>
      </c>
      <c r="M5" s="134" t="s">
        <v>101</v>
      </c>
      <c r="N5" s="134" t="s">
        <v>102</v>
      </c>
      <c r="O5" s="135" t="s">
        <v>103</v>
      </c>
      <c r="P5" s="219"/>
      <c r="Q5" s="133" t="s">
        <v>87</v>
      </c>
      <c r="R5" s="134" t="s">
        <v>101</v>
      </c>
      <c r="S5" s="134" t="s">
        <v>102</v>
      </c>
      <c r="T5" s="135" t="s">
        <v>103</v>
      </c>
      <c r="U5" s="219"/>
      <c r="V5" s="133" t="s">
        <v>15</v>
      </c>
      <c r="W5" s="134" t="s">
        <v>101</v>
      </c>
      <c r="X5" s="134" t="s">
        <v>102</v>
      </c>
      <c r="Y5" s="135" t="s">
        <v>103</v>
      </c>
      <c r="Z5" s="219"/>
      <c r="AA5" s="221"/>
      <c r="AB5" s="223"/>
    </row>
    <row r="6" spans="1:30" ht="20.100000000000001" customHeight="1">
      <c r="A6" s="136" t="s">
        <v>105</v>
      </c>
      <c r="B6" s="121"/>
      <c r="C6" s="121"/>
      <c r="D6" s="121"/>
      <c r="E6" s="123"/>
      <c r="F6" s="123"/>
      <c r="G6" s="121"/>
      <c r="H6" s="121"/>
      <c r="I6" s="121"/>
      <c r="J6" s="123"/>
      <c r="K6" s="123"/>
      <c r="L6" s="121"/>
      <c r="M6" s="121"/>
      <c r="N6" s="121"/>
      <c r="O6" s="137" t="s">
        <v>104</v>
      </c>
      <c r="P6" s="123"/>
      <c r="Q6" s="121"/>
      <c r="R6" s="121"/>
      <c r="S6" s="121"/>
      <c r="T6" s="123"/>
      <c r="U6" s="123"/>
      <c r="V6" s="121"/>
      <c r="W6" s="121"/>
      <c r="X6" s="121"/>
      <c r="Y6" s="123"/>
      <c r="Z6" s="123"/>
      <c r="AA6" s="123" t="s">
        <v>104</v>
      </c>
      <c r="AB6" s="123" t="s">
        <v>104</v>
      </c>
    </row>
    <row r="7" spans="1:30" ht="20.100000000000001" customHeight="1">
      <c r="A7" s="125" t="s">
        <v>106</v>
      </c>
      <c r="B7" s="121"/>
      <c r="C7" s="121"/>
      <c r="D7" s="121"/>
      <c r="E7" s="123"/>
      <c r="F7" s="123"/>
      <c r="G7" s="121"/>
      <c r="H7" s="121"/>
      <c r="I7" s="121"/>
      <c r="J7" s="137">
        <f>SUM(G7:I7)</f>
        <v>0</v>
      </c>
      <c r="K7" s="123"/>
      <c r="L7" s="121">
        <v>31</v>
      </c>
      <c r="M7" s="121">
        <v>90</v>
      </c>
      <c r="N7" s="121">
        <v>6</v>
      </c>
      <c r="O7" s="123">
        <f>SUM(L7:N7)</f>
        <v>127</v>
      </c>
      <c r="P7" s="123">
        <v>3</v>
      </c>
      <c r="Q7" s="121"/>
      <c r="R7" s="121"/>
      <c r="S7" s="121"/>
      <c r="T7" s="123"/>
      <c r="U7" s="123"/>
      <c r="V7" s="121"/>
      <c r="W7" s="121"/>
      <c r="X7" s="121"/>
      <c r="Y7" s="123"/>
      <c r="Z7" s="123"/>
      <c r="AA7" s="123">
        <f>E7+J7+O7+Y7+T7</f>
        <v>127</v>
      </c>
      <c r="AB7" s="123">
        <f>F7+K7+P7+U7+Z7</f>
        <v>3</v>
      </c>
    </row>
    <row r="8" spans="1:30" ht="20.100000000000001" customHeight="1">
      <c r="A8" s="125" t="s">
        <v>107</v>
      </c>
      <c r="B8" s="121"/>
      <c r="C8" s="121"/>
      <c r="D8" s="121"/>
      <c r="E8" s="123"/>
      <c r="F8" s="123"/>
      <c r="G8" s="121"/>
      <c r="H8" s="121"/>
      <c r="I8" s="121"/>
      <c r="J8" s="137">
        <f>SUM(G8:I8)</f>
        <v>0</v>
      </c>
      <c r="K8" s="123"/>
      <c r="L8" s="121"/>
      <c r="M8" s="121"/>
      <c r="N8" s="121"/>
      <c r="O8" s="137">
        <f>SUM(L8:N8)</f>
        <v>0</v>
      </c>
      <c r="P8" s="123"/>
      <c r="Q8" s="121"/>
      <c r="R8" s="121"/>
      <c r="S8" s="121"/>
      <c r="T8" s="123"/>
      <c r="U8" s="123"/>
      <c r="V8" s="121"/>
      <c r="W8" s="121"/>
      <c r="X8" s="121"/>
      <c r="Y8" s="123"/>
      <c r="Z8" s="123"/>
      <c r="AA8" s="123">
        <f>E8+J8+O8+Y8+T8</f>
        <v>0</v>
      </c>
      <c r="AB8" s="123">
        <f>F8+K8+P8+U8+Z8</f>
        <v>0</v>
      </c>
    </row>
    <row r="9" spans="1:30" ht="20.100000000000001" customHeight="1">
      <c r="A9" s="138" t="s">
        <v>108</v>
      </c>
      <c r="B9" s="123">
        <f>SUM(B7:B8)</f>
        <v>0</v>
      </c>
      <c r="C9" s="123">
        <f t="shared" ref="C9:P9" si="0">SUM(C7:C8)</f>
        <v>0</v>
      </c>
      <c r="D9" s="123">
        <f t="shared" si="0"/>
        <v>0</v>
      </c>
      <c r="E9" s="123">
        <f t="shared" si="0"/>
        <v>0</v>
      </c>
      <c r="F9" s="123">
        <f t="shared" si="0"/>
        <v>0</v>
      </c>
      <c r="G9" s="123">
        <f t="shared" si="0"/>
        <v>0</v>
      </c>
      <c r="H9" s="123">
        <f t="shared" si="0"/>
        <v>0</v>
      </c>
      <c r="I9" s="123">
        <f t="shared" si="0"/>
        <v>0</v>
      </c>
      <c r="J9" s="123">
        <f t="shared" si="0"/>
        <v>0</v>
      </c>
      <c r="K9" s="123">
        <f t="shared" si="0"/>
        <v>0</v>
      </c>
      <c r="L9" s="123">
        <f t="shared" si="0"/>
        <v>31</v>
      </c>
      <c r="M9" s="123">
        <f t="shared" si="0"/>
        <v>90</v>
      </c>
      <c r="N9" s="123">
        <f t="shared" si="0"/>
        <v>6</v>
      </c>
      <c r="O9" s="123">
        <f t="shared" si="0"/>
        <v>127</v>
      </c>
      <c r="P9" s="123">
        <f t="shared" si="0"/>
        <v>3</v>
      </c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>
        <f>E9+J9+O9+Y9</f>
        <v>127</v>
      </c>
      <c r="AB9" s="123">
        <f>F9+K9+P9+U9+Z9</f>
        <v>3</v>
      </c>
    </row>
    <row r="10" spans="1:30" ht="20.25" customHeight="1">
      <c r="A10" s="139" t="s">
        <v>109</v>
      </c>
      <c r="B10" s="140">
        <f>(B9)</f>
        <v>0</v>
      </c>
      <c r="C10" s="140">
        <f t="shared" ref="C10:AB10" si="1">(C9)</f>
        <v>0</v>
      </c>
      <c r="D10" s="140">
        <f t="shared" si="1"/>
        <v>0</v>
      </c>
      <c r="E10" s="140">
        <f t="shared" si="1"/>
        <v>0</v>
      </c>
      <c r="F10" s="140">
        <f t="shared" si="1"/>
        <v>0</v>
      </c>
      <c r="G10" s="140">
        <f t="shared" si="1"/>
        <v>0</v>
      </c>
      <c r="H10" s="140">
        <f t="shared" si="1"/>
        <v>0</v>
      </c>
      <c r="I10" s="140">
        <f t="shared" si="1"/>
        <v>0</v>
      </c>
      <c r="J10" s="140">
        <f t="shared" si="1"/>
        <v>0</v>
      </c>
      <c r="K10" s="140">
        <f t="shared" si="1"/>
        <v>0</v>
      </c>
      <c r="L10" s="140">
        <f t="shared" si="1"/>
        <v>31</v>
      </c>
      <c r="M10" s="140">
        <f t="shared" si="1"/>
        <v>90</v>
      </c>
      <c r="N10" s="140">
        <f t="shared" si="1"/>
        <v>6</v>
      </c>
      <c r="O10" s="140">
        <f t="shared" si="1"/>
        <v>127</v>
      </c>
      <c r="P10" s="140">
        <f t="shared" si="1"/>
        <v>3</v>
      </c>
      <c r="Q10" s="140">
        <f t="shared" si="1"/>
        <v>0</v>
      </c>
      <c r="R10" s="140">
        <f t="shared" si="1"/>
        <v>0</v>
      </c>
      <c r="S10" s="140">
        <f t="shared" si="1"/>
        <v>0</v>
      </c>
      <c r="T10" s="140">
        <f t="shared" si="1"/>
        <v>0</v>
      </c>
      <c r="U10" s="140">
        <f t="shared" si="1"/>
        <v>0</v>
      </c>
      <c r="V10" s="140">
        <f t="shared" si="1"/>
        <v>0</v>
      </c>
      <c r="W10" s="140">
        <f t="shared" si="1"/>
        <v>0</v>
      </c>
      <c r="X10" s="140">
        <f t="shared" si="1"/>
        <v>0</v>
      </c>
      <c r="Y10" s="140">
        <f t="shared" si="1"/>
        <v>0</v>
      </c>
      <c r="Z10" s="140">
        <f t="shared" si="1"/>
        <v>0</v>
      </c>
      <c r="AA10" s="140">
        <f t="shared" si="1"/>
        <v>127</v>
      </c>
      <c r="AB10" s="140">
        <f t="shared" si="1"/>
        <v>3</v>
      </c>
    </row>
    <row r="11" spans="1:30" ht="8.25" customHeight="1">
      <c r="A11" s="128"/>
      <c r="B11" s="128"/>
      <c r="C11" s="128"/>
      <c r="D11" s="128"/>
      <c r="E11" s="130"/>
      <c r="F11" s="128"/>
      <c r="G11" s="128"/>
      <c r="H11" s="128"/>
      <c r="I11" s="128"/>
      <c r="J11" s="130"/>
      <c r="K11" s="128"/>
      <c r="L11" s="128"/>
      <c r="M11" s="128"/>
      <c r="N11" s="128"/>
      <c r="O11" s="130"/>
      <c r="P11" s="128"/>
      <c r="Q11" s="128"/>
      <c r="R11" s="128"/>
      <c r="S11" s="128"/>
      <c r="T11" s="130"/>
      <c r="U11" s="128"/>
      <c r="V11" s="128"/>
      <c r="W11" s="128"/>
      <c r="X11" s="128"/>
      <c r="Y11" s="130"/>
      <c r="Z11" s="128"/>
      <c r="AA11" s="131"/>
      <c r="AB11" s="132"/>
    </row>
    <row r="12" spans="1:30" ht="15" customHeight="1">
      <c r="A12" s="124" t="s">
        <v>110</v>
      </c>
      <c r="B12" s="224" t="s">
        <v>111</v>
      </c>
      <c r="C12" s="224"/>
      <c r="D12" s="224"/>
      <c r="E12" s="224"/>
      <c r="F12" s="225" t="s">
        <v>112</v>
      </c>
      <c r="G12" s="225"/>
      <c r="H12" s="225"/>
      <c r="I12" s="225" t="s">
        <v>113</v>
      </c>
      <c r="J12" s="225"/>
      <c r="K12" s="225"/>
      <c r="L12" s="128"/>
      <c r="M12" s="128"/>
      <c r="N12" s="128"/>
      <c r="O12" s="130"/>
      <c r="P12" s="128"/>
      <c r="Q12" s="128"/>
      <c r="R12" s="128"/>
      <c r="S12" s="128"/>
      <c r="T12" s="130"/>
      <c r="U12" s="128"/>
      <c r="V12" s="128"/>
      <c r="W12" s="128"/>
      <c r="X12" s="128"/>
      <c r="Y12" s="130"/>
      <c r="Z12" s="128"/>
      <c r="AA12" s="131"/>
      <c r="AB12" s="141"/>
    </row>
    <row r="13" spans="1:30" s="122" customFormat="1" ht="19.5">
      <c r="A13" s="150" t="s">
        <v>122</v>
      </c>
      <c r="B13" s="226" t="s">
        <v>114</v>
      </c>
      <c r="C13" s="226"/>
      <c r="D13" s="226"/>
      <c r="E13" s="226"/>
      <c r="F13" s="227">
        <f>E10</f>
        <v>0</v>
      </c>
      <c r="G13" s="227"/>
      <c r="H13" s="227"/>
      <c r="I13" s="227">
        <f>F10</f>
        <v>0</v>
      </c>
      <c r="J13" s="227"/>
      <c r="K13" s="227"/>
      <c r="L13" s="128"/>
      <c r="M13" s="129" t="s">
        <v>115</v>
      </c>
      <c r="N13" s="129"/>
      <c r="O13" s="129"/>
      <c r="P13" s="129"/>
      <c r="Q13" s="129"/>
      <c r="R13" s="129"/>
      <c r="S13" s="128"/>
      <c r="T13" s="130"/>
      <c r="U13" s="128"/>
      <c r="V13" s="128"/>
      <c r="W13" s="128"/>
      <c r="X13" s="128"/>
      <c r="Y13" s="130"/>
      <c r="Z13" s="128"/>
      <c r="AA13" s="131"/>
      <c r="AB13" s="132"/>
      <c r="AC13" s="118"/>
      <c r="AD13" s="118"/>
    </row>
    <row r="14" spans="1:30" s="122" customFormat="1" ht="17.25">
      <c r="A14" s="142" t="s">
        <v>116</v>
      </c>
      <c r="B14" s="228" t="s">
        <v>117</v>
      </c>
      <c r="C14" s="228"/>
      <c r="D14" s="228"/>
      <c r="E14" s="228"/>
      <c r="F14" s="227">
        <f>J10</f>
        <v>0</v>
      </c>
      <c r="G14" s="227"/>
      <c r="H14" s="227"/>
      <c r="I14" s="227">
        <f>K10</f>
        <v>0</v>
      </c>
      <c r="J14" s="227"/>
      <c r="K14" s="227"/>
      <c r="L14" s="128"/>
      <c r="M14" s="143" t="s">
        <v>118</v>
      </c>
      <c r="N14" s="144"/>
      <c r="O14" s="144"/>
      <c r="P14" s="145"/>
      <c r="Q14" s="146"/>
      <c r="R14" s="146"/>
      <c r="S14" s="146"/>
      <c r="T14" s="146"/>
      <c r="U14" s="146"/>
      <c r="V14" s="147"/>
      <c r="W14" s="148"/>
      <c r="X14" s="148"/>
      <c r="Y14" s="148"/>
      <c r="Z14" s="148"/>
      <c r="AA14" s="142">
        <f>(AA10)</f>
        <v>127</v>
      </c>
      <c r="AB14" s="149"/>
      <c r="AC14" s="118"/>
      <c r="AD14" s="118"/>
    </row>
    <row r="15" spans="1:30" s="122" customFormat="1" ht="17.25">
      <c r="A15" s="150" t="s">
        <v>124</v>
      </c>
      <c r="B15" s="226" t="s">
        <v>119</v>
      </c>
      <c r="C15" s="226"/>
      <c r="D15" s="226"/>
      <c r="E15" s="226"/>
      <c r="F15" s="227">
        <f>O10</f>
        <v>127</v>
      </c>
      <c r="G15" s="227"/>
      <c r="H15" s="227"/>
      <c r="I15" s="227">
        <f>P10</f>
        <v>3</v>
      </c>
      <c r="J15" s="227"/>
      <c r="K15" s="227"/>
      <c r="L15" s="128"/>
      <c r="M15" s="143" t="s">
        <v>120</v>
      </c>
      <c r="N15" s="144"/>
      <c r="O15" s="144"/>
      <c r="P15" s="126"/>
      <c r="Q15" s="127"/>
      <c r="R15" s="126"/>
      <c r="S15" s="127"/>
      <c r="T15" s="148"/>
      <c r="U15" s="128"/>
      <c r="V15" s="128"/>
      <c r="W15" s="151"/>
      <c r="X15" s="151"/>
      <c r="Y15" s="148"/>
      <c r="Z15" s="151"/>
      <c r="AA15" s="149" t="s">
        <v>104</v>
      </c>
      <c r="AB15" s="152"/>
      <c r="AC15" s="118"/>
      <c r="AD15" s="118"/>
    </row>
    <row r="16" spans="1:30" s="122" customFormat="1" ht="17.25">
      <c r="A16" s="142"/>
      <c r="B16" s="229" t="s">
        <v>121</v>
      </c>
      <c r="C16" s="229"/>
      <c r="D16" s="229"/>
      <c r="E16" s="229"/>
      <c r="F16" s="230">
        <f>T10+Y10</f>
        <v>0</v>
      </c>
      <c r="G16" s="230"/>
      <c r="H16" s="230"/>
      <c r="I16" s="230">
        <f>U10+Z10</f>
        <v>0</v>
      </c>
      <c r="J16" s="230"/>
      <c r="K16" s="230"/>
      <c r="L16" s="128"/>
      <c r="M16" s="143"/>
      <c r="N16" s="144"/>
      <c r="O16" s="144"/>
      <c r="P16" s="126"/>
      <c r="Q16" s="127"/>
      <c r="R16" s="126"/>
      <c r="S16" s="127"/>
      <c r="T16" s="130"/>
      <c r="U16" s="128"/>
      <c r="V16" s="128"/>
      <c r="W16" s="148"/>
      <c r="X16" s="148"/>
      <c r="Y16" s="148"/>
      <c r="Z16" s="148"/>
      <c r="AA16" s="149"/>
      <c r="AB16" s="132"/>
      <c r="AC16" s="118"/>
      <c r="AD16" s="118"/>
    </row>
    <row r="17" spans="1:30" s="122" customFormat="1">
      <c r="A17" s="150"/>
      <c r="B17" s="231"/>
      <c r="C17" s="231"/>
      <c r="D17" s="231"/>
      <c r="E17" s="231"/>
      <c r="F17" s="231"/>
      <c r="G17" s="231"/>
      <c r="H17" s="231"/>
      <c r="I17" s="232"/>
      <c r="J17" s="233"/>
      <c r="K17" s="234"/>
      <c r="L17" s="128"/>
      <c r="M17" s="128"/>
      <c r="N17" s="128"/>
      <c r="O17" s="130"/>
      <c r="P17" s="128"/>
      <c r="Q17" s="128"/>
      <c r="R17" s="128"/>
      <c r="S17" s="128"/>
      <c r="T17" s="130"/>
      <c r="U17" s="128"/>
      <c r="V17" s="128"/>
      <c r="W17" s="128"/>
      <c r="X17" s="128"/>
      <c r="Y17" s="130"/>
      <c r="Z17" s="128"/>
      <c r="AA17" s="149"/>
      <c r="AB17" s="141"/>
      <c r="AC17" s="118"/>
      <c r="AD17" s="118"/>
    </row>
    <row r="18" spans="1:30" s="122" customFormat="1" ht="18" thickBot="1">
      <c r="A18" s="145"/>
      <c r="B18" s="235" t="s">
        <v>109</v>
      </c>
      <c r="C18" s="235"/>
      <c r="D18" s="235"/>
      <c r="E18" s="235"/>
      <c r="F18" s="236">
        <f>SUM(F13:H17)</f>
        <v>127</v>
      </c>
      <c r="G18" s="237"/>
      <c r="H18" s="238"/>
      <c r="I18" s="236">
        <f>SUM(I13:K16)</f>
        <v>3</v>
      </c>
      <c r="J18" s="237"/>
      <c r="K18" s="238"/>
      <c r="L18" s="128"/>
      <c r="M18" s="128"/>
      <c r="N18" s="128"/>
      <c r="O18" s="130"/>
      <c r="P18" s="128"/>
      <c r="Q18" s="128"/>
      <c r="R18" s="128"/>
      <c r="S18" s="128"/>
      <c r="T18" s="239"/>
      <c r="U18" s="239"/>
      <c r="V18" s="128"/>
      <c r="W18" s="128"/>
      <c r="X18" s="128"/>
      <c r="Y18" s="130"/>
      <c r="Z18" s="128"/>
      <c r="AA18" s="149"/>
      <c r="AB18" s="132"/>
      <c r="AC18" s="118"/>
      <c r="AD18" s="118"/>
    </row>
    <row r="19" spans="1:30">
      <c r="T19" s="240"/>
      <c r="U19" s="240"/>
      <c r="W19" s="241">
        <f ca="1">NOW()</f>
        <v>41874.266182754633</v>
      </c>
      <c r="X19" s="242"/>
      <c r="Y19" s="242"/>
      <c r="Z19" s="242"/>
      <c r="AA19" s="242"/>
      <c r="AB19" s="242"/>
    </row>
  </sheetData>
  <sheetProtection selectLockedCells="1" selectUnlockedCells="1"/>
  <mergeCells count="42">
    <mergeCell ref="B18:E18"/>
    <mergeCell ref="F18:H18"/>
    <mergeCell ref="I18:K18"/>
    <mergeCell ref="T18:U18"/>
    <mergeCell ref="T19:U19"/>
    <mergeCell ref="W19:AB19"/>
    <mergeCell ref="B16:E16"/>
    <mergeCell ref="F16:H16"/>
    <mergeCell ref="I16:K16"/>
    <mergeCell ref="B17:E17"/>
    <mergeCell ref="F17:H17"/>
    <mergeCell ref="I17:K17"/>
    <mergeCell ref="B14:E14"/>
    <mergeCell ref="F14:H14"/>
    <mergeCell ref="I14:K14"/>
    <mergeCell ref="B15:E15"/>
    <mergeCell ref="F15:H15"/>
    <mergeCell ref="I15:K15"/>
    <mergeCell ref="B12:E12"/>
    <mergeCell ref="F12:H12"/>
    <mergeCell ref="I12:K12"/>
    <mergeCell ref="B13:E13"/>
    <mergeCell ref="F13:H13"/>
    <mergeCell ref="I13:K13"/>
    <mergeCell ref="AA3:AA5"/>
    <mergeCell ref="AB3:AB5"/>
    <mergeCell ref="B4:E4"/>
    <mergeCell ref="F4:F5"/>
    <mergeCell ref="G4:J4"/>
    <mergeCell ref="K4:K5"/>
    <mergeCell ref="L4:O4"/>
    <mergeCell ref="P4:P5"/>
    <mergeCell ref="Q4:T4"/>
    <mergeCell ref="U4:U5"/>
    <mergeCell ref="A3:A5"/>
    <mergeCell ref="B3:F3"/>
    <mergeCell ref="G3:K3"/>
    <mergeCell ref="L3:P3"/>
    <mergeCell ref="Q3:U3"/>
    <mergeCell ref="V3:Z3"/>
    <mergeCell ref="V4:Y4"/>
    <mergeCell ref="Z4:Z5"/>
  </mergeCells>
  <printOptions horizontalCentered="1"/>
  <pageMargins left="0.59055118110236227" right="0.31496062992125984" top="0.70866141732283472" bottom="0.43307086614173229" header="0.31496062992125984" footer="0.19685039370078741"/>
  <pageSetup paperSize="5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TA Juni 2014</vt:lpstr>
      <vt:lpstr>TA Juli 2014</vt:lpstr>
      <vt:lpstr>Lulus Lengkap</vt:lpstr>
      <vt:lpstr>Gagal Yudisum</vt:lpstr>
      <vt:lpstr>Rekap Yudisium</vt:lpstr>
      <vt:lpstr>'Rekap Yudisium'!Print_Area</vt:lpstr>
    </vt:vector>
  </TitlesOfParts>
  <Company>TC-ITS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yudi</dc:creator>
  <cp:lastModifiedBy>onggo</cp:lastModifiedBy>
  <cp:lastPrinted>2014-08-13T17:27:47Z</cp:lastPrinted>
  <dcterms:created xsi:type="dcterms:W3CDTF">1999-05-03T01:25:05Z</dcterms:created>
  <dcterms:modified xsi:type="dcterms:W3CDTF">2014-08-22T23:23:39Z</dcterms:modified>
</cp:coreProperties>
</file>