
<file path=[Content_Types].xml><?xml version="1.0" encoding="utf-8"?>
<Types xmlns="http://schemas.openxmlformats.org/package/2006/content-types">
  <Default Extension="emf" ContentType="image/x-emf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D:\03Work\06火箭相关\01火箭发动机\"/>
    </mc:Choice>
  </mc:AlternateContent>
  <xr:revisionPtr revIDLastSave="0" documentId="13_ncr:1_{2F2D7FDF-52E5-4C5B-AA3F-49F6F2415AD9}" xr6:coauthVersionLast="47" xr6:coauthVersionMax="47" xr10:uidLastSave="{00000000-0000-0000-0000-000000000000}"/>
  <bookViews>
    <workbookView xWindow="8380" yWindow="0" windowWidth="30130" windowHeight="15370" activeTab="1" xr2:uid="{058AFBB2-E306-4B75-95E4-7F9DD3FCE4AC}"/>
  </bookViews>
  <sheets>
    <sheet name="国内发动机" sheetId="2" r:id="rId1"/>
    <sheet name="发动机产业链" sheetId="3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G7" i="2" l="1"/>
  <c r="G6" i="2"/>
  <c r="G5" i="2"/>
  <c r="P13" i="2"/>
  <c r="O13" i="2"/>
  <c r="G8" i="2"/>
  <c r="O8" i="2"/>
  <c r="P8" i="2"/>
  <c r="G4" i="2"/>
  <c r="G10" i="2"/>
  <c r="F10" i="2"/>
  <c r="O11" i="2"/>
  <c r="P11" i="2"/>
  <c r="G20" i="2"/>
  <c r="O14" i="2"/>
  <c r="O15" i="2"/>
  <c r="O16" i="2"/>
  <c r="O17" i="2"/>
  <c r="O18" i="2"/>
  <c r="O19" i="2"/>
  <c r="O22" i="2"/>
  <c r="O23" i="2"/>
  <c r="O12" i="2"/>
  <c r="P14" i="2"/>
  <c r="P15" i="2"/>
  <c r="P16" i="2"/>
  <c r="P17" i="2"/>
  <c r="P18" i="2"/>
  <c r="P19" i="2"/>
  <c r="P22" i="2"/>
  <c r="P23" i="2"/>
  <c r="P12" i="2"/>
  <c r="G23" i="2"/>
  <c r="G21" i="2"/>
  <c r="F21" i="2"/>
  <c r="P21" i="2" s="1"/>
  <c r="G19" i="2"/>
  <c r="O21" i="2" l="1"/>
</calcChain>
</file>

<file path=xl/sharedStrings.xml><?xml version="1.0" encoding="utf-8"?>
<sst xmlns="http://schemas.openxmlformats.org/spreadsheetml/2006/main" count="382" uniqueCount="320">
  <si>
    <t>研制单位</t>
  </si>
  <si>
    <t>星河动力</t>
  </si>
  <si>
    <t>智神星一号</t>
  </si>
  <si>
    <t>蓝箭航天</t>
  </si>
  <si>
    <t>朱雀三号</t>
  </si>
  <si>
    <t>东方空间</t>
  </si>
  <si>
    <t>深蓝航天</t>
  </si>
  <si>
    <t>星云一号</t>
  </si>
  <si>
    <t>元行者一号</t>
  </si>
  <si>
    <t>跃迁一号</t>
  </si>
  <si>
    <t>宇石一号</t>
  </si>
  <si>
    <t>跃迁-1号发动机</t>
  </si>
  <si>
    <t>航天六院</t>
    <phoneticPr fontId="2" type="noConversion"/>
  </si>
  <si>
    <t>天兵科技</t>
    <phoneticPr fontId="2" type="noConversion"/>
  </si>
  <si>
    <t>海平面推力(kN)</t>
    <phoneticPr fontId="2" type="noConversion"/>
  </si>
  <si>
    <t>星际荣耀</t>
    <phoneticPr fontId="2" type="noConversion"/>
  </si>
  <si>
    <t>图片</t>
    <phoneticPr fontId="2" type="noConversion"/>
  </si>
  <si>
    <t>使用型号</t>
    <phoneticPr fontId="2" type="noConversion"/>
  </si>
  <si>
    <t>链接</t>
    <phoneticPr fontId="2" type="noConversion"/>
  </si>
  <si>
    <t>https://www.landspace.com/product.html?mao=1</t>
    <phoneticPr fontId="2" type="noConversion"/>
  </si>
  <si>
    <t>朱雀三号(遥一)</t>
    <phoneticPr fontId="2" type="noConversion"/>
  </si>
  <si>
    <t>推进剂</t>
    <phoneticPr fontId="2" type="noConversion"/>
  </si>
  <si>
    <t>液氧+煤油</t>
    <phoneticPr fontId="2" type="noConversion"/>
  </si>
  <si>
    <t>液氧+甲烷</t>
    <phoneticPr fontId="2" type="noConversion"/>
  </si>
  <si>
    <t>双曲线三号</t>
    <phoneticPr fontId="2" type="noConversion"/>
  </si>
  <si>
    <t>天龙二号
天龙三号</t>
    <phoneticPr fontId="2" type="noConversion"/>
  </si>
  <si>
    <t>https://www.spacepioneer.cc/tianhuo/TH12</t>
    <phoneticPr fontId="2" type="noConversion"/>
  </si>
  <si>
    <t>天龙三号（二级）</t>
    <phoneticPr fontId="2" type="noConversion"/>
  </si>
  <si>
    <t>https://www.spacepioneer.cc/tianhuo/TH12V</t>
    <phoneticPr fontId="2" type="noConversion"/>
  </si>
  <si>
    <t>https://www.i-space.com.cn/products</t>
    <phoneticPr fontId="2" type="noConversion"/>
  </si>
  <si>
    <t>中科宇航</t>
    <phoneticPr fontId="2" type="noConversion"/>
  </si>
  <si>
    <t>https://www.galactic-energy.cn/index.php/List/cid/5</t>
    <phoneticPr fontId="2" type="noConversion"/>
  </si>
  <si>
    <t>东方空间</t>
    <phoneticPr fontId="2" type="noConversion"/>
  </si>
  <si>
    <t>原力-110</t>
    <phoneticPr fontId="2" type="noConversion"/>
  </si>
  <si>
    <t>引力二号
引力三号</t>
    <phoneticPr fontId="2" type="noConversion"/>
  </si>
  <si>
    <t>推重比</t>
    <phoneticPr fontId="2" type="noConversion"/>
  </si>
  <si>
    <t>40%-110%</t>
    <phoneticPr fontId="2" type="noConversion"/>
  </si>
  <si>
    <t>深蓝航天</t>
    <phoneticPr fontId="2" type="noConversion"/>
  </si>
  <si>
    <t>深蓝雷霆RS</t>
    <phoneticPr fontId="2" type="noConversion"/>
  </si>
  <si>
    <t>启动次数</t>
    <phoneticPr fontId="2" type="noConversion"/>
  </si>
  <si>
    <t>龙云</t>
    <phoneticPr fontId="2" type="noConversion"/>
  </si>
  <si>
    <t>龙云发动机_九州云箭（北京）空间科技有限公司</t>
  </si>
  <si>
    <t>九州箭云</t>
    <phoneticPr fontId="2" type="noConversion"/>
  </si>
  <si>
    <t>32%-106%</t>
    <phoneticPr fontId="2" type="noConversion"/>
  </si>
  <si>
    <t>发动机重量</t>
    <phoneticPr fontId="2" type="noConversion"/>
  </si>
  <si>
    <t>＞3</t>
    <phoneticPr fontId="2" type="noConversion"/>
  </si>
  <si>
    <t>50%-110%</t>
    <phoneticPr fontId="2" type="noConversion"/>
  </si>
  <si>
    <t>≯850kg</t>
    <phoneticPr fontId="2" type="noConversion"/>
  </si>
  <si>
    <t>±8°</t>
    <phoneticPr fontId="2" type="noConversion"/>
  </si>
  <si>
    <t>大航跃迁</t>
    <phoneticPr fontId="2" type="noConversion"/>
  </si>
  <si>
    <t>宇石空间</t>
    <phoneticPr fontId="2" type="noConversion"/>
  </si>
  <si>
    <t>YS-20</t>
    <phoneticPr fontId="2" type="noConversion"/>
  </si>
  <si>
    <t>朱雀三号可复用火箭十公里级垂直起降飞行试验任务圆满成功！</t>
  </si>
  <si>
    <t>45%-111%</t>
    <phoneticPr fontId="2" type="noConversion"/>
  </si>
  <si>
    <t>&lt;700 kg</t>
  </si>
  <si>
    <t>&gt;160</t>
    <phoneticPr fontId="2" type="noConversion"/>
  </si>
  <si>
    <t>YF-100K</t>
    <phoneticPr fontId="2" type="noConversion"/>
  </si>
  <si>
    <t>YF-100K - 卫星百科，很认真的中文航天百科 - 灰机wiki - 北京嘉闻杰诺网络科技有限公司</t>
  </si>
  <si>
    <t>65%-105%</t>
    <phoneticPr fontId="2" type="noConversion"/>
  </si>
  <si>
    <t>35%-115%</t>
    <phoneticPr fontId="2" type="noConversion"/>
  </si>
  <si>
    <t>＜867 kg</t>
  </si>
  <si>
    <t>YF-102</t>
    <phoneticPr fontId="2" type="noConversion"/>
  </si>
  <si>
    <t>7500t所需数量</t>
    <phoneticPr fontId="2" type="noConversion"/>
  </si>
  <si>
    <t>750t所需数量</t>
    <phoneticPr fontId="2" type="noConversion"/>
  </si>
  <si>
    <t>蓝箭航天</t>
    <phoneticPr fontId="2" type="noConversion"/>
  </si>
  <si>
    <t>&lt;700</t>
    <phoneticPr fontId="2" type="noConversion"/>
  </si>
  <si>
    <t>力箭二号
天龙二号</t>
    <phoneticPr fontId="2" type="noConversion"/>
  </si>
  <si>
    <t>&gt;130</t>
    <phoneticPr fontId="2" type="noConversion"/>
  </si>
  <si>
    <t>力箭二号(后续)</t>
    <phoneticPr fontId="2" type="noConversion"/>
  </si>
  <si>
    <t>50%-100%</t>
    <phoneticPr fontId="2" type="noConversion"/>
  </si>
  <si>
    <t>55%-100%</t>
    <phoneticPr fontId="2" type="noConversion"/>
  </si>
  <si>
    <t>力擎二号
(玄鸢二号)</t>
    <phoneticPr fontId="2" type="noConversion"/>
  </si>
  <si>
    <t>https://mp.weixin.qq.com/s/oWlHGRyxxYl6PZGNNHwceA</t>
    <phoneticPr fontId="2" type="noConversion"/>
  </si>
  <si>
    <t>https://news.cnr.cn/native/gd/20230422/t20230422_526227651.shtml</t>
    <phoneticPr fontId="2" type="noConversion"/>
  </si>
  <si>
    <t>现有成组方式</t>
    <phoneticPr fontId="2" type="noConversion"/>
  </si>
  <si>
    <t>天鹊-12A 
(TQ-12A)</t>
    <phoneticPr fontId="2" type="noConversion"/>
  </si>
  <si>
    <t>天鹊-12B
 (TQ-12B)</t>
    <phoneticPr fontId="2" type="noConversion"/>
  </si>
  <si>
    <t>天火-12 
(TH-12)</t>
    <phoneticPr fontId="2" type="noConversion"/>
  </si>
  <si>
    <t>天火-12V
(TH-12V)</t>
    <phoneticPr fontId="2" type="noConversion"/>
  </si>
  <si>
    <t>焦点二号
(JD-2)</t>
    <phoneticPr fontId="2" type="noConversion"/>
  </si>
  <si>
    <t>苍穹
(CQ-50)</t>
    <phoneticPr fontId="2" type="noConversion"/>
  </si>
  <si>
    <t>YF-215</t>
    <phoneticPr fontId="2" type="noConversion"/>
  </si>
  <si>
    <t>25%-110%</t>
    <phoneticPr fontId="2" type="noConversion"/>
  </si>
  <si>
    <t>SpaceX</t>
    <phoneticPr fontId="2" type="noConversion"/>
  </si>
  <si>
    <t>20%-100%</t>
    <phoneticPr fontId="2" type="noConversion"/>
  </si>
  <si>
    <t>Raptor 2</t>
    <phoneticPr fontId="2" type="noConversion"/>
  </si>
  <si>
    <t>±6°</t>
    <phoneticPr fontId="2" type="noConversion"/>
  </si>
  <si>
    <t>±4°</t>
    <phoneticPr fontId="2" type="noConversion"/>
  </si>
  <si>
    <t>YF-209</t>
    <phoneticPr fontId="2" type="noConversion"/>
  </si>
  <si>
    <t>27%-108%</t>
    <phoneticPr fontId="2" type="noConversion"/>
  </si>
  <si>
    <t>星舰</t>
    <phoneticPr fontId="2" type="noConversion"/>
  </si>
  <si>
    <t>SpaceX - Starship</t>
  </si>
  <si>
    <t>57%-100%</t>
    <phoneticPr fontId="2" type="noConversion"/>
  </si>
  <si>
    <t>Merlin 1D++</t>
    <phoneticPr fontId="2" type="noConversion"/>
  </si>
  <si>
    <t>猎鹰9</t>
    <phoneticPr fontId="2" type="noConversion"/>
  </si>
  <si>
    <t>SpaceX - Falcon 9</t>
  </si>
  <si>
    <t>芯一级发动机</t>
    <phoneticPr fontId="2" type="noConversion"/>
  </si>
  <si>
    <t>＞2</t>
    <phoneticPr fontId="2" type="noConversion"/>
  </si>
  <si>
    <t>＜4</t>
    <phoneticPr fontId="2" type="noConversion"/>
  </si>
  <si>
    <t>YF-100N</t>
    <phoneticPr fontId="2" type="noConversion"/>
  </si>
  <si>
    <t xml:space="preserve">YF-100J：泵后单向摇摆
YF-100K：泵后双向摇摆±8°[1]
YF-100L：不具备摇摆能力
基于YF-100K研制的高空型发动机YF-100M
具备2次点火能力、简易维护快速发射能力、能够复用飞行10次以上的可回收发动机YF-100N
</t>
    <phoneticPr fontId="2" type="noConversion"/>
  </si>
  <si>
    <t>https://sat.huijiwiki.com/wiki/YF-100N</t>
    <phoneticPr fontId="2" type="noConversion"/>
  </si>
  <si>
    <t>长征十号甲（载人）</t>
    <phoneticPr fontId="2" type="noConversion"/>
  </si>
  <si>
    <t>长征十号甲（载人）
长征十号乙（载货）</t>
    <phoneticPr fontId="2" type="noConversion"/>
  </si>
  <si>
    <t>推力调节范围</t>
    <phoneticPr fontId="2" type="noConversion"/>
  </si>
  <si>
    <t>最大摇摆角度</t>
    <phoneticPr fontId="2" type="noConversion"/>
  </si>
  <si>
    <t>YF-21C</t>
    <phoneticPr fontId="2" type="noConversion"/>
  </si>
  <si>
    <t>YF-77</t>
    <phoneticPr fontId="2" type="noConversion"/>
  </si>
  <si>
    <t>液氧+液氢</t>
    <phoneticPr fontId="2" type="noConversion"/>
  </si>
  <si>
    <t>航天六院
101所</t>
    <phoneticPr fontId="2" type="noConversion"/>
  </si>
  <si>
    <t>YF-77 - 卫星百科，很认真的中文航天百科 - 灰机wiki - 北京嘉闻杰诺网络科技有限公司</t>
    <phoneticPr fontId="2" type="noConversion"/>
  </si>
  <si>
    <t>我国液氧甲烷发动机技术发展概述</t>
    <phoneticPr fontId="2" type="noConversion"/>
  </si>
  <si>
    <t>长征五号</t>
    <phoneticPr fontId="2" type="noConversion"/>
  </si>
  <si>
    <t>长征二/三/四号</t>
    <phoneticPr fontId="2" type="noConversion"/>
  </si>
  <si>
    <t>不可调节</t>
    <phoneticPr fontId="2" type="noConversion"/>
  </si>
  <si>
    <t>有效喷气速度(m/s)</t>
    <phoneticPr fontId="2" type="noConversion"/>
  </si>
  <si>
    <t>±10°</t>
    <phoneticPr fontId="2" type="noConversion"/>
  </si>
  <si>
    <t>YF-100</t>
    <phoneticPr fontId="2" type="noConversion"/>
  </si>
  <si>
    <t>西安航天动力研究所</t>
    <phoneticPr fontId="2" type="noConversion"/>
  </si>
  <si>
    <t>65%～105%</t>
    <phoneticPr fontId="2" type="noConversion"/>
  </si>
  <si>
    <t>长征五助推器
长征六/七/八</t>
    <phoneticPr fontId="2" type="noConversion"/>
  </si>
  <si>
    <t>航天六院商业发动机公司</t>
    <phoneticPr fontId="2" type="noConversion"/>
  </si>
  <si>
    <t>长征十二号甲(二级)
跃迁一号（在研）</t>
    <phoneticPr fontId="2" type="noConversion"/>
  </si>
  <si>
    <t>长征九号（论证）</t>
    <phoneticPr fontId="2" type="noConversion"/>
  </si>
  <si>
    <t>YF-130</t>
    <phoneticPr fontId="2" type="noConversion"/>
  </si>
  <si>
    <t>长征九号（2011）</t>
    <phoneticPr fontId="2" type="noConversion"/>
  </si>
  <si>
    <t>在研，长征九号预计2028年发射被取消</t>
    <phoneticPr fontId="2" type="noConversion"/>
  </si>
  <si>
    <t>＞73</t>
    <phoneticPr fontId="2" type="noConversion"/>
  </si>
  <si>
    <t>＞6000</t>
    <phoneticPr fontId="2" type="noConversion"/>
  </si>
  <si>
    <t>四氧化二氮+偏二甲肼</t>
    <phoneticPr fontId="2" type="noConversion"/>
  </si>
  <si>
    <t>https://sat.huijiwiki.com/wiki/YF-21C</t>
    <phoneticPr fontId="2" type="noConversion"/>
  </si>
  <si>
    <t>YF-100 - 卫星百科，很认真的中文航天百科 - 灰机wiki - 北京嘉闻杰诺网络科技有限公司</t>
    <phoneticPr fontId="2" type="noConversion"/>
  </si>
  <si>
    <t>零部件</t>
    <phoneticPr fontId="2" type="noConversion"/>
  </si>
  <si>
    <t>生产单位</t>
    <phoneticPr fontId="2" type="noConversion"/>
  </si>
  <si>
    <t>产品型号</t>
    <phoneticPr fontId="2" type="noConversion"/>
  </si>
  <si>
    <t>应用对象</t>
    <phoneticPr fontId="2" type="noConversion"/>
  </si>
  <si>
    <t>生产成本</t>
    <phoneticPr fontId="2" type="noConversion"/>
  </si>
  <si>
    <t>推力室总成</t>
  </si>
  <si>
    <t>中国航天科技集团六院（西安）</t>
  </si>
  <si>
    <t>YF系列发动机推力室（再生冷却燃烧室）</t>
  </si>
  <si>
    <t>长征五号/七号等运载火箭主发动机</t>
  </si>
  <si>
    <t>上海航天技术研究院八院</t>
  </si>
  <si>
    <t>YF-73/75系列氢氧发动机推力室</t>
  </si>
  <si>
    <t>长征三号系列上面级发动机</t>
  </si>
  <si>
    <t>推力室内壁</t>
  </si>
  <si>
    <t>陕西斯瑞新材料股份有限公司</t>
  </si>
  <si>
    <t>高强高导铜合金推力室内壁组件（CuCrNb/CuCrZr合金）</t>
  </si>
  <si>
    <t>蓝箭航天“天鹊”系列液氧甲烷发动机等</t>
  </si>
  <si>
    <t>推力室喷管材料</t>
  </si>
  <si>
    <t>喷管高温合金材料</t>
  </si>
  <si>
    <t>液氧甲烷火箭发动机（材料成本占比约25%）</t>
  </si>
  <si>
    <t>推力室结构件</t>
  </si>
  <si>
    <t>航宇科技股份有限公司（西安）</t>
  </si>
  <si>
    <t>发动机燃烧室等核心金属部件锻件</t>
  </si>
  <si>
    <t>液体发动机主体结构（航天六院/商业型号）</t>
  </si>
  <si>
    <t>喷注器</t>
  </si>
  <si>
    <t>航天科技集团六院</t>
  </si>
  <si>
    <t>新型高性能同轴喷注器</t>
  </si>
  <si>
    <t>90吨级可重复使用液氧煤油发动机</t>
  </si>
  <si>
    <t>北京星际荣耀空间科技有限公司</t>
  </si>
  <si>
    <t>3D打印喷注器（整体一体成型）</t>
  </si>
  <si>
    <t>“双曲线二号” 液氧甲烷发动机</t>
  </si>
  <si>
    <t>蓝箭航天科技有限公司</t>
  </si>
  <si>
    <t>3D打印推力室头部组件（含喷注器、隔热框等）</t>
  </si>
  <si>
    <t>YQ-10液体姿控发动机</t>
  </si>
  <si>
    <t>涡轮泵总成</t>
  </si>
  <si>
    <t>航天动力股份有限公司（西安）</t>
  </si>
  <si>
    <t>液氧煤油发动机涡轮泵及流体系统技术（联合研发）</t>
  </si>
  <si>
    <t>“雷霆-2S”100吨级液氧煤油发动机</t>
  </si>
  <si>
    <t>星河动力（北京）空间科技有限公司</t>
  </si>
  <si>
    <t>“苍穹” 液氧煤油发动机涡轮泵（国内首台双吸同轴分体设计）</t>
  </si>
  <si>
    <t>“苍穹”50吨发动机（智神星一号火箭主动力）</t>
  </si>
  <si>
    <t>涡轮泵组件</t>
  </si>
  <si>
    <t>四川隆盛科技股份有限公司</t>
  </si>
  <si>
    <t>液氧煤油发动机涡轮泵组件（泵壳、转子等）</t>
  </si>
  <si>
    <t>天兵科技“天龙三号”火箭发动机</t>
  </si>
  <si>
    <t>涡轮泵部件锻件</t>
  </si>
  <si>
    <t>西部航宇科技股份有限公司</t>
  </si>
  <si>
    <t>涡轮盘、泵壳体等高温合金/钛合金锻件</t>
  </si>
  <si>
    <t>星河动力“谷神星”系列火箭发动机</t>
  </si>
  <si>
    <t>涡轮泵轴承</t>
  </si>
  <si>
    <t>国机精工股份有限公司</t>
  </si>
  <si>
    <t>涡轮泵专用低温高速轴承</t>
  </si>
  <si>
    <t>液体火箭发动机涡轮泵（航天轴承市占率90%）</t>
  </si>
  <si>
    <t>涡轮泵制造</t>
  </si>
  <si>
    <t>杭州汽轮动力集团股份有限公司</t>
  </si>
  <si>
    <t>高速涡轮机械制造（商用火箭涡轮泵供应商）</t>
  </si>
  <si>
    <t>液氧甲烷/煤油发动机涡轮泵（商业火箭订单）</t>
  </si>
  <si>
    <t>推力室</t>
    <phoneticPr fontId="2" type="noConversion"/>
  </si>
  <si>
    <t>涡轮泵</t>
    <phoneticPr fontId="2" type="noConversion"/>
  </si>
  <si>
    <t>火炬点火器</t>
  </si>
  <si>
    <t>北京微光启航科技有限公司</t>
  </si>
  <si>
    <t>HG-1等离子体火炬点火器</t>
  </si>
  <si>
    <t>HG-1全流量液氧甲烷发动机（42吨级）</t>
  </si>
  <si>
    <t>燃气发生器</t>
  </si>
  <si>
    <t>北京深蓝航天科技有限公司</t>
  </si>
  <si>
    <t>“雷霆”液氧煤油发动机燃气发生器</t>
  </si>
  <si>
    <t>“雷霆”系列液氧煤油发动机（民营首台验证）</t>
  </si>
  <si>
    <t>中国航天科技集团六院</t>
  </si>
  <si>
    <t>富氧/富燃预燃室（补燃循环预燃器）</t>
  </si>
  <si>
    <t>YF-100K等高压补燃发动机</t>
  </si>
  <si>
    <t>点火器与燃气发生器</t>
    <phoneticPr fontId="2" type="noConversion"/>
  </si>
  <si>
    <t>燃料加注/供给系统</t>
  </si>
  <si>
    <t>张家港富瑞特种装备股份有限公司</t>
  </si>
  <si>
    <t>火箭推进剂加注系统设备</t>
  </si>
  <si>
    <t>天兵科技“天龙三号”液体火箭</t>
  </si>
  <si>
    <t>低温阀门</t>
  </si>
  <si>
    <t>张家港富瑞特种装备股份有限公司控股子公司</t>
  </si>
  <si>
    <t>推进剂输送用低温阀门组件</t>
  </si>
  <si>
    <t>天兵科技“天龙三号”发动机</t>
  </si>
  <si>
    <t>航天晨光股份有限公司 (航天科工集团下属)</t>
  </si>
  <si>
    <t>液体火箭发动机用低温高压阀门及密封件</t>
  </si>
  <si>
    <t>液氧/液氢/甲烷推进剂供给系统</t>
  </si>
  <si>
    <t>高压密封阀门</t>
  </si>
  <si>
    <t>中密控股股份有限公司 (成都)</t>
  </si>
  <si>
    <t>高压工况密封技术及阀门产品</t>
  </si>
  <si>
    <t>液体火箭发动机推进剂管路系统</t>
  </si>
  <si>
    <t>低温特种阀门</t>
  </si>
  <si>
    <t>江苏神通阀门股份有限公司</t>
  </si>
  <si>
    <t>航天级低温特种阀门</t>
  </si>
  <si>
    <t>液体火箭推进剂输送和加注系统</t>
  </si>
  <si>
    <t>阀门</t>
    <phoneticPr fontId="2" type="noConversion"/>
  </si>
  <si>
    <t>传感器</t>
  </si>
  <si>
    <t>西安高华科技股份有限公司</t>
  </si>
  <si>
    <t>火箭用高可靠压力/温度传感器</t>
  </si>
  <si>
    <t>发动机推力矢量控制及飞行状态监测系统</t>
  </si>
  <si>
    <t>电连接器</t>
  </si>
  <si>
    <t>贵阳航天电器股份有限公司 (航天科工)</t>
  </si>
  <si>
    <t>耐高温高可靠电连接器及互连产品</t>
  </si>
  <si>
    <t>液体火箭发动机控制系统与回收系统</t>
  </si>
  <si>
    <t>发动机电伺服机构</t>
  </si>
  <si>
    <t>大功率机电伺服作动系统（含伺服驱动器和作动器）</t>
  </si>
  <si>
    <t>“苍穹”发动机矢量摆动机构（智神星一号火箭）</t>
  </si>
  <si>
    <t>发动机控制器</t>
  </si>
  <si>
    <t>航天时代电子公司 (航天科技集团)</t>
  </si>
  <si>
    <t>发动机控制系统电子设备</t>
  </si>
  <si>
    <t>长征系列液体火箭发动机</t>
  </si>
  <si>
    <t>控制系统与传感器</t>
    <phoneticPr fontId="2" type="noConversion"/>
  </si>
  <si>
    <t>金属3D打印部件</t>
  </si>
  <si>
    <t>西安铂力特增材技术股份有限公司</t>
  </si>
  <si>
    <t>金属3D打印复杂结构火箭发动机零部件</t>
  </si>
  <si>
    <t>蓝箭航天等液氧甲烷发动机（批量生产）</t>
  </si>
  <si>
    <t>湖南飞而康增材制造技术有限公司</t>
  </si>
  <si>
    <t>液体火箭发动机核心部件增材制造服务</t>
  </si>
  <si>
    <t>蓝箭航天、天兵科技等发动机（主要供应商）</t>
  </si>
  <si>
    <t>发动机锻件</t>
  </si>
  <si>
    <t>南京派克新材料股份有限公司</t>
  </si>
  <si>
    <t>发动机关键结构件锻件（如机匣、法兰等）</t>
  </si>
  <si>
    <t>蓝箭航天“天鹊”等液体发动机</t>
  </si>
  <si>
    <t>火箭发动机整机</t>
  </si>
  <si>
    <t>中国航天科技集团六院11所（北京）</t>
  </si>
  <si>
    <t>YF-75氢氧发动机总成（膨胀循环）</t>
  </si>
  <si>
    <t>长征三号甲/长征七号甲/长征八号火箭</t>
  </si>
  <si>
    <t>“天鹊”80吨级液氧甲烷发动机系列</t>
  </si>
  <si>
    <t>朱雀二号/三号运载火箭主发动机</t>
  </si>
  <si>
    <t>北京天兵科技有限公司</t>
  </si>
  <si>
    <t>低温煤基航天煤油发动机 (“齐天”系列)*</t>
  </si>
  <si>
    <t>天龙三号运载火箭主发动机</t>
  </si>
  <si>
    <t>15吨级液氧甲烷发动机 (“焦点”发动机)*</t>
  </si>
  <si>
    <t>“双曲线二号” 可重复使用运载火箭</t>
  </si>
  <si>
    <t>“苍穹”50吨级液氧煤油发动机（燃气发生器循环）</t>
  </si>
  <si>
    <t>“智神星一号”可重复使用火箭主动力</t>
  </si>
  <si>
    <t>“雷霆”100吨级液氧煤油发动机 (“RS系列”)</t>
  </si>
  <si>
    <t>“星云二号”重复使用火箭一级主动力</t>
  </si>
  <si>
    <t>其他关键部件</t>
    <phoneticPr fontId="2" type="noConversion"/>
  </si>
  <si>
    <t>发动机主要构成</t>
    <phoneticPr fontId="2" type="noConversion"/>
  </si>
  <si>
    <r>
      <rPr>
        <b/>
        <sz val="11"/>
        <color theme="1"/>
        <rFont val="等线"/>
        <family val="3"/>
        <charset val="134"/>
        <scheme val="minor"/>
      </rPr>
      <t>推进剂供给与增压系统</t>
    </r>
    <r>
      <rPr>
        <sz val="11"/>
        <color theme="1"/>
        <rFont val="等线"/>
        <family val="2"/>
        <charset val="134"/>
        <scheme val="minor"/>
      </rPr>
      <t xml:space="preserve">（占发动机总成本5%）：贮箱增压（氦增压/自增压等）、输送管路、过滤器/止回等：保证入口压力与流量稳定，避免气蚀与杂质损伤。
</t>
    </r>
    <r>
      <rPr>
        <b/>
        <sz val="11"/>
        <color theme="1"/>
        <rFont val="等线"/>
        <family val="3"/>
        <charset val="134"/>
        <scheme val="minor"/>
      </rPr>
      <t>涡轮泵总成</t>
    </r>
    <r>
      <rPr>
        <sz val="11"/>
        <color theme="1"/>
        <rFont val="等线"/>
        <family val="2"/>
        <charset val="134"/>
        <scheme val="minor"/>
      </rPr>
      <t xml:space="preserve">（占发动机总成本约 42%）：由燃料泵、氧化剂泵、涡轮、轴承/密封、壳体、诱导轮等组成，功能为把推进剂从“贮箱压力”提升到“喷注所需的高压”。涡轮泵通常是最难做、也最贵的部件之一：在航天飞机主发动机案例中，单个高压燃料泵“体积重量接近汽车发动机”，但要输出相当于28台柴油机车的马力，且“制造困难、曾导致试车重大故障”。
</t>
    </r>
    <r>
      <rPr>
        <b/>
        <sz val="11"/>
        <color theme="1"/>
        <rFont val="等线"/>
        <family val="3"/>
        <charset val="134"/>
        <scheme val="minor"/>
      </rPr>
      <t>燃气发生器/预燃与涡轮驱动部件</t>
    </r>
    <r>
      <rPr>
        <sz val="11"/>
        <color theme="1"/>
        <rFont val="等线"/>
        <family val="2"/>
        <charset val="134"/>
        <scheme val="minor"/>
      </rPr>
      <t xml:space="preserve">（占发动机总成本12%）：燃气发生器、点火器、喷嘴/引射、涡轮排气管路：用少量推进剂燃烧产生燃气驱动涡轮（GG循环的标志性部件）。
</t>
    </r>
    <r>
      <rPr>
        <b/>
        <sz val="11"/>
        <color theme="1"/>
        <rFont val="等线"/>
        <family val="3"/>
        <charset val="134"/>
        <scheme val="minor"/>
      </rPr>
      <t>阀门与执行机构</t>
    </r>
    <r>
      <rPr>
        <sz val="11"/>
        <color theme="1"/>
        <rFont val="等线"/>
        <family val="2"/>
        <charset val="134"/>
        <scheme val="minor"/>
      </rPr>
      <t xml:space="preserve">（占发动机总成本30%）：主燃料阀/主氧化剂阀、旁通阀、调压阀、节流阀、伺服阀：实现启停、节流、混合比控制、工况切换。
</t>
    </r>
    <r>
      <rPr>
        <b/>
        <sz val="11"/>
        <color theme="1"/>
        <rFont val="等线"/>
        <family val="3"/>
        <charset val="134"/>
        <scheme val="minor"/>
      </rPr>
      <t>推力室组件</t>
    </r>
    <r>
      <rPr>
        <sz val="11"/>
        <color theme="1"/>
        <rFont val="等线"/>
        <family val="2"/>
        <charset val="134"/>
        <scheme val="minor"/>
      </rPr>
      <t xml:space="preserve">（占发动机总成本6%）：组成：喷注器、燃烧室、喷管（含喉部）、歧管/汇流腔、再生冷却通道、热防护/隔热层等。功能：完成雾化混合燃烧与膨胀加速，是“把化学能变成喷流动量”的核心。
</t>
    </r>
    <r>
      <rPr>
        <b/>
        <sz val="11"/>
        <color theme="1"/>
        <rFont val="等线"/>
        <family val="3"/>
        <charset val="134"/>
        <scheme val="minor"/>
      </rPr>
      <t>冷却与热防护系统</t>
    </r>
    <r>
      <rPr>
        <sz val="11"/>
        <color theme="1"/>
        <rFont val="等线"/>
        <family val="2"/>
        <charset val="134"/>
        <scheme val="minor"/>
      </rPr>
      <t xml:space="preserve">（占发动机总成本5%）：再生冷却（燃料/氧化剂冷却）、膜冷却、烧蚀衬层：压住燃烧室/喷管壁温，决定寿命、可复用周转与可靠性。
</t>
    </r>
    <r>
      <rPr>
        <b/>
        <sz val="11"/>
        <color theme="1"/>
        <rFont val="等线"/>
        <family val="3"/>
        <charset val="134"/>
        <scheme val="minor"/>
      </rPr>
      <t>推力矢量控制</t>
    </r>
    <r>
      <rPr>
        <sz val="11"/>
        <color theme="1"/>
        <rFont val="等线"/>
        <family val="2"/>
        <charset val="134"/>
        <scheme val="minor"/>
      </rPr>
      <t xml:space="preserve">（占发动机总成本5%）：万向节、作动器（液压/电动）、摆动密封：把发动机推力矢量摆动用于姿态/轨迹控制。
</t>
    </r>
    <r>
      <rPr>
        <b/>
        <sz val="11"/>
        <color theme="1"/>
        <rFont val="等线"/>
        <family val="3"/>
        <charset val="134"/>
        <scheme val="minor"/>
      </rPr>
      <t>控制电子与测量</t>
    </r>
    <r>
      <rPr>
        <sz val="11"/>
        <color theme="1"/>
        <rFont val="等线"/>
        <family val="2"/>
        <charset val="134"/>
        <scheme val="minor"/>
      </rPr>
      <t>（占发动机总成本10%）：发动机控制器、传感器（压温振、转速等）、线束：闭环控制、健康监测与故障保护。</t>
    </r>
    <phoneticPr fontId="2" type="noConversion"/>
  </si>
  <si>
    <t>梅林1D成本：150-250万美元
天缺12A成本：130-260万美元</t>
    <phoneticPr fontId="2" type="noConversion"/>
  </si>
  <si>
    <t>零部件/子系统</t>
  </si>
  <si>
    <t>成本占比区间（发动机内部）</t>
  </si>
  <si>
    <t>梅林 1D+ 估算成本（MUSD/台）</t>
  </si>
  <si>
    <t>天鹊 12A 估算成本（MUSD/台）</t>
  </si>
  <si>
    <t>燃料泵、氧泵、涡轮、轴/轴承、密封、诱导轮、壳体</t>
  </si>
  <si>
    <t>30%–45%</t>
  </si>
  <si>
    <t>0.45–1.13</t>
  </si>
  <si>
    <t>0.39–1.17</t>
  </si>
  <si>
    <t>燃气发生器与涡轮驱动管路</t>
  </si>
  <si>
    <t>GG本体、点火、涡轮排气/引射、相关阀门</t>
  </si>
  <si>
    <t>5%–10%</t>
  </si>
  <si>
    <t>0.08–0.25</t>
  </si>
  <si>
    <t>0.07–0.26</t>
  </si>
  <si>
    <t>推力室组件（TCA）</t>
  </si>
  <si>
    <t>喷注器、燃烧室、喷管、歧管/汇流腔、再生冷却通道、热防护</t>
  </si>
  <si>
    <t>25%–40%</t>
  </si>
  <si>
    <t>0.38–1.00</t>
  </si>
  <si>
    <t>0.33–1.04</t>
  </si>
  <si>
    <t>阀门与管路</t>
  </si>
  <si>
    <t>主阀、旁通阀、调压/节流、止回、过滤、柔性连接</t>
  </si>
  <si>
    <t>10%–15%</t>
  </si>
  <si>
    <t>0.15–0.38</t>
  </si>
  <si>
    <t>0.13–0.39</t>
  </si>
  <si>
    <t>点火/起动与增压附件</t>
  </si>
  <si>
    <t>点火器、起动供给、气瓶/调压（若集成在发动机侧）</t>
  </si>
  <si>
    <t>2%–6%</t>
  </si>
  <si>
    <t>0.03–0.15</t>
  </si>
  <si>
    <t>0.03–0.16</t>
  </si>
  <si>
    <t>TVC/万向节与作动</t>
  </si>
  <si>
    <t>万向节、作动器、摆动密封、支座</t>
  </si>
  <si>
    <t>3%–8%</t>
  </si>
  <si>
    <t>0.05–0.20</t>
  </si>
  <si>
    <t>0.04–0.21</t>
  </si>
  <si>
    <t>控制器+传感器+线束</t>
  </si>
  <si>
    <t>ECU、压温振/转速传感器、线束、接插件</t>
  </si>
  <si>
    <t>总装/无损/验收热试/质量体系</t>
  </si>
  <si>
    <t>装配工时、NDE、单台热试、标定、QA</t>
  </si>
  <si>
    <t>10%–25%</t>
  </si>
  <si>
    <t>0.15–0.63</t>
  </si>
  <si>
    <t>0.13–0.65</t>
  </si>
  <si>
    <t>合计（单台）</t>
  </si>
  <si>
    <t>≈100%</t>
  </si>
  <si>
    <t>1.5–2.5</t>
  </si>
  <si>
    <t>1.3–2.6</t>
  </si>
  <si>
    <t>典型组成（你要的“组成”）</t>
    <phoneticPr fontId="2" type="noConversion"/>
  </si>
  <si>
    <t>火箭发动机产业链调研</t>
    <phoneticPr fontId="2" type="noConversion"/>
  </si>
  <si>
    <t>火箭发动机成本对比</t>
    <phoneticPr fontId="2" type="noConversion"/>
  </si>
  <si>
    <t>50-300万元</t>
    <phoneticPr fontId="2" type="noConversion"/>
  </si>
  <si>
    <t>1000-3000万元</t>
    <phoneticPr fontId="2" type="noConversion"/>
  </si>
  <si>
    <t>5-10万元</t>
    <phoneticPr fontId="2" type="noConversion"/>
  </si>
  <si>
    <t>20-50万元</t>
    <phoneticPr fontId="2" type="noConversion"/>
  </si>
  <si>
    <t>800万元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</si>
</sst>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_ "/>
  </numFmts>
  <fonts count="13" x14ac:knownFonts="1">
    <font>
      <sz val="11"/>
      <color theme="1"/>
      <name val="等线"/>
      <family val="2"/>
      <charset val="134"/>
      <scheme val="minor"/>
    </font>
    <font>
      <u/>
      <sz val="11"/>
      <color theme="10"/>
      <name val="等线"/>
      <family val="2"/>
      <charset val="134"/>
      <scheme val="minor"/>
    </font>
    <font>
      <sz val="9"/>
      <name val="等线"/>
      <family val="2"/>
      <charset val="134"/>
      <scheme val="minor"/>
    </font>
    <font>
      <b/>
      <sz val="9.9"/>
      <color rgb="FF102349"/>
      <name val="黑体"/>
      <family val="3"/>
      <charset val="134"/>
    </font>
    <font>
      <sz val="9.9"/>
      <color rgb="FF102349"/>
      <name val="宋体"/>
      <family val="3"/>
      <charset val="134"/>
    </font>
    <font>
      <sz val="11"/>
      <color rgb="FFFF0000"/>
      <name val="等线"/>
      <family val="2"/>
      <charset val="134"/>
      <scheme val="minor"/>
    </font>
    <font>
      <sz val="9.9"/>
      <color rgb="FFFF0000"/>
      <name val="宋体"/>
      <family val="3"/>
      <charset val="134"/>
    </font>
    <font>
      <u/>
      <sz val="11"/>
      <color rgb="FFFF0000"/>
      <name val="等线"/>
      <family val="2"/>
      <charset val="134"/>
      <scheme val="minor"/>
    </font>
    <font>
      <b/>
      <sz val="9.9"/>
      <color rgb="FFFF0000"/>
      <name val="宋体"/>
      <family val="3"/>
      <charset val="134"/>
    </font>
    <font>
      <b/>
      <sz val="11"/>
      <color rgb="FFFF0000"/>
      <name val="等线"/>
      <family val="2"/>
      <charset val="134"/>
      <scheme val="minor"/>
    </font>
    <font>
      <b/>
      <sz val="11"/>
      <color theme="1"/>
      <name val="等线"/>
      <family val="3"/>
      <charset val="134"/>
      <scheme val="minor"/>
    </font>
    <font>
      <sz val="11"/>
      <color theme="1"/>
      <name val="等线"/>
      <family val="3"/>
      <charset val="134"/>
      <scheme val="minor"/>
    </font>
    <font>
      <b/>
      <sz val="18"/>
      <color theme="1"/>
      <name val="等线"/>
      <family val="3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5">
    <border>
      <left/>
      <right/>
      <top/>
      <bottom/>
      <diagonal/>
    </border>
    <border>
      <left style="thick">
        <color auto="1"/>
      </left>
      <right style="thin">
        <color auto="1"/>
      </right>
      <top style="thick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ck">
        <color auto="1"/>
      </top>
      <bottom style="thin">
        <color auto="1"/>
      </bottom>
      <diagonal/>
    </border>
    <border>
      <left style="thin">
        <color auto="1"/>
      </left>
      <right style="thick">
        <color auto="1"/>
      </right>
      <top style="thick">
        <color auto="1"/>
      </top>
      <bottom style="thin">
        <color auto="1"/>
      </bottom>
      <diagonal/>
    </border>
    <border>
      <left style="thick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ck">
        <color auto="1"/>
      </right>
      <top style="thin">
        <color auto="1"/>
      </top>
      <bottom style="thin">
        <color auto="1"/>
      </bottom>
      <diagonal/>
    </border>
    <border>
      <left style="thick">
        <color auto="1"/>
      </left>
      <right style="thin">
        <color auto="1"/>
      </right>
      <top style="thin">
        <color auto="1"/>
      </top>
      <bottom style="thick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ck">
        <color auto="1"/>
      </bottom>
      <diagonal/>
    </border>
    <border>
      <left style="thin">
        <color auto="1"/>
      </left>
      <right style="thick">
        <color auto="1"/>
      </right>
      <top style="thin">
        <color auto="1"/>
      </top>
      <bottom style="thick">
        <color auto="1"/>
      </bottom>
      <diagonal/>
    </border>
    <border>
      <left/>
      <right/>
      <top/>
      <bottom style="thick">
        <color auto="1"/>
      </bottom>
      <diagonal/>
    </border>
    <border>
      <left style="thin">
        <color auto="1"/>
      </left>
      <right style="thick">
        <color auto="1"/>
      </right>
      <top style="thin">
        <color auto="1"/>
      </top>
      <bottom/>
      <diagonal/>
    </border>
    <border>
      <left style="thin">
        <color auto="1"/>
      </left>
      <right style="thick">
        <color auto="1"/>
      </right>
      <top/>
      <bottom/>
      <diagonal/>
    </border>
    <border>
      <left style="thin">
        <color auto="1"/>
      </left>
      <right style="thick">
        <color auto="1"/>
      </right>
      <top/>
      <bottom style="thin">
        <color auto="1"/>
      </bottom>
      <diagonal/>
    </border>
    <border>
      <left style="thin">
        <color auto="1"/>
      </left>
      <right style="thick">
        <color auto="1"/>
      </right>
      <top/>
      <bottom style="thick">
        <color auto="1"/>
      </bottom>
      <diagonal/>
    </border>
  </borders>
  <cellStyleXfs count="2">
    <xf numFmtId="0" fontId="0" fillId="0" borderId="0">
      <alignment vertical="center"/>
    </xf>
    <xf numFmtId="0" fontId="1" fillId="0" borderId="0" applyNumberFormat="0" applyFill="0" applyBorder="0" applyAlignment="0" applyProtection="0">
      <alignment vertical="center"/>
    </xf>
  </cellStyleXfs>
  <cellXfs count="60">
    <xf numFmtId="0" fontId="0" fillId="0" borderId="0" xfId="0">
      <alignment vertical="center"/>
    </xf>
    <xf numFmtId="0" fontId="3" fillId="2" borderId="1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3" xfId="0" applyFont="1" applyFill="1" applyBorder="1" applyAlignment="1">
      <alignment horizontal="center" vertical="center" wrapText="1"/>
    </xf>
    <xf numFmtId="0" fontId="4" fillId="2" borderId="5" xfId="0" applyFont="1" applyFill="1" applyBorder="1" applyAlignment="1">
      <alignment horizontal="center" vertical="center" wrapText="1"/>
    </xf>
    <xf numFmtId="0" fontId="4" fillId="2" borderId="8" xfId="0" applyFont="1" applyFill="1" applyBorder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4" fillId="2" borderId="4" xfId="0" applyFont="1" applyFill="1" applyBorder="1" applyAlignment="1">
      <alignment horizontal="center" vertical="center" wrapText="1"/>
    </xf>
    <xf numFmtId="0" fontId="4" fillId="2" borderId="6" xfId="0" applyFont="1" applyFill="1" applyBorder="1" applyAlignment="1">
      <alignment horizontal="center" vertical="center" wrapText="1"/>
    </xf>
    <xf numFmtId="0" fontId="1" fillId="2" borderId="6" xfId="1" applyFill="1" applyBorder="1" applyAlignment="1">
      <alignment horizontal="center" vertical="center" wrapText="1"/>
    </xf>
    <xf numFmtId="0" fontId="4" fillId="2" borderId="7" xfId="0" applyFont="1" applyFill="1" applyBorder="1" applyAlignment="1">
      <alignment horizontal="center" vertical="center" wrapText="1"/>
    </xf>
    <xf numFmtId="0" fontId="4" fillId="2" borderId="9" xfId="0" applyFont="1" applyFill="1" applyBorder="1" applyAlignment="1">
      <alignment horizontal="center" vertical="center" wrapText="1"/>
    </xf>
    <xf numFmtId="0" fontId="1" fillId="0" borderId="0" xfId="1" applyAlignment="1">
      <alignment vertical="center" wrapText="1"/>
    </xf>
    <xf numFmtId="0" fontId="0" fillId="0" borderId="5" xfId="0" applyBorder="1" applyAlignment="1">
      <alignment horizontal="center" vertical="center" wrapText="1"/>
    </xf>
    <xf numFmtId="0" fontId="1" fillId="0" borderId="6" xfId="1" applyBorder="1" applyAlignment="1">
      <alignment vertical="center" wrapText="1"/>
    </xf>
    <xf numFmtId="0" fontId="1" fillId="0" borderId="6" xfId="1" applyBorder="1" applyAlignment="1">
      <alignment horizontal="center" vertical="center" wrapText="1"/>
    </xf>
    <xf numFmtId="176" fontId="0" fillId="0" borderId="0" xfId="0" applyNumberFormat="1" applyAlignment="1">
      <alignment horizontal="center" vertical="center" wrapText="1"/>
    </xf>
    <xf numFmtId="176" fontId="4" fillId="2" borderId="5" xfId="0" applyNumberFormat="1" applyFont="1" applyFill="1" applyBorder="1" applyAlignment="1">
      <alignment horizontal="center" vertical="center" wrapText="1"/>
    </xf>
    <xf numFmtId="176" fontId="4" fillId="2" borderId="8" xfId="0" applyNumberFormat="1" applyFont="1" applyFill="1" applyBorder="1" applyAlignment="1">
      <alignment horizontal="center" vertical="center" wrapText="1"/>
    </xf>
    <xf numFmtId="176" fontId="3" fillId="2" borderId="2" xfId="0" applyNumberFormat="1" applyFont="1" applyFill="1" applyBorder="1" applyAlignment="1">
      <alignment horizontal="center" vertical="center"/>
    </xf>
    <xf numFmtId="0" fontId="9" fillId="0" borderId="0" xfId="0" applyFont="1">
      <alignment vertical="center"/>
    </xf>
    <xf numFmtId="176" fontId="3" fillId="2" borderId="2" xfId="0" applyNumberFormat="1" applyFont="1" applyFill="1" applyBorder="1" applyAlignment="1">
      <alignment horizontal="center" vertical="center" wrapText="1"/>
    </xf>
    <xf numFmtId="0" fontId="8" fillId="2" borderId="4" xfId="0" applyFont="1" applyFill="1" applyBorder="1" applyAlignment="1">
      <alignment horizontal="center" vertical="center" wrapText="1"/>
    </xf>
    <xf numFmtId="0" fontId="9" fillId="2" borderId="5" xfId="0" applyFont="1" applyFill="1" applyBorder="1">
      <alignment vertical="center"/>
    </xf>
    <xf numFmtId="0" fontId="8" fillId="2" borderId="5" xfId="0" applyFont="1" applyFill="1" applyBorder="1" applyAlignment="1">
      <alignment horizontal="center" vertical="center" wrapText="1"/>
    </xf>
    <xf numFmtId="0" fontId="9" fillId="2" borderId="5" xfId="0" applyFont="1" applyFill="1" applyBorder="1" applyAlignment="1">
      <alignment horizontal="center" vertical="center" wrapText="1"/>
    </xf>
    <xf numFmtId="176" fontId="8" fillId="2" borderId="5" xfId="0" applyNumberFormat="1" applyFont="1" applyFill="1" applyBorder="1" applyAlignment="1">
      <alignment horizontal="center" vertical="center" wrapText="1"/>
    </xf>
    <xf numFmtId="0" fontId="1" fillId="2" borderId="6" xfId="1" applyFill="1" applyBorder="1">
      <alignment vertical="center"/>
    </xf>
    <xf numFmtId="0" fontId="5" fillId="2" borderId="5" xfId="0" applyFont="1" applyFill="1" applyBorder="1" applyAlignment="1">
      <alignment horizontal="center" vertical="center" wrapText="1"/>
    </xf>
    <xf numFmtId="0" fontId="6" fillId="2" borderId="5" xfId="0" applyFont="1" applyFill="1" applyBorder="1" applyAlignment="1">
      <alignment horizontal="center" vertical="center" wrapText="1"/>
    </xf>
    <xf numFmtId="176" fontId="6" fillId="2" borderId="5" xfId="0" applyNumberFormat="1" applyFont="1" applyFill="1" applyBorder="1" applyAlignment="1">
      <alignment horizontal="center" vertical="center" wrapText="1"/>
    </xf>
    <xf numFmtId="0" fontId="7" fillId="0" borderId="6" xfId="1" applyFont="1" applyBorder="1">
      <alignment vertical="center"/>
    </xf>
    <xf numFmtId="0" fontId="0" fillId="0" borderId="0" xfId="0" applyAlignment="1">
      <alignment vertical="center" wrapText="1"/>
    </xf>
    <xf numFmtId="0" fontId="0" fillId="0" borderId="0" xfId="0" applyAlignment="1">
      <alignment horizontal="center" vertical="center"/>
    </xf>
    <xf numFmtId="0" fontId="0" fillId="0" borderId="5" xfId="0" applyBorder="1" applyAlignment="1">
      <alignment vertical="center" wrapText="1"/>
    </xf>
    <xf numFmtId="0" fontId="0" fillId="0" borderId="8" xfId="0" applyBorder="1" applyAlignment="1">
      <alignment vertical="center" wrapText="1"/>
    </xf>
    <xf numFmtId="0" fontId="0" fillId="0" borderId="6" xfId="0" applyBorder="1" applyAlignment="1">
      <alignment horizontal="center" vertical="center"/>
    </xf>
    <xf numFmtId="0" fontId="11" fillId="0" borderId="5" xfId="0" applyFont="1" applyBorder="1" applyAlignment="1">
      <alignment horizontal="center" vertical="center" wrapText="1"/>
    </xf>
    <xf numFmtId="0" fontId="0" fillId="0" borderId="8" xfId="0" applyBorder="1" applyAlignment="1">
      <alignment horizontal="center" vertical="center" wrapText="1"/>
    </xf>
    <xf numFmtId="0" fontId="10" fillId="0" borderId="4" xfId="0" applyFont="1" applyBorder="1" applyAlignment="1">
      <alignment horizontal="center" vertical="center"/>
    </xf>
    <xf numFmtId="0" fontId="10" fillId="0" borderId="4" xfId="0" applyFont="1" applyBorder="1" applyAlignment="1">
      <alignment horizontal="center" vertical="center" wrapText="1"/>
    </xf>
    <xf numFmtId="0" fontId="10" fillId="0" borderId="7" xfId="0" applyFont="1" applyBorder="1" applyAlignment="1">
      <alignment horizontal="center" vertical="center" wrapText="1"/>
    </xf>
    <xf numFmtId="0" fontId="0" fillId="0" borderId="0" xfId="0" applyAlignment="1">
      <alignment horizontal="left" vertical="center"/>
    </xf>
    <xf numFmtId="0" fontId="11" fillId="0" borderId="0" xfId="0" applyFont="1" applyAlignment="1">
      <alignment horizontal="left" vertical="center" wrapText="1"/>
    </xf>
    <xf numFmtId="0" fontId="10" fillId="0" borderId="1" xfId="0" applyFont="1" applyBorder="1" applyAlignment="1">
      <alignment horizontal="center" vertical="center" wrapText="1"/>
    </xf>
    <xf numFmtId="0" fontId="10" fillId="0" borderId="2" xfId="0" applyFont="1" applyBorder="1" applyAlignment="1">
      <alignment horizontal="center" vertical="center" wrapText="1"/>
    </xf>
    <xf numFmtId="0" fontId="10" fillId="0" borderId="2" xfId="0" applyFont="1" applyBorder="1" applyAlignment="1">
      <alignment horizontal="right" vertical="center" wrapText="1"/>
    </xf>
    <xf numFmtId="0" fontId="10" fillId="0" borderId="3" xfId="0" applyFont="1" applyBorder="1" applyAlignment="1">
      <alignment horizontal="right" vertical="center" wrapText="1"/>
    </xf>
    <xf numFmtId="0" fontId="0" fillId="0" borderId="4" xfId="0" applyBorder="1" applyAlignment="1">
      <alignment vertical="center" wrapText="1"/>
    </xf>
    <xf numFmtId="0" fontId="0" fillId="0" borderId="5" xfId="0" applyBorder="1" applyAlignment="1">
      <alignment horizontal="right" vertical="center" wrapText="1"/>
    </xf>
    <xf numFmtId="0" fontId="0" fillId="0" borderId="6" xfId="0" applyBorder="1" applyAlignment="1">
      <alignment horizontal="right" vertical="center" wrapText="1"/>
    </xf>
    <xf numFmtId="0" fontId="10" fillId="0" borderId="7" xfId="0" applyFont="1" applyBorder="1" applyAlignment="1">
      <alignment vertical="center" wrapText="1"/>
    </xf>
    <xf numFmtId="0" fontId="10" fillId="0" borderId="8" xfId="0" applyFont="1" applyBorder="1" applyAlignment="1">
      <alignment horizontal="right" vertical="center" wrapText="1"/>
    </xf>
    <xf numFmtId="0" fontId="10" fillId="0" borderId="9" xfId="0" applyFont="1" applyBorder="1" applyAlignment="1">
      <alignment horizontal="right" vertical="center" wrapText="1"/>
    </xf>
    <xf numFmtId="0" fontId="12" fillId="0" borderId="10" xfId="0" applyFont="1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0" fillId="0" borderId="12" xfId="0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0" fontId="0" fillId="0" borderId="14" xfId="0" applyBorder="1" applyAlignment="1">
      <alignment horizontal="center" vertical="center"/>
    </xf>
  </cellXfs>
  <cellStyles count="2">
    <cellStyle name="常规" xfId="0" builtinId="0"/>
    <cellStyle name="超链接" xfId="1" builtinId="8"/>
  </cellStyles>
  <dxfs count="0"/>
  <tableStyles count="0" defaultTableStyle="TableStyleMedium2" defaultPivotStyle="PivotStyleLight16"/>
  <colors>
    <mruColors>
      <color rgb="FFFFEFEF"/>
      <color rgb="FFFFD5D5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png"/><Relationship Id="rId13" Type="http://schemas.openxmlformats.org/officeDocument/2006/relationships/image" Target="../media/image13.png"/><Relationship Id="rId18" Type="http://schemas.openxmlformats.org/officeDocument/2006/relationships/image" Target="../media/image18.jpeg"/><Relationship Id="rId3" Type="http://schemas.openxmlformats.org/officeDocument/2006/relationships/image" Target="../media/image3.png"/><Relationship Id="rId7" Type="http://schemas.openxmlformats.org/officeDocument/2006/relationships/image" Target="../media/image7.png"/><Relationship Id="rId12" Type="http://schemas.openxmlformats.org/officeDocument/2006/relationships/image" Target="../media/image12.png"/><Relationship Id="rId17" Type="http://schemas.openxmlformats.org/officeDocument/2006/relationships/image" Target="../media/image17.jpeg"/><Relationship Id="rId2" Type="http://schemas.openxmlformats.org/officeDocument/2006/relationships/image" Target="../media/image2.png"/><Relationship Id="rId16" Type="http://schemas.openxmlformats.org/officeDocument/2006/relationships/image" Target="../media/image16.png"/><Relationship Id="rId20" Type="http://schemas.openxmlformats.org/officeDocument/2006/relationships/image" Target="../media/image20.jpeg"/><Relationship Id="rId1" Type="http://schemas.openxmlformats.org/officeDocument/2006/relationships/image" Target="../media/image1.jpeg"/><Relationship Id="rId6" Type="http://schemas.openxmlformats.org/officeDocument/2006/relationships/image" Target="../media/image6.png"/><Relationship Id="rId11" Type="http://schemas.openxmlformats.org/officeDocument/2006/relationships/image" Target="../media/image11.png"/><Relationship Id="rId5" Type="http://schemas.openxmlformats.org/officeDocument/2006/relationships/image" Target="../media/image5.png"/><Relationship Id="rId15" Type="http://schemas.openxmlformats.org/officeDocument/2006/relationships/image" Target="../media/image15.png"/><Relationship Id="rId10" Type="http://schemas.openxmlformats.org/officeDocument/2006/relationships/image" Target="../media/image10.png"/><Relationship Id="rId19" Type="http://schemas.openxmlformats.org/officeDocument/2006/relationships/image" Target="../media/image19.jpeg"/><Relationship Id="rId4" Type="http://schemas.openxmlformats.org/officeDocument/2006/relationships/image" Target="../media/image4.png"/><Relationship Id="rId9" Type="http://schemas.openxmlformats.org/officeDocument/2006/relationships/image" Target="../media/image9.png"/><Relationship Id="rId14" Type="http://schemas.openxmlformats.org/officeDocument/2006/relationships/image" Target="../media/image14.jpe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1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34192</xdr:colOff>
      <xdr:row>11</xdr:row>
      <xdr:rowOff>64026</xdr:rowOff>
    </xdr:from>
    <xdr:to>
      <xdr:col>2</xdr:col>
      <xdr:colOff>1167424</xdr:colOff>
      <xdr:row>11</xdr:row>
      <xdr:rowOff>965146</xdr:rowOff>
    </xdr:to>
    <xdr:pic>
      <xdr:nvPicPr>
        <xdr:cNvPr id="2" name="图片 1">
          <a:extLst>
            <a:ext uri="{FF2B5EF4-FFF2-40B4-BE49-F238E27FC236}">
              <a16:creationId xmlns:a16="http://schemas.microsoft.com/office/drawing/2014/main" id="{A6602DC0-0064-A7B0-3092-3F1F287827F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921049" y="426883"/>
          <a:ext cx="1133232" cy="9011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172357</xdr:colOff>
      <xdr:row>14</xdr:row>
      <xdr:rowOff>18143</xdr:rowOff>
    </xdr:from>
    <xdr:to>
      <xdr:col>2</xdr:col>
      <xdr:colOff>982172</xdr:colOff>
      <xdr:row>14</xdr:row>
      <xdr:rowOff>988786</xdr:rowOff>
    </xdr:to>
    <xdr:pic>
      <xdr:nvPicPr>
        <xdr:cNvPr id="3" name="图片 2">
          <a:extLst>
            <a:ext uri="{FF2B5EF4-FFF2-40B4-BE49-F238E27FC236}">
              <a16:creationId xmlns:a16="http://schemas.microsoft.com/office/drawing/2014/main" id="{CE032890-6615-7775-FCD5-0627F0E52C6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059214" y="2413000"/>
          <a:ext cx="809815" cy="970643"/>
        </a:xfrm>
        <a:prstGeom prst="rect">
          <a:avLst/>
        </a:prstGeom>
      </xdr:spPr>
    </xdr:pic>
    <xdr:clientData/>
  </xdr:twoCellAnchor>
  <xdr:twoCellAnchor editAs="oneCell">
    <xdr:from>
      <xdr:col>2</xdr:col>
      <xdr:colOff>199573</xdr:colOff>
      <xdr:row>13</xdr:row>
      <xdr:rowOff>45358</xdr:rowOff>
    </xdr:from>
    <xdr:to>
      <xdr:col>2</xdr:col>
      <xdr:colOff>901997</xdr:colOff>
      <xdr:row>13</xdr:row>
      <xdr:rowOff>979715</xdr:rowOff>
    </xdr:to>
    <xdr:pic>
      <xdr:nvPicPr>
        <xdr:cNvPr id="4" name="图片 3">
          <a:extLst>
            <a:ext uri="{FF2B5EF4-FFF2-40B4-BE49-F238E27FC236}">
              <a16:creationId xmlns:a16="http://schemas.microsoft.com/office/drawing/2014/main" id="{4510E93C-526D-46D6-75F4-E1EF4DFA454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2086430" y="1424215"/>
          <a:ext cx="702424" cy="934357"/>
        </a:xfrm>
        <a:prstGeom prst="rect">
          <a:avLst/>
        </a:prstGeom>
      </xdr:spPr>
    </xdr:pic>
    <xdr:clientData/>
  </xdr:twoCellAnchor>
  <xdr:twoCellAnchor editAs="oneCell">
    <xdr:from>
      <xdr:col>2</xdr:col>
      <xdr:colOff>161193</xdr:colOff>
      <xdr:row>15</xdr:row>
      <xdr:rowOff>73269</xdr:rowOff>
    </xdr:from>
    <xdr:to>
      <xdr:col>2</xdr:col>
      <xdr:colOff>930594</xdr:colOff>
      <xdr:row>15</xdr:row>
      <xdr:rowOff>972038</xdr:rowOff>
    </xdr:to>
    <xdr:pic>
      <xdr:nvPicPr>
        <xdr:cNvPr id="5" name="图片 4">
          <a:extLst>
            <a:ext uri="{FF2B5EF4-FFF2-40B4-BE49-F238E27FC236}">
              <a16:creationId xmlns:a16="http://schemas.microsoft.com/office/drawing/2014/main" id="{0F0F794D-0757-1B5F-1393-79259B66991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2046655" y="3492500"/>
          <a:ext cx="769401" cy="898769"/>
        </a:xfrm>
        <a:prstGeom prst="rect">
          <a:avLst/>
        </a:prstGeom>
      </xdr:spPr>
    </xdr:pic>
    <xdr:clientData/>
  </xdr:twoCellAnchor>
  <xdr:twoCellAnchor editAs="oneCell">
    <xdr:from>
      <xdr:col>2</xdr:col>
      <xdr:colOff>172357</xdr:colOff>
      <xdr:row>16</xdr:row>
      <xdr:rowOff>27214</xdr:rowOff>
    </xdr:from>
    <xdr:to>
      <xdr:col>2</xdr:col>
      <xdr:colOff>889000</xdr:colOff>
      <xdr:row>16</xdr:row>
      <xdr:rowOff>987369</xdr:rowOff>
    </xdr:to>
    <xdr:pic>
      <xdr:nvPicPr>
        <xdr:cNvPr id="6" name="图片 5">
          <a:extLst>
            <a:ext uri="{FF2B5EF4-FFF2-40B4-BE49-F238E27FC236}">
              <a16:creationId xmlns:a16="http://schemas.microsoft.com/office/drawing/2014/main" id="{B85A3244-E376-CDB4-2D98-7FC3CFFE383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2059214" y="4454071"/>
          <a:ext cx="716643" cy="960155"/>
        </a:xfrm>
        <a:prstGeom prst="rect">
          <a:avLst/>
        </a:prstGeom>
      </xdr:spPr>
    </xdr:pic>
    <xdr:clientData/>
  </xdr:twoCellAnchor>
  <xdr:twoCellAnchor editAs="oneCell">
    <xdr:from>
      <xdr:col>2</xdr:col>
      <xdr:colOff>27215</xdr:colOff>
      <xdr:row>17</xdr:row>
      <xdr:rowOff>72572</xdr:rowOff>
    </xdr:from>
    <xdr:to>
      <xdr:col>2</xdr:col>
      <xdr:colOff>1050192</xdr:colOff>
      <xdr:row>17</xdr:row>
      <xdr:rowOff>934358</xdr:rowOff>
    </xdr:to>
    <xdr:pic>
      <xdr:nvPicPr>
        <xdr:cNvPr id="7" name="图片 6">
          <a:extLst>
            <a:ext uri="{FF2B5EF4-FFF2-40B4-BE49-F238E27FC236}">
              <a16:creationId xmlns:a16="http://schemas.microsoft.com/office/drawing/2014/main" id="{8A41216B-3380-5475-C830-6824EC9BC4BF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6"/>
        <a:srcRect r="11452"/>
        <a:stretch>
          <a:fillRect/>
        </a:stretch>
      </xdr:blipFill>
      <xdr:spPr>
        <a:xfrm>
          <a:off x="1912677" y="6539803"/>
          <a:ext cx="1022977" cy="861786"/>
        </a:xfrm>
        <a:prstGeom prst="rect">
          <a:avLst/>
        </a:prstGeom>
      </xdr:spPr>
    </xdr:pic>
    <xdr:clientData/>
  </xdr:twoCellAnchor>
  <xdr:twoCellAnchor editAs="oneCell">
    <xdr:from>
      <xdr:col>2</xdr:col>
      <xdr:colOff>58057</xdr:colOff>
      <xdr:row>18</xdr:row>
      <xdr:rowOff>105228</xdr:rowOff>
    </xdr:from>
    <xdr:to>
      <xdr:col>2</xdr:col>
      <xdr:colOff>1169307</xdr:colOff>
      <xdr:row>18</xdr:row>
      <xdr:rowOff>931609</xdr:rowOff>
    </xdr:to>
    <xdr:pic>
      <xdr:nvPicPr>
        <xdr:cNvPr id="8" name="图片 7">
          <a:extLst>
            <a:ext uri="{FF2B5EF4-FFF2-40B4-BE49-F238E27FC236}">
              <a16:creationId xmlns:a16="http://schemas.microsoft.com/office/drawing/2014/main" id="{B0FA9E23-9C9D-F244-20CC-57967F0D4E4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1944914" y="6564085"/>
          <a:ext cx="1111250" cy="826381"/>
        </a:xfrm>
        <a:prstGeom prst="rect">
          <a:avLst/>
        </a:prstGeom>
      </xdr:spPr>
    </xdr:pic>
    <xdr:clientData/>
  </xdr:twoCellAnchor>
  <xdr:twoCellAnchor editAs="oneCell">
    <xdr:from>
      <xdr:col>2</xdr:col>
      <xdr:colOff>138043</xdr:colOff>
      <xdr:row>20</xdr:row>
      <xdr:rowOff>22087</xdr:rowOff>
    </xdr:from>
    <xdr:to>
      <xdr:col>2</xdr:col>
      <xdr:colOff>927952</xdr:colOff>
      <xdr:row>20</xdr:row>
      <xdr:rowOff>990462</xdr:rowOff>
    </xdr:to>
    <xdr:pic>
      <xdr:nvPicPr>
        <xdr:cNvPr id="10" name="图片 9">
          <a:extLst>
            <a:ext uri="{FF2B5EF4-FFF2-40B4-BE49-F238E27FC236}">
              <a16:creationId xmlns:a16="http://schemas.microsoft.com/office/drawing/2014/main" id="{3DD3C156-7AB4-A7EB-AE7A-25A9FE384C4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2026478" y="8514522"/>
          <a:ext cx="789909" cy="968375"/>
        </a:xfrm>
        <a:prstGeom prst="rect">
          <a:avLst/>
        </a:prstGeom>
      </xdr:spPr>
    </xdr:pic>
    <xdr:clientData/>
  </xdr:twoCellAnchor>
  <xdr:twoCellAnchor editAs="oneCell">
    <xdr:from>
      <xdr:col>2</xdr:col>
      <xdr:colOff>161192</xdr:colOff>
      <xdr:row>21</xdr:row>
      <xdr:rowOff>19540</xdr:rowOff>
    </xdr:from>
    <xdr:to>
      <xdr:col>2</xdr:col>
      <xdr:colOff>915439</xdr:colOff>
      <xdr:row>21</xdr:row>
      <xdr:rowOff>991578</xdr:rowOff>
    </xdr:to>
    <xdr:pic>
      <xdr:nvPicPr>
        <xdr:cNvPr id="11" name="图片 10">
          <a:extLst>
            <a:ext uri="{FF2B5EF4-FFF2-40B4-BE49-F238E27FC236}">
              <a16:creationId xmlns:a16="http://schemas.microsoft.com/office/drawing/2014/main" id="{92E827C4-6844-195E-58A4-ABCE8E49541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2046654" y="9534771"/>
          <a:ext cx="754247" cy="972038"/>
        </a:xfrm>
        <a:prstGeom prst="rect">
          <a:avLst/>
        </a:prstGeom>
      </xdr:spPr>
    </xdr:pic>
    <xdr:clientData/>
  </xdr:twoCellAnchor>
  <xdr:twoCellAnchor editAs="oneCell">
    <xdr:from>
      <xdr:col>2</xdr:col>
      <xdr:colOff>93870</xdr:colOff>
      <xdr:row>22</xdr:row>
      <xdr:rowOff>55217</xdr:rowOff>
    </xdr:from>
    <xdr:to>
      <xdr:col>2</xdr:col>
      <xdr:colOff>903495</xdr:colOff>
      <xdr:row>22</xdr:row>
      <xdr:rowOff>906274</xdr:rowOff>
    </xdr:to>
    <xdr:pic>
      <xdr:nvPicPr>
        <xdr:cNvPr id="12" name="图片 11">
          <a:extLst>
            <a:ext uri="{FF2B5EF4-FFF2-40B4-BE49-F238E27FC236}">
              <a16:creationId xmlns:a16="http://schemas.microsoft.com/office/drawing/2014/main" id="{19030A98-BFE1-8A53-6717-B74875B66FB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1982305" y="10579652"/>
          <a:ext cx="809625" cy="851057"/>
        </a:xfrm>
        <a:prstGeom prst="rect">
          <a:avLst/>
        </a:prstGeom>
      </xdr:spPr>
    </xdr:pic>
    <xdr:clientData/>
  </xdr:twoCellAnchor>
  <xdr:twoCellAnchor editAs="oneCell">
    <xdr:from>
      <xdr:col>2</xdr:col>
      <xdr:colOff>293688</xdr:colOff>
      <xdr:row>7</xdr:row>
      <xdr:rowOff>58397</xdr:rowOff>
    </xdr:from>
    <xdr:to>
      <xdr:col>2</xdr:col>
      <xdr:colOff>785813</xdr:colOff>
      <xdr:row>7</xdr:row>
      <xdr:rowOff>932702</xdr:rowOff>
    </xdr:to>
    <xdr:pic>
      <xdr:nvPicPr>
        <xdr:cNvPr id="13" name="图片 12">
          <a:extLst>
            <a:ext uri="{FF2B5EF4-FFF2-40B4-BE49-F238E27FC236}">
              <a16:creationId xmlns:a16="http://schemas.microsoft.com/office/drawing/2014/main" id="{14CD03D7-F05F-80A4-29D3-5984490EAA2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2178844" y="7535522"/>
          <a:ext cx="492125" cy="874305"/>
        </a:xfrm>
        <a:prstGeom prst="rect">
          <a:avLst/>
        </a:prstGeom>
      </xdr:spPr>
    </xdr:pic>
    <xdr:clientData/>
  </xdr:twoCellAnchor>
  <xdr:twoCellAnchor editAs="oneCell">
    <xdr:from>
      <xdr:col>2</xdr:col>
      <xdr:colOff>132522</xdr:colOff>
      <xdr:row>19</xdr:row>
      <xdr:rowOff>93870</xdr:rowOff>
    </xdr:from>
    <xdr:to>
      <xdr:col>2</xdr:col>
      <xdr:colOff>973897</xdr:colOff>
      <xdr:row>19</xdr:row>
      <xdr:rowOff>932645</xdr:rowOff>
    </xdr:to>
    <xdr:pic>
      <xdr:nvPicPr>
        <xdr:cNvPr id="9" name="图片 8">
          <a:extLst>
            <a:ext uri="{FF2B5EF4-FFF2-40B4-BE49-F238E27FC236}">
              <a16:creationId xmlns:a16="http://schemas.microsoft.com/office/drawing/2014/main" id="{1F136E99-9177-1670-5EF9-F5C75B55B88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xfrm>
          <a:off x="2020957" y="8586305"/>
          <a:ext cx="841375" cy="838775"/>
        </a:xfrm>
        <a:prstGeom prst="rect">
          <a:avLst/>
        </a:prstGeom>
      </xdr:spPr>
    </xdr:pic>
    <xdr:clientData/>
  </xdr:twoCellAnchor>
  <xdr:twoCellAnchor editAs="oneCell">
    <xdr:from>
      <xdr:col>2</xdr:col>
      <xdr:colOff>302848</xdr:colOff>
      <xdr:row>10</xdr:row>
      <xdr:rowOff>39077</xdr:rowOff>
    </xdr:from>
    <xdr:to>
      <xdr:col>2</xdr:col>
      <xdr:colOff>976924</xdr:colOff>
      <xdr:row>10</xdr:row>
      <xdr:rowOff>985119</xdr:rowOff>
    </xdr:to>
    <xdr:pic>
      <xdr:nvPicPr>
        <xdr:cNvPr id="15" name="图片 14">
          <a:extLst>
            <a:ext uri="{FF2B5EF4-FFF2-40B4-BE49-F238E27FC236}">
              <a16:creationId xmlns:a16="http://schemas.microsoft.com/office/drawing/2014/main" id="{16CDFC4A-C28E-DB01-72D0-305143ADB23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/>
        <a:stretch>
          <a:fillRect/>
        </a:stretch>
      </xdr:blipFill>
      <xdr:spPr>
        <a:xfrm>
          <a:off x="2188310" y="410308"/>
          <a:ext cx="674076" cy="946042"/>
        </a:xfrm>
        <a:prstGeom prst="rect">
          <a:avLst/>
        </a:prstGeom>
      </xdr:spPr>
    </xdr:pic>
    <xdr:clientData/>
  </xdr:twoCellAnchor>
  <xdr:twoCellAnchor editAs="oneCell">
    <xdr:from>
      <xdr:col>2</xdr:col>
      <xdr:colOff>239348</xdr:colOff>
      <xdr:row>2</xdr:row>
      <xdr:rowOff>53731</xdr:rowOff>
    </xdr:from>
    <xdr:to>
      <xdr:col>2</xdr:col>
      <xdr:colOff>962269</xdr:colOff>
      <xdr:row>2</xdr:row>
      <xdr:rowOff>975303</xdr:rowOff>
    </xdr:to>
    <xdr:pic>
      <xdr:nvPicPr>
        <xdr:cNvPr id="14" name="图片 13">
          <a:extLst>
            <a:ext uri="{FF2B5EF4-FFF2-40B4-BE49-F238E27FC236}">
              <a16:creationId xmlns:a16="http://schemas.microsoft.com/office/drawing/2014/main" id="{66291B6F-4FFD-7F07-57E4-0A2E3A76871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124810" y="424962"/>
          <a:ext cx="722921" cy="92157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322386</xdr:colOff>
      <xdr:row>9</xdr:row>
      <xdr:rowOff>29308</xdr:rowOff>
    </xdr:from>
    <xdr:to>
      <xdr:col>2</xdr:col>
      <xdr:colOff>929519</xdr:colOff>
      <xdr:row>9</xdr:row>
      <xdr:rowOff>999126</xdr:rowOff>
    </xdr:to>
    <xdr:pic>
      <xdr:nvPicPr>
        <xdr:cNvPr id="16" name="图片 15">
          <a:extLst>
            <a:ext uri="{FF2B5EF4-FFF2-40B4-BE49-F238E27FC236}">
              <a16:creationId xmlns:a16="http://schemas.microsoft.com/office/drawing/2014/main" id="{7529F9D7-25D2-AF82-24A2-79086B1DA01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"/>
        <a:stretch>
          <a:fillRect/>
        </a:stretch>
      </xdr:blipFill>
      <xdr:spPr>
        <a:xfrm>
          <a:off x="2207848" y="2432539"/>
          <a:ext cx="607133" cy="969818"/>
        </a:xfrm>
        <a:prstGeom prst="rect">
          <a:avLst/>
        </a:prstGeom>
      </xdr:spPr>
    </xdr:pic>
    <xdr:clientData/>
  </xdr:twoCellAnchor>
  <xdr:twoCellAnchor editAs="oneCell">
    <xdr:from>
      <xdr:col>2</xdr:col>
      <xdr:colOff>271518</xdr:colOff>
      <xdr:row>3</xdr:row>
      <xdr:rowOff>56931</xdr:rowOff>
    </xdr:from>
    <xdr:to>
      <xdr:col>2</xdr:col>
      <xdr:colOff>794109</xdr:colOff>
      <xdr:row>3</xdr:row>
      <xdr:rowOff>969021</xdr:rowOff>
    </xdr:to>
    <xdr:pic>
      <xdr:nvPicPr>
        <xdr:cNvPr id="17" name="图片 16">
          <a:extLst>
            <a:ext uri="{FF2B5EF4-FFF2-40B4-BE49-F238E27FC236}">
              <a16:creationId xmlns:a16="http://schemas.microsoft.com/office/drawing/2014/main" id="{80ADF166-F4A6-E958-D585-849B4789E97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"/>
        <a:stretch>
          <a:fillRect/>
        </a:stretch>
      </xdr:blipFill>
      <xdr:spPr>
        <a:xfrm>
          <a:off x="2159001" y="1440793"/>
          <a:ext cx="522591" cy="912090"/>
        </a:xfrm>
        <a:prstGeom prst="rect">
          <a:avLst/>
        </a:prstGeom>
      </xdr:spPr>
    </xdr:pic>
    <xdr:clientData/>
  </xdr:twoCellAnchor>
  <xdr:twoCellAnchor editAs="oneCell">
    <xdr:from>
      <xdr:col>2</xdr:col>
      <xdr:colOff>230188</xdr:colOff>
      <xdr:row>12</xdr:row>
      <xdr:rowOff>39689</xdr:rowOff>
    </xdr:from>
    <xdr:to>
      <xdr:col>2</xdr:col>
      <xdr:colOff>904876</xdr:colOff>
      <xdr:row>12</xdr:row>
      <xdr:rowOff>970143</xdr:rowOff>
    </xdr:to>
    <xdr:pic>
      <xdr:nvPicPr>
        <xdr:cNvPr id="20" name="图片 19">
          <a:extLst>
            <a:ext uri="{FF2B5EF4-FFF2-40B4-BE49-F238E27FC236}">
              <a16:creationId xmlns:a16="http://schemas.microsoft.com/office/drawing/2014/main" id="{54F3889F-69AC-9BF9-C508-0CEFA8A0C3D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115344" y="5484814"/>
          <a:ext cx="674688" cy="93045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oneCellAnchor>
    <xdr:from>
      <xdr:col>2</xdr:col>
      <xdr:colOff>322386</xdr:colOff>
      <xdr:row>4</xdr:row>
      <xdr:rowOff>29308</xdr:rowOff>
    </xdr:from>
    <xdr:ext cx="607133" cy="969818"/>
    <xdr:pic>
      <xdr:nvPicPr>
        <xdr:cNvPr id="21" name="图片 20">
          <a:extLst>
            <a:ext uri="{FF2B5EF4-FFF2-40B4-BE49-F238E27FC236}">
              <a16:creationId xmlns:a16="http://schemas.microsoft.com/office/drawing/2014/main" id="{4BDD1CCB-3C05-4092-BFD2-1DA762DE61C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"/>
        <a:stretch>
          <a:fillRect/>
        </a:stretch>
      </xdr:blipFill>
      <xdr:spPr>
        <a:xfrm>
          <a:off x="2209243" y="3440165"/>
          <a:ext cx="607133" cy="969818"/>
        </a:xfrm>
        <a:prstGeom prst="rect">
          <a:avLst/>
        </a:prstGeom>
      </xdr:spPr>
    </xdr:pic>
    <xdr:clientData/>
  </xdr:oneCellAnchor>
  <xdr:twoCellAnchor editAs="oneCell">
    <xdr:from>
      <xdr:col>2</xdr:col>
      <xdr:colOff>349250</xdr:colOff>
      <xdr:row>5</xdr:row>
      <xdr:rowOff>69850</xdr:rowOff>
    </xdr:from>
    <xdr:to>
      <xdr:col>2</xdr:col>
      <xdr:colOff>952500</xdr:colOff>
      <xdr:row>5</xdr:row>
      <xdr:rowOff>974725</xdr:rowOff>
    </xdr:to>
    <xdr:pic>
      <xdr:nvPicPr>
        <xdr:cNvPr id="18" name="图片 17">
          <a:extLst>
            <a:ext uri="{FF2B5EF4-FFF2-40B4-BE49-F238E27FC236}">
              <a16:creationId xmlns:a16="http://schemas.microsoft.com/office/drawing/2014/main" id="{D50B4767-CC0A-7B80-EDE8-E4A29FC9E27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235200" y="3486150"/>
          <a:ext cx="603250" cy="9048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216647</xdr:colOff>
      <xdr:row>6</xdr:row>
      <xdr:rowOff>44823</xdr:rowOff>
    </xdr:from>
    <xdr:to>
      <xdr:col>2</xdr:col>
      <xdr:colOff>956236</xdr:colOff>
      <xdr:row>6</xdr:row>
      <xdr:rowOff>962153</xdr:rowOff>
    </xdr:to>
    <xdr:pic>
      <xdr:nvPicPr>
        <xdr:cNvPr id="19" name="图片 18">
          <a:extLst>
            <a:ext uri="{FF2B5EF4-FFF2-40B4-BE49-F238E27FC236}">
              <a16:creationId xmlns:a16="http://schemas.microsoft.com/office/drawing/2014/main" id="{EEADE218-E9C2-82F9-1694-625AE146463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9235" y="4482352"/>
          <a:ext cx="739589" cy="91733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194237</xdr:colOff>
      <xdr:row>8</xdr:row>
      <xdr:rowOff>37353</xdr:rowOff>
    </xdr:from>
    <xdr:to>
      <xdr:col>2</xdr:col>
      <xdr:colOff>911535</xdr:colOff>
      <xdr:row>8</xdr:row>
      <xdr:rowOff>963706</xdr:rowOff>
    </xdr:to>
    <xdr:pic>
      <xdr:nvPicPr>
        <xdr:cNvPr id="22" name="图片 21">
          <a:extLst>
            <a:ext uri="{FF2B5EF4-FFF2-40B4-BE49-F238E27FC236}">
              <a16:creationId xmlns:a16="http://schemas.microsoft.com/office/drawing/2014/main" id="{ED8A4DBC-7E30-F540-CC72-12F99ED30D8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76825" y="6506882"/>
          <a:ext cx="717298" cy="92635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526144</xdr:colOff>
      <xdr:row>1</xdr:row>
      <xdr:rowOff>108855</xdr:rowOff>
    </xdr:from>
    <xdr:to>
      <xdr:col>5</xdr:col>
      <xdr:colOff>980223</xdr:colOff>
      <xdr:row>1</xdr:row>
      <xdr:rowOff>3557667</xdr:rowOff>
    </xdr:to>
    <xdr:pic>
      <xdr:nvPicPr>
        <xdr:cNvPr id="2" name="图片 1">
          <a:extLst>
            <a:ext uri="{FF2B5EF4-FFF2-40B4-BE49-F238E27FC236}">
              <a16:creationId xmlns:a16="http://schemas.microsoft.com/office/drawing/2014/main" id="{AC359A96-435B-D565-EB71-FC1CA4E2E59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728358" y="290284"/>
          <a:ext cx="5969508" cy="3448812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://www.jzyjspace.com/product/27.html" TargetMode="External"/><Relationship Id="rId13" Type="http://schemas.openxmlformats.org/officeDocument/2006/relationships/hyperlink" Target="https://www.spacex.com/vehicles/starship" TargetMode="External"/><Relationship Id="rId18" Type="http://schemas.openxmlformats.org/officeDocument/2006/relationships/hyperlink" Target="https://sat.huijiwiki.com/wiki/YF-100" TargetMode="External"/><Relationship Id="rId3" Type="http://schemas.openxmlformats.org/officeDocument/2006/relationships/hyperlink" Target="https://www.spacepioneer.cc/tianhuo/TH12V" TargetMode="External"/><Relationship Id="rId7" Type="http://schemas.openxmlformats.org/officeDocument/2006/relationships/hyperlink" Target="https://www.orienspace.com/newsPage" TargetMode="External"/><Relationship Id="rId12" Type="http://schemas.openxmlformats.org/officeDocument/2006/relationships/hyperlink" Target="https://mp.weixin.qq.com/s/hVS98dPdShTE-YTK-vm5AQ" TargetMode="External"/><Relationship Id="rId17" Type="http://schemas.openxmlformats.org/officeDocument/2006/relationships/hyperlink" Target="https://sat.huijiwiki.com/wiki/YF-77" TargetMode="External"/><Relationship Id="rId2" Type="http://schemas.openxmlformats.org/officeDocument/2006/relationships/hyperlink" Target="https://www.spacepioneer.cc/tianhuo/TH12" TargetMode="External"/><Relationship Id="rId16" Type="http://schemas.openxmlformats.org/officeDocument/2006/relationships/hyperlink" Target="https://sat.huijiwiki.com/wiki/YF-100N" TargetMode="External"/><Relationship Id="rId20" Type="http://schemas.openxmlformats.org/officeDocument/2006/relationships/drawing" Target="../drawings/drawing1.xml"/><Relationship Id="rId1" Type="http://schemas.openxmlformats.org/officeDocument/2006/relationships/hyperlink" Target="https://www.landspace.com/product.html?mao=1" TargetMode="External"/><Relationship Id="rId6" Type="http://schemas.openxmlformats.org/officeDocument/2006/relationships/hyperlink" Target="https://dbaspace.com/engine_s.html" TargetMode="External"/><Relationship Id="rId11" Type="http://schemas.openxmlformats.org/officeDocument/2006/relationships/hyperlink" Target="https://mp.weixin.qq.com/s/oWlHGRyxxYl6PZGNNHwceA" TargetMode="External"/><Relationship Id="rId5" Type="http://schemas.openxmlformats.org/officeDocument/2006/relationships/hyperlink" Target="https://www.galactic-energy.cn/index.php/List/cid/5" TargetMode="External"/><Relationship Id="rId15" Type="http://schemas.openxmlformats.org/officeDocument/2006/relationships/hyperlink" Target="https://news.cnr.cn/native/gd/20230422/t20230422_526227651.shtml" TargetMode="External"/><Relationship Id="rId10" Type="http://schemas.openxmlformats.org/officeDocument/2006/relationships/hyperlink" Target="https://sat.huijiwiki.com/wiki/YF-100K" TargetMode="External"/><Relationship Id="rId19" Type="http://schemas.openxmlformats.org/officeDocument/2006/relationships/hyperlink" Target="https://sat.huijiwiki.com/wiki/YF-21C" TargetMode="External"/><Relationship Id="rId4" Type="http://schemas.openxmlformats.org/officeDocument/2006/relationships/hyperlink" Target="https://www.i-space.com.cn/products" TargetMode="External"/><Relationship Id="rId9" Type="http://schemas.openxmlformats.org/officeDocument/2006/relationships/hyperlink" Target="https://mp.weixin.qq.com/s/fsJ6eqh4P2e6yw_D_YA-2g" TargetMode="External"/><Relationship Id="rId14" Type="http://schemas.openxmlformats.org/officeDocument/2006/relationships/hyperlink" Target="https://www.spacex.com/vehicles/falcon-9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A18784-2AC5-4E9E-B3FF-5E052605A5C1}">
  <dimension ref="B1:R26"/>
  <sheetViews>
    <sheetView zoomScale="55" zoomScaleNormal="55" workbookViewId="0">
      <selection activeCell="B2" sqref="B2"/>
    </sheetView>
  </sheetViews>
  <sheetFormatPr defaultRowHeight="14" x14ac:dyDescent="0.3"/>
  <cols>
    <col min="2" max="2" width="16.08203125" style="6" bestFit="1" customWidth="1"/>
    <col min="3" max="4" width="16.08203125" style="6" customWidth="1"/>
    <col min="5" max="5" width="11.25" style="6" bestFit="1" customWidth="1"/>
    <col min="6" max="6" width="16.75" style="6" bestFit="1" customWidth="1"/>
    <col min="7" max="7" width="18" style="6" bestFit="1" customWidth="1"/>
    <col min="8" max="12" width="15.33203125" style="6" customWidth="1"/>
    <col min="13" max="13" width="16.6640625" style="6" bestFit="1" customWidth="1"/>
    <col min="14" max="14" width="14.1640625" style="16" bestFit="1" customWidth="1"/>
    <col min="15" max="15" width="16.6640625" style="6" customWidth="1"/>
    <col min="16" max="16" width="16.6640625" style="16" customWidth="1"/>
    <col min="17" max="17" width="23.75" style="6" customWidth="1"/>
    <col min="18" max="18" width="48.9140625" customWidth="1"/>
  </cols>
  <sheetData>
    <row r="1" spans="2:18" ht="14.5" thickBot="1" x14ac:dyDescent="0.35"/>
    <row r="2" spans="2:18" ht="14.5" thickTop="1" x14ac:dyDescent="0.3">
      <c r="B2" s="1" t="s">
        <v>96</v>
      </c>
      <c r="C2" s="2" t="s">
        <v>16</v>
      </c>
      <c r="D2" s="2" t="s">
        <v>21</v>
      </c>
      <c r="E2" s="2" t="s">
        <v>0</v>
      </c>
      <c r="F2" s="2" t="s">
        <v>14</v>
      </c>
      <c r="G2" s="2" t="s">
        <v>115</v>
      </c>
      <c r="H2" s="2" t="s">
        <v>39</v>
      </c>
      <c r="I2" s="2" t="s">
        <v>44</v>
      </c>
      <c r="J2" s="2" t="s">
        <v>35</v>
      </c>
      <c r="K2" s="2" t="s">
        <v>104</v>
      </c>
      <c r="L2" s="2" t="s">
        <v>105</v>
      </c>
      <c r="M2" s="2" t="s">
        <v>17</v>
      </c>
      <c r="N2" s="19" t="s">
        <v>74</v>
      </c>
      <c r="O2" s="2" t="s">
        <v>63</v>
      </c>
      <c r="P2" s="21" t="s">
        <v>62</v>
      </c>
      <c r="Q2" s="3" t="s">
        <v>18</v>
      </c>
    </row>
    <row r="3" spans="2:18" s="20" customFormat="1" ht="80" customHeight="1" x14ac:dyDescent="0.3">
      <c r="B3" s="22" t="s">
        <v>85</v>
      </c>
      <c r="C3" s="23"/>
      <c r="D3" s="24" t="s">
        <v>23</v>
      </c>
      <c r="E3" s="24" t="s">
        <v>83</v>
      </c>
      <c r="F3" s="24">
        <v>2000</v>
      </c>
      <c r="G3" s="24">
        <v>3273</v>
      </c>
      <c r="H3" s="4" t="s">
        <v>45</v>
      </c>
      <c r="I3" s="24">
        <v>1500</v>
      </c>
      <c r="J3" s="24"/>
      <c r="K3" s="24" t="s">
        <v>84</v>
      </c>
      <c r="L3" s="25"/>
      <c r="M3" s="24" t="s">
        <v>90</v>
      </c>
      <c r="N3" s="26">
        <v>33</v>
      </c>
      <c r="O3" s="26"/>
      <c r="P3" s="26"/>
      <c r="Q3" s="27" t="s">
        <v>91</v>
      </c>
    </row>
    <row r="4" spans="2:18" ht="80" customHeight="1" x14ac:dyDescent="0.3">
      <c r="B4" s="22" t="s">
        <v>93</v>
      </c>
      <c r="C4" s="28"/>
      <c r="D4" s="29" t="s">
        <v>22</v>
      </c>
      <c r="E4" s="24" t="s">
        <v>83</v>
      </c>
      <c r="F4" s="29">
        <v>903</v>
      </c>
      <c r="G4" s="29">
        <f>290*9.8</f>
        <v>2842</v>
      </c>
      <c r="H4" s="29" t="s">
        <v>45</v>
      </c>
      <c r="I4" s="29"/>
      <c r="J4" s="29"/>
      <c r="K4" s="29" t="s">
        <v>92</v>
      </c>
      <c r="L4" s="28"/>
      <c r="M4" s="29" t="s">
        <v>94</v>
      </c>
      <c r="N4" s="30">
        <v>9</v>
      </c>
      <c r="O4" s="30"/>
      <c r="P4" s="30"/>
      <c r="Q4" s="31" t="s">
        <v>95</v>
      </c>
    </row>
    <row r="5" spans="2:18" ht="80" customHeight="1" x14ac:dyDescent="0.3">
      <c r="B5" s="7" t="s">
        <v>106</v>
      </c>
      <c r="C5" s="4"/>
      <c r="D5" s="4" t="s">
        <v>129</v>
      </c>
      <c r="E5" s="4" t="s">
        <v>12</v>
      </c>
      <c r="F5" s="4">
        <v>2960</v>
      </c>
      <c r="G5" s="4">
        <f>259*9.8</f>
        <v>2538.2000000000003</v>
      </c>
      <c r="H5" s="4">
        <v>1</v>
      </c>
      <c r="I5" s="4">
        <v>2850</v>
      </c>
      <c r="J5" s="4">
        <v>100</v>
      </c>
      <c r="K5" s="4" t="s">
        <v>114</v>
      </c>
      <c r="L5" s="4" t="s">
        <v>116</v>
      </c>
      <c r="M5" s="4" t="s">
        <v>113</v>
      </c>
      <c r="N5" s="17"/>
      <c r="O5" s="17"/>
      <c r="P5" s="17"/>
      <c r="Q5" s="9" t="s">
        <v>130</v>
      </c>
    </row>
    <row r="6" spans="2:18" ht="80" customHeight="1" x14ac:dyDescent="0.3">
      <c r="B6" s="7" t="s">
        <v>107</v>
      </c>
      <c r="C6" s="4"/>
      <c r="D6" s="4" t="s">
        <v>108</v>
      </c>
      <c r="E6" s="4" t="s">
        <v>109</v>
      </c>
      <c r="F6" s="4">
        <v>518</v>
      </c>
      <c r="G6" s="4">
        <f>316.7*9.8</f>
        <v>3103.6600000000003</v>
      </c>
      <c r="H6" s="4">
        <v>1</v>
      </c>
      <c r="I6" s="4">
        <v>1375</v>
      </c>
      <c r="J6" s="4">
        <v>38</v>
      </c>
      <c r="K6" s="4" t="s">
        <v>114</v>
      </c>
      <c r="L6" s="4" t="s">
        <v>48</v>
      </c>
      <c r="M6" s="4" t="s">
        <v>112</v>
      </c>
      <c r="N6" s="17"/>
      <c r="O6" s="17"/>
      <c r="P6" s="17"/>
      <c r="Q6" s="9" t="s">
        <v>110</v>
      </c>
    </row>
    <row r="7" spans="2:18" ht="80" customHeight="1" x14ac:dyDescent="0.3">
      <c r="B7" s="7" t="s">
        <v>117</v>
      </c>
      <c r="C7"/>
      <c r="D7" s="4" t="s">
        <v>22</v>
      </c>
      <c r="E7" s="4" t="s">
        <v>118</v>
      </c>
      <c r="F7" s="4">
        <v>1200</v>
      </c>
      <c r="G7" s="4">
        <f>300*9.8</f>
        <v>2940</v>
      </c>
      <c r="H7" s="4">
        <v>1</v>
      </c>
      <c r="I7" s="4">
        <v>1900</v>
      </c>
      <c r="J7" s="4"/>
      <c r="K7" s="4" t="s">
        <v>119</v>
      </c>
      <c r="L7" s="4" t="s">
        <v>48</v>
      </c>
      <c r="M7" s="4" t="s">
        <v>120</v>
      </c>
      <c r="N7" s="17"/>
      <c r="O7" s="17"/>
      <c r="P7" s="17"/>
      <c r="Q7" s="9" t="s">
        <v>131</v>
      </c>
    </row>
    <row r="8" spans="2:18" ht="80" customHeight="1" x14ac:dyDescent="0.3">
      <c r="B8" s="7" t="s">
        <v>61</v>
      </c>
      <c r="C8" s="4"/>
      <c r="D8" s="4" t="s">
        <v>22</v>
      </c>
      <c r="E8" s="4" t="s">
        <v>121</v>
      </c>
      <c r="F8" s="4">
        <v>835</v>
      </c>
      <c r="G8" s="4">
        <f>275*9.8</f>
        <v>2695</v>
      </c>
      <c r="H8" s="4">
        <v>2</v>
      </c>
      <c r="I8" s="4"/>
      <c r="J8" s="4" t="s">
        <v>67</v>
      </c>
      <c r="K8" s="4" t="s">
        <v>70</v>
      </c>
      <c r="L8" s="4" t="s">
        <v>86</v>
      </c>
      <c r="M8" s="4" t="s">
        <v>66</v>
      </c>
      <c r="N8" s="17"/>
      <c r="O8" s="17">
        <f>750*9.8*1.2/F8</f>
        <v>10.562874251497005</v>
      </c>
      <c r="P8" s="17">
        <f>7500*9.8*1.2/F8</f>
        <v>105.62874251497006</v>
      </c>
      <c r="Q8" s="9" t="s">
        <v>73</v>
      </c>
    </row>
    <row r="9" spans="2:18" ht="80" customHeight="1" x14ac:dyDescent="0.3">
      <c r="B9" s="7" t="s">
        <v>124</v>
      </c>
      <c r="C9"/>
      <c r="D9" s="4" t="s">
        <v>22</v>
      </c>
      <c r="E9" s="4" t="s">
        <v>12</v>
      </c>
      <c r="F9" s="4">
        <v>5000</v>
      </c>
      <c r="G9" s="4"/>
      <c r="H9" s="4"/>
      <c r="I9" s="4" t="s">
        <v>128</v>
      </c>
      <c r="J9" s="4" t="s">
        <v>127</v>
      </c>
      <c r="K9" s="4"/>
      <c r="L9" s="4"/>
      <c r="M9" s="4" t="s">
        <v>125</v>
      </c>
      <c r="N9" s="17"/>
      <c r="O9" s="17"/>
      <c r="P9" s="17"/>
      <c r="Q9" s="9"/>
      <c r="R9" t="s">
        <v>126</v>
      </c>
    </row>
    <row r="10" spans="2:18" ht="80" customHeight="1" x14ac:dyDescent="0.3">
      <c r="B10" s="7" t="s">
        <v>88</v>
      </c>
      <c r="C10" s="4"/>
      <c r="D10" s="4" t="s">
        <v>23</v>
      </c>
      <c r="E10" s="4" t="s">
        <v>12</v>
      </c>
      <c r="F10" s="4">
        <f>140*9.8</f>
        <v>1372</v>
      </c>
      <c r="G10" s="4">
        <f>293*9.8</f>
        <v>2871.4</v>
      </c>
      <c r="H10" s="4" t="s">
        <v>98</v>
      </c>
      <c r="I10" s="4"/>
      <c r="J10" s="4">
        <v>90</v>
      </c>
      <c r="K10" s="4" t="s">
        <v>89</v>
      </c>
      <c r="L10" s="4" t="s">
        <v>48</v>
      </c>
      <c r="M10" s="4" t="s">
        <v>122</v>
      </c>
      <c r="N10" s="17"/>
      <c r="O10" s="17"/>
      <c r="P10" s="17"/>
      <c r="Q10" s="9"/>
    </row>
    <row r="11" spans="2:18" ht="80" customHeight="1" x14ac:dyDescent="0.3">
      <c r="B11" s="7" t="s">
        <v>81</v>
      </c>
      <c r="C11" s="4"/>
      <c r="D11" s="4" t="s">
        <v>23</v>
      </c>
      <c r="E11" s="4" t="s">
        <v>12</v>
      </c>
      <c r="F11" s="4">
        <v>2000</v>
      </c>
      <c r="G11" s="4">
        <v>3126.2</v>
      </c>
      <c r="H11" s="4"/>
      <c r="I11" s="4"/>
      <c r="J11" s="4"/>
      <c r="K11" s="4" t="s">
        <v>82</v>
      </c>
      <c r="L11" s="4"/>
      <c r="M11" s="4" t="s">
        <v>123</v>
      </c>
      <c r="N11" s="17"/>
      <c r="O11" s="17">
        <f>750*9.8*1.2/F11</f>
        <v>4.41</v>
      </c>
      <c r="P11" s="17">
        <f>7500*9.8*1.2/F11</f>
        <v>44.1</v>
      </c>
      <c r="Q11" s="9" t="s">
        <v>111</v>
      </c>
    </row>
    <row r="12" spans="2:18" ht="80" customHeight="1" x14ac:dyDescent="0.3">
      <c r="B12" s="7" t="s">
        <v>56</v>
      </c>
      <c r="C12" s="13"/>
      <c r="D12" s="4" t="s">
        <v>108</v>
      </c>
      <c r="E12" s="4" t="s">
        <v>12</v>
      </c>
      <c r="F12" s="4">
        <v>1250</v>
      </c>
      <c r="G12" s="4">
        <v>2958</v>
      </c>
      <c r="H12" s="4">
        <v>1</v>
      </c>
      <c r="I12" s="4"/>
      <c r="J12" s="4">
        <v>70.099999999999994</v>
      </c>
      <c r="K12" s="4" t="s">
        <v>58</v>
      </c>
      <c r="L12" s="4" t="s">
        <v>48</v>
      </c>
      <c r="M12" s="4" t="s">
        <v>103</v>
      </c>
      <c r="N12" s="17">
        <v>7</v>
      </c>
      <c r="O12" s="17">
        <f>750*9.8*1.2/F12</f>
        <v>7.056</v>
      </c>
      <c r="P12" s="17">
        <f>7500*9.8*1.2/F12</f>
        <v>70.56</v>
      </c>
      <c r="Q12" s="14" t="s">
        <v>57</v>
      </c>
      <c r="R12" s="32" t="s">
        <v>100</v>
      </c>
    </row>
    <row r="13" spans="2:18" ht="80" customHeight="1" x14ac:dyDescent="0.3">
      <c r="B13" s="7" t="s">
        <v>99</v>
      </c>
      <c r="C13"/>
      <c r="D13" s="4" t="s">
        <v>22</v>
      </c>
      <c r="E13" s="4" t="s">
        <v>12</v>
      </c>
      <c r="F13" s="4">
        <v>1250</v>
      </c>
      <c r="G13" s="4">
        <v>2958</v>
      </c>
      <c r="H13" s="4">
        <v>2</v>
      </c>
      <c r="I13" s="4"/>
      <c r="J13" s="4">
        <v>70.099999999999994</v>
      </c>
      <c r="K13" s="4" t="s">
        <v>58</v>
      </c>
      <c r="L13" s="4" t="s">
        <v>48</v>
      </c>
      <c r="M13" s="4" t="s">
        <v>102</v>
      </c>
      <c r="N13" s="17">
        <v>7</v>
      </c>
      <c r="O13" s="17">
        <f>750*9.8*1.2/F13</f>
        <v>7.056</v>
      </c>
      <c r="P13" s="17">
        <f>7500*9.8*1.2/F13</f>
        <v>70.56</v>
      </c>
      <c r="Q13" s="14" t="s">
        <v>101</v>
      </c>
    </row>
    <row r="14" spans="2:18" ht="80" customHeight="1" x14ac:dyDescent="0.3">
      <c r="B14" s="7" t="s">
        <v>75</v>
      </c>
      <c r="C14" s="4"/>
      <c r="D14" s="4" t="s">
        <v>23</v>
      </c>
      <c r="E14" s="4" t="s">
        <v>3</v>
      </c>
      <c r="F14" s="4">
        <v>720</v>
      </c>
      <c r="G14" s="4">
        <v>2840</v>
      </c>
      <c r="H14" s="4" t="s">
        <v>97</v>
      </c>
      <c r="I14" s="4" t="s">
        <v>54</v>
      </c>
      <c r="J14" s="4">
        <v>105</v>
      </c>
      <c r="K14" s="4" t="s">
        <v>53</v>
      </c>
      <c r="L14" s="4" t="s">
        <v>87</v>
      </c>
      <c r="M14" s="4" t="s">
        <v>20</v>
      </c>
      <c r="N14" s="17"/>
      <c r="O14" s="17">
        <f t="shared" ref="O14:O23" si="0">750*9.8*1.2/F14</f>
        <v>12.25</v>
      </c>
      <c r="P14" s="17">
        <f t="shared" ref="P14:P23" si="1">7500*9.8*1.2/F14</f>
        <v>122.5</v>
      </c>
      <c r="Q14" s="9" t="s">
        <v>19</v>
      </c>
      <c r="R14" s="12" t="s">
        <v>52</v>
      </c>
    </row>
    <row r="15" spans="2:18" ht="80" customHeight="1" x14ac:dyDescent="0.3">
      <c r="B15" s="7" t="s">
        <v>76</v>
      </c>
      <c r="C15" s="4"/>
      <c r="D15" s="4" t="s">
        <v>23</v>
      </c>
      <c r="E15" s="4" t="s">
        <v>64</v>
      </c>
      <c r="F15" s="4">
        <v>1000</v>
      </c>
      <c r="G15" s="4"/>
      <c r="H15" s="4" t="s">
        <v>97</v>
      </c>
      <c r="I15" s="4"/>
      <c r="J15" s="4" t="s">
        <v>55</v>
      </c>
      <c r="K15" s="4"/>
      <c r="L15" s="4"/>
      <c r="M15" s="4" t="s">
        <v>4</v>
      </c>
      <c r="N15" s="17">
        <v>9</v>
      </c>
      <c r="O15" s="17">
        <f t="shared" si="0"/>
        <v>8.82</v>
      </c>
      <c r="P15" s="17">
        <f t="shared" si="1"/>
        <v>88.2</v>
      </c>
      <c r="Q15" s="8"/>
    </row>
    <row r="16" spans="2:18" ht="80" customHeight="1" x14ac:dyDescent="0.3">
      <c r="B16" s="7" t="s">
        <v>77</v>
      </c>
      <c r="C16" s="4"/>
      <c r="D16" s="4" t="s">
        <v>22</v>
      </c>
      <c r="E16" s="4" t="s">
        <v>13</v>
      </c>
      <c r="F16" s="4">
        <v>950</v>
      </c>
      <c r="G16" s="4">
        <v>2779</v>
      </c>
      <c r="H16" s="4">
        <v>4</v>
      </c>
      <c r="I16" s="4">
        <v>571</v>
      </c>
      <c r="J16" s="4">
        <v>163</v>
      </c>
      <c r="K16" s="4" t="s">
        <v>46</v>
      </c>
      <c r="L16" s="4"/>
      <c r="M16" s="4" t="s">
        <v>25</v>
      </c>
      <c r="N16" s="4">
        <v>9</v>
      </c>
      <c r="O16" s="17">
        <f t="shared" si="0"/>
        <v>9.284210526315789</v>
      </c>
      <c r="P16" s="17">
        <f t="shared" si="1"/>
        <v>92.84210526315789</v>
      </c>
      <c r="Q16" s="9" t="s">
        <v>26</v>
      </c>
    </row>
    <row r="17" spans="2:17" ht="80" customHeight="1" x14ac:dyDescent="0.3">
      <c r="B17" s="7" t="s">
        <v>78</v>
      </c>
      <c r="C17" s="4"/>
      <c r="D17" s="4" t="s">
        <v>22</v>
      </c>
      <c r="E17" s="4" t="s">
        <v>13</v>
      </c>
      <c r="F17" s="4">
        <v>1122</v>
      </c>
      <c r="G17" s="4">
        <v>2818</v>
      </c>
      <c r="H17" s="4">
        <v>2</v>
      </c>
      <c r="I17" s="4" t="s">
        <v>65</v>
      </c>
      <c r="J17" s="4">
        <v>115</v>
      </c>
      <c r="K17" s="4"/>
      <c r="L17" s="4"/>
      <c r="M17" s="4" t="s">
        <v>27</v>
      </c>
      <c r="N17" s="4">
        <v>1</v>
      </c>
      <c r="O17" s="17">
        <f t="shared" si="0"/>
        <v>7.8609625668449201</v>
      </c>
      <c r="P17" s="17">
        <f t="shared" si="1"/>
        <v>78.609625668449198</v>
      </c>
      <c r="Q17" s="9" t="s">
        <v>28</v>
      </c>
    </row>
    <row r="18" spans="2:17" ht="80" customHeight="1" x14ac:dyDescent="0.3">
      <c r="B18" s="7" t="s">
        <v>79</v>
      </c>
      <c r="C18" s="4"/>
      <c r="D18" s="4" t="s">
        <v>23</v>
      </c>
      <c r="E18" s="4" t="s">
        <v>15</v>
      </c>
      <c r="F18" s="4">
        <v>850</v>
      </c>
      <c r="G18" s="4">
        <v>2832</v>
      </c>
      <c r="H18" s="4" t="s">
        <v>45</v>
      </c>
      <c r="I18" s="4" t="s">
        <v>60</v>
      </c>
      <c r="J18" s="4">
        <v>100</v>
      </c>
      <c r="K18" s="4" t="s">
        <v>59</v>
      </c>
      <c r="L18" s="4"/>
      <c r="M18" s="4" t="s">
        <v>24</v>
      </c>
      <c r="N18" s="17">
        <v>9</v>
      </c>
      <c r="O18" s="17">
        <f t="shared" si="0"/>
        <v>10.376470588235295</v>
      </c>
      <c r="P18" s="17">
        <f t="shared" si="1"/>
        <v>103.76470588235294</v>
      </c>
      <c r="Q18" s="9" t="s">
        <v>29</v>
      </c>
    </row>
    <row r="19" spans="2:17" ht="80" customHeight="1" x14ac:dyDescent="0.3">
      <c r="B19" s="7" t="s">
        <v>80</v>
      </c>
      <c r="C19" s="4"/>
      <c r="D19" s="4" t="s">
        <v>22</v>
      </c>
      <c r="E19" s="4" t="s">
        <v>1</v>
      </c>
      <c r="F19" s="4">
        <v>500</v>
      </c>
      <c r="G19" s="4">
        <f>265*9.8</f>
        <v>2597</v>
      </c>
      <c r="H19" s="4"/>
      <c r="I19" s="4"/>
      <c r="J19" s="4"/>
      <c r="K19" s="4"/>
      <c r="L19" s="4"/>
      <c r="M19" s="4" t="s">
        <v>2</v>
      </c>
      <c r="N19" s="17">
        <v>7</v>
      </c>
      <c r="O19" s="17">
        <f t="shared" si="0"/>
        <v>17.64</v>
      </c>
      <c r="P19" s="17">
        <f t="shared" si="1"/>
        <v>176.4</v>
      </c>
      <c r="Q19" s="9" t="s">
        <v>31</v>
      </c>
    </row>
    <row r="20" spans="2:17" ht="80" customHeight="1" x14ac:dyDescent="0.3">
      <c r="B20" s="7" t="s">
        <v>71</v>
      </c>
      <c r="C20" s="4"/>
      <c r="D20" s="4" t="s">
        <v>22</v>
      </c>
      <c r="E20" s="4" t="s">
        <v>30</v>
      </c>
      <c r="F20" s="4">
        <v>1078</v>
      </c>
      <c r="G20" s="4">
        <f>272*9.8</f>
        <v>2665.6000000000004</v>
      </c>
      <c r="H20" s="4">
        <v>3</v>
      </c>
      <c r="I20" s="4"/>
      <c r="J20" s="4"/>
      <c r="K20" s="4" t="s">
        <v>69</v>
      </c>
      <c r="L20" s="4"/>
      <c r="M20" s="4" t="s">
        <v>68</v>
      </c>
      <c r="N20" s="17"/>
      <c r="O20" s="17"/>
      <c r="P20" s="17"/>
      <c r="Q20" s="9" t="s">
        <v>72</v>
      </c>
    </row>
    <row r="21" spans="2:17" ht="80" customHeight="1" x14ac:dyDescent="0.3">
      <c r="B21" s="7" t="s">
        <v>33</v>
      </c>
      <c r="C21" s="4"/>
      <c r="D21" s="4" t="s">
        <v>22</v>
      </c>
      <c r="E21" s="4" t="s">
        <v>32</v>
      </c>
      <c r="F21" s="4">
        <f>110*9.8</f>
        <v>1078</v>
      </c>
      <c r="G21" s="4">
        <f>285*9.8</f>
        <v>2793</v>
      </c>
      <c r="H21" s="4"/>
      <c r="I21" s="4"/>
      <c r="J21" s="4">
        <v>170</v>
      </c>
      <c r="K21" s="4" t="s">
        <v>36</v>
      </c>
      <c r="L21" s="4"/>
      <c r="M21" s="4" t="s">
        <v>34</v>
      </c>
      <c r="N21" s="17">
        <v>9</v>
      </c>
      <c r="O21" s="17">
        <f t="shared" si="0"/>
        <v>8.1818181818181817</v>
      </c>
      <c r="P21" s="17">
        <f t="shared" si="1"/>
        <v>81.818181818181813</v>
      </c>
      <c r="Q21" s="15" t="s">
        <v>5</v>
      </c>
    </row>
    <row r="22" spans="2:17" ht="80" customHeight="1" x14ac:dyDescent="0.3">
      <c r="B22" s="7" t="s">
        <v>38</v>
      </c>
      <c r="C22" s="4"/>
      <c r="D22" s="4" t="s">
        <v>22</v>
      </c>
      <c r="E22" s="4" t="s">
        <v>37</v>
      </c>
      <c r="F22" s="4">
        <v>1240</v>
      </c>
      <c r="G22" s="4"/>
      <c r="H22" s="4">
        <v>3</v>
      </c>
      <c r="I22" s="4"/>
      <c r="J22" s="4"/>
      <c r="K22" s="4" t="s">
        <v>46</v>
      </c>
      <c r="L22" s="4"/>
      <c r="M22" s="4" t="s">
        <v>7</v>
      </c>
      <c r="N22" s="17">
        <v>9</v>
      </c>
      <c r="O22" s="17">
        <f t="shared" si="0"/>
        <v>7.112903225806452</v>
      </c>
      <c r="P22" s="17">
        <f t="shared" si="1"/>
        <v>71.129032258064512</v>
      </c>
      <c r="Q22" s="15" t="s">
        <v>6</v>
      </c>
    </row>
    <row r="23" spans="2:17" ht="80" customHeight="1" x14ac:dyDescent="0.3">
      <c r="B23" s="7" t="s">
        <v>40</v>
      </c>
      <c r="C23" s="4"/>
      <c r="D23" s="4" t="s">
        <v>23</v>
      </c>
      <c r="E23" s="4" t="s">
        <v>42</v>
      </c>
      <c r="F23" s="4">
        <v>676</v>
      </c>
      <c r="G23" s="4">
        <f>290*9.8</f>
        <v>2842</v>
      </c>
      <c r="H23" s="4" t="s">
        <v>45</v>
      </c>
      <c r="I23" s="4" t="s">
        <v>47</v>
      </c>
      <c r="J23" s="4" t="s">
        <v>48</v>
      </c>
      <c r="K23" s="4" t="s">
        <v>43</v>
      </c>
      <c r="L23" s="4"/>
      <c r="M23" s="4" t="s">
        <v>8</v>
      </c>
      <c r="N23" s="17">
        <v>9</v>
      </c>
      <c r="O23" s="17">
        <f t="shared" si="0"/>
        <v>13.047337278106509</v>
      </c>
      <c r="P23" s="17">
        <f t="shared" si="1"/>
        <v>130.47337278106508</v>
      </c>
      <c r="Q23" s="15" t="s">
        <v>41</v>
      </c>
    </row>
    <row r="24" spans="2:17" ht="80" customHeight="1" x14ac:dyDescent="0.3">
      <c r="B24" s="7" t="s">
        <v>11</v>
      </c>
      <c r="C24" s="4"/>
      <c r="D24" s="4"/>
      <c r="E24" s="4" t="s">
        <v>49</v>
      </c>
      <c r="F24" s="4"/>
      <c r="G24" s="4"/>
      <c r="H24" s="4"/>
      <c r="I24" s="4"/>
      <c r="J24" s="4"/>
      <c r="K24" s="4"/>
      <c r="L24" s="4"/>
      <c r="M24" s="4" t="s">
        <v>9</v>
      </c>
      <c r="N24" s="17">
        <v>7</v>
      </c>
      <c r="O24" s="4"/>
      <c r="P24" s="17"/>
      <c r="Q24" s="8"/>
    </row>
    <row r="25" spans="2:17" ht="80" customHeight="1" thickBot="1" x14ac:dyDescent="0.35">
      <c r="B25" s="10" t="s">
        <v>51</v>
      </c>
      <c r="C25" s="5"/>
      <c r="D25" s="5"/>
      <c r="E25" s="5" t="s">
        <v>50</v>
      </c>
      <c r="F25" s="5"/>
      <c r="G25" s="5"/>
      <c r="H25" s="5"/>
      <c r="I25" s="5"/>
      <c r="J25" s="5"/>
      <c r="K25" s="5"/>
      <c r="L25" s="5"/>
      <c r="M25" s="5" t="s">
        <v>10</v>
      </c>
      <c r="N25" s="18">
        <v>5</v>
      </c>
      <c r="O25" s="5"/>
      <c r="P25" s="18"/>
      <c r="Q25" s="11"/>
    </row>
    <row r="26" spans="2:17" ht="14.5" thickTop="1" x14ac:dyDescent="0.3"/>
  </sheetData>
  <phoneticPr fontId="2" type="noConversion"/>
  <hyperlinks>
    <hyperlink ref="Q14" r:id="rId1" xr:uid="{6987C8D5-F92A-4D61-BC3A-8F45C1FE575F}"/>
    <hyperlink ref="Q16" r:id="rId2" xr:uid="{C6871155-CB85-4840-B12F-A43D3DDA0851}"/>
    <hyperlink ref="Q17" r:id="rId3" xr:uid="{00DDCEBB-1D63-4E06-AA6C-38BF98270D7E}"/>
    <hyperlink ref="Q18" r:id="rId4" xr:uid="{02697B57-8317-47C4-91AA-0ABB89508544}"/>
    <hyperlink ref="Q19" r:id="rId5" xr:uid="{4FE2105D-FE62-4924-A14F-BC64E9A2EE10}"/>
    <hyperlink ref="Q22" r:id="rId6" display="https://dbaspace.com/engine_s.html" xr:uid="{6C2C97C5-06C9-44F7-8CC4-CF0EA2AC63E0}"/>
    <hyperlink ref="Q21" r:id="rId7" display="https://www.orienspace.com/newsPage" xr:uid="{133B6CC1-98FA-4871-8A74-A12FAFD70C1E}"/>
    <hyperlink ref="Q23" r:id="rId8" display="http://www.jzyjspace.com/product/27.html" xr:uid="{CB724211-9B61-40F1-B045-8E74F8C9F36C}"/>
    <hyperlink ref="R14" r:id="rId9" display="https://mp.weixin.qq.com/s/fsJ6eqh4P2e6yw_D_YA-2g" xr:uid="{A1F1CDD9-4E14-4E2E-B604-22EE94167EB7}"/>
    <hyperlink ref="Q12" r:id="rId10" display="https://sat.huijiwiki.com/wiki/YF-100K" xr:uid="{EDB727CD-6111-4B4C-94EC-F9CB0E18EECE}"/>
    <hyperlink ref="Q20" r:id="rId11" xr:uid="{5815F9C4-1FCB-453E-A1FA-271213968145}"/>
    <hyperlink ref="Q11" r:id="rId12" display="https://mp.weixin.qq.com/s/hVS98dPdShTE-YTK-vm5AQ" xr:uid="{D9BBD078-DE26-4ADB-98CA-202C3DC38882}"/>
    <hyperlink ref="Q3" r:id="rId13" display="https://www.spacex.com/vehicles/starship" xr:uid="{72C7BF73-31ED-4EBB-B6DC-306A19E33608}"/>
    <hyperlink ref="Q4" r:id="rId14" display="https://www.spacex.com/vehicles/falcon-9" xr:uid="{B8A44052-3CF0-439F-920C-8488ACA7CF45}"/>
    <hyperlink ref="Q8" r:id="rId15" xr:uid="{E335A2C0-3112-45D7-A8E5-A9EDC8B33946}"/>
    <hyperlink ref="Q13" r:id="rId16" xr:uid="{8C735CB5-BF57-4D9A-A924-D67D3CE0ED9B}"/>
    <hyperlink ref="Q6" r:id="rId17" display="https://sat.huijiwiki.com/wiki/YF-77" xr:uid="{F7BC3D9D-24DA-4663-A69C-F1E6995A1DFE}"/>
    <hyperlink ref="Q7" r:id="rId18" display="https://sat.huijiwiki.com/wiki/YF-100" xr:uid="{76BBB612-76E3-4E83-A467-1A7E1FBC66F7}"/>
    <hyperlink ref="Q5" r:id="rId19" xr:uid="{24112058-9D99-46CE-B645-5C276B6B2D07}"/>
  </hyperlinks>
  <pageMargins left="0.7" right="0.7" top="0.75" bottom="0.75" header="0.3" footer="0.3"/>
  <drawing r:id="rId2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0C8D84-AC8E-4D46-9B99-C0210FEA717B}">
  <dimension ref="B2:M41"/>
  <sheetViews>
    <sheetView tabSelected="1" topLeftCell="A10" zoomScale="70" zoomScaleNormal="70" workbookViewId="0">
      <selection activeCell="J32" sqref="J32"/>
    </sheetView>
  </sheetViews>
  <sheetFormatPr defaultRowHeight="14" x14ac:dyDescent="0.3"/>
  <cols>
    <col min="2" max="2" width="17.75" customWidth="1"/>
    <col min="3" max="3" width="15.58203125" customWidth="1"/>
    <col min="4" max="4" width="28.58203125" customWidth="1"/>
    <col min="5" max="5" width="43.75" customWidth="1"/>
    <col min="6" max="6" width="36.33203125" customWidth="1"/>
    <col min="7" max="7" width="21.5" customWidth="1"/>
    <col min="8" max="8" width="26.4140625" customWidth="1"/>
    <col min="9" max="9" width="14" bestFit="1" customWidth="1"/>
    <col min="10" max="10" width="28.1640625" bestFit="1" customWidth="1"/>
    <col min="11" max="11" width="10.4140625" bestFit="1" customWidth="1"/>
    <col min="12" max="13" width="13.08203125" bestFit="1" customWidth="1"/>
  </cols>
  <sheetData>
    <row r="2" spans="2:13" ht="300" customHeight="1" x14ac:dyDescent="0.3">
      <c r="B2" s="33"/>
      <c r="C2" s="33"/>
      <c r="D2" s="33"/>
      <c r="E2" s="33"/>
      <c r="F2" s="33"/>
      <c r="G2" s="33"/>
    </row>
    <row r="3" spans="2:13" ht="258.5" customHeight="1" x14ac:dyDescent="0.3">
      <c r="B3" s="43" t="s">
        <v>266</v>
      </c>
      <c r="C3" s="42"/>
      <c r="D3" s="42"/>
      <c r="E3" s="42"/>
      <c r="F3" s="42"/>
      <c r="G3" s="42"/>
      <c r="H3" s="32" t="s">
        <v>267</v>
      </c>
    </row>
    <row r="4" spans="2:13" ht="23" thickBot="1" x14ac:dyDescent="0.35">
      <c r="B4" s="54" t="s">
        <v>313</v>
      </c>
      <c r="C4" s="54"/>
      <c r="D4" s="54"/>
      <c r="E4" s="54"/>
      <c r="F4" s="54"/>
      <c r="G4" s="54"/>
      <c r="I4" s="54" t="s">
        <v>314</v>
      </c>
      <c r="J4" s="54"/>
      <c r="K4" s="54"/>
      <c r="L4" s="54"/>
      <c r="M4" s="54"/>
    </row>
    <row r="5" spans="2:13" ht="42.5" thickTop="1" x14ac:dyDescent="0.3">
      <c r="B5" s="1" t="s">
        <v>265</v>
      </c>
      <c r="C5" s="2" t="s">
        <v>132</v>
      </c>
      <c r="D5" s="2" t="s">
        <v>133</v>
      </c>
      <c r="E5" s="2" t="s">
        <v>134</v>
      </c>
      <c r="F5" s="2" t="s">
        <v>135</v>
      </c>
      <c r="G5" s="3" t="s">
        <v>136</v>
      </c>
      <c r="I5" s="44" t="s">
        <v>268</v>
      </c>
      <c r="J5" s="45" t="s">
        <v>312</v>
      </c>
      <c r="K5" s="46" t="s">
        <v>269</v>
      </c>
      <c r="L5" s="46" t="s">
        <v>270</v>
      </c>
      <c r="M5" s="47" t="s">
        <v>271</v>
      </c>
    </row>
    <row r="6" spans="2:13" ht="40" customHeight="1" x14ac:dyDescent="0.3">
      <c r="B6" s="39" t="s">
        <v>188</v>
      </c>
      <c r="C6" s="13" t="s">
        <v>137</v>
      </c>
      <c r="D6" s="13" t="s">
        <v>138</v>
      </c>
      <c r="E6" s="13" t="s">
        <v>139</v>
      </c>
      <c r="F6" s="13" t="s">
        <v>140</v>
      </c>
      <c r="G6" s="56" t="s">
        <v>315</v>
      </c>
      <c r="I6" s="48" t="s">
        <v>165</v>
      </c>
      <c r="J6" s="34" t="s">
        <v>272</v>
      </c>
      <c r="K6" s="49" t="s">
        <v>273</v>
      </c>
      <c r="L6" s="49" t="s">
        <v>274</v>
      </c>
      <c r="M6" s="50" t="s">
        <v>275</v>
      </c>
    </row>
    <row r="7" spans="2:13" ht="40" customHeight="1" x14ac:dyDescent="0.3">
      <c r="B7" s="39"/>
      <c r="C7" s="13" t="s">
        <v>137</v>
      </c>
      <c r="D7" s="13" t="s">
        <v>141</v>
      </c>
      <c r="E7" s="13" t="s">
        <v>142</v>
      </c>
      <c r="F7" s="13" t="s">
        <v>143</v>
      </c>
      <c r="G7" s="57"/>
      <c r="I7" s="48" t="s">
        <v>276</v>
      </c>
      <c r="J7" s="34" t="s">
        <v>277</v>
      </c>
      <c r="K7" s="49" t="s">
        <v>278</v>
      </c>
      <c r="L7" s="49" t="s">
        <v>279</v>
      </c>
      <c r="M7" s="50" t="s">
        <v>280</v>
      </c>
    </row>
    <row r="8" spans="2:13" ht="40" customHeight="1" x14ac:dyDescent="0.3">
      <c r="B8" s="39"/>
      <c r="C8" s="13" t="s">
        <v>144</v>
      </c>
      <c r="D8" s="13" t="s">
        <v>145</v>
      </c>
      <c r="E8" s="13" t="s">
        <v>146</v>
      </c>
      <c r="F8" s="13" t="s">
        <v>147</v>
      </c>
      <c r="G8" s="57"/>
      <c r="I8" s="48" t="s">
        <v>281</v>
      </c>
      <c r="J8" s="34" t="s">
        <v>282</v>
      </c>
      <c r="K8" s="49" t="s">
        <v>283</v>
      </c>
      <c r="L8" s="49" t="s">
        <v>284</v>
      </c>
      <c r="M8" s="50" t="s">
        <v>285</v>
      </c>
    </row>
    <row r="9" spans="2:13" ht="40" customHeight="1" x14ac:dyDescent="0.3">
      <c r="B9" s="39"/>
      <c r="C9" s="13" t="s">
        <v>148</v>
      </c>
      <c r="D9" s="13" t="s">
        <v>145</v>
      </c>
      <c r="E9" s="13" t="s">
        <v>149</v>
      </c>
      <c r="F9" s="13" t="s">
        <v>150</v>
      </c>
      <c r="G9" s="57"/>
      <c r="I9" s="48" t="s">
        <v>286</v>
      </c>
      <c r="J9" s="34" t="s">
        <v>287</v>
      </c>
      <c r="K9" s="49" t="s">
        <v>288</v>
      </c>
      <c r="L9" s="49" t="s">
        <v>289</v>
      </c>
      <c r="M9" s="50" t="s">
        <v>290</v>
      </c>
    </row>
    <row r="10" spans="2:13" ht="40" customHeight="1" x14ac:dyDescent="0.3">
      <c r="B10" s="39"/>
      <c r="C10" s="13" t="s">
        <v>151</v>
      </c>
      <c r="D10" s="13" t="s">
        <v>152</v>
      </c>
      <c r="E10" s="13" t="s">
        <v>153</v>
      </c>
      <c r="F10" s="13" t="s">
        <v>154</v>
      </c>
      <c r="G10" s="57"/>
      <c r="I10" s="48" t="s">
        <v>291</v>
      </c>
      <c r="J10" s="34" t="s">
        <v>292</v>
      </c>
      <c r="K10" s="49" t="s">
        <v>293</v>
      </c>
      <c r="L10" s="49" t="s">
        <v>294</v>
      </c>
      <c r="M10" s="50" t="s">
        <v>295</v>
      </c>
    </row>
    <row r="11" spans="2:13" ht="40" customHeight="1" x14ac:dyDescent="0.3">
      <c r="B11" s="39"/>
      <c r="C11" s="37" t="s">
        <v>155</v>
      </c>
      <c r="D11" s="13" t="s">
        <v>156</v>
      </c>
      <c r="E11" s="13" t="s">
        <v>157</v>
      </c>
      <c r="F11" s="13" t="s">
        <v>158</v>
      </c>
      <c r="G11" s="57"/>
      <c r="I11" s="48" t="s">
        <v>296</v>
      </c>
      <c r="J11" s="34" t="s">
        <v>297</v>
      </c>
      <c r="K11" s="49" t="s">
        <v>298</v>
      </c>
      <c r="L11" s="49" t="s">
        <v>299</v>
      </c>
      <c r="M11" s="50" t="s">
        <v>300</v>
      </c>
    </row>
    <row r="12" spans="2:13" ht="40" customHeight="1" x14ac:dyDescent="0.3">
      <c r="B12" s="39"/>
      <c r="C12" s="13" t="s">
        <v>155</v>
      </c>
      <c r="D12" s="13" t="s">
        <v>159</v>
      </c>
      <c r="E12" s="13" t="s">
        <v>160</v>
      </c>
      <c r="F12" s="13" t="s">
        <v>161</v>
      </c>
      <c r="G12" s="57"/>
      <c r="I12" s="48" t="s">
        <v>301</v>
      </c>
      <c r="J12" s="34" t="s">
        <v>302</v>
      </c>
      <c r="K12" s="49" t="s">
        <v>298</v>
      </c>
      <c r="L12" s="49" t="s">
        <v>299</v>
      </c>
      <c r="M12" s="50" t="s">
        <v>300</v>
      </c>
    </row>
    <row r="13" spans="2:13" ht="40" customHeight="1" x14ac:dyDescent="0.3">
      <c r="B13" s="39"/>
      <c r="C13" s="13" t="s">
        <v>155</v>
      </c>
      <c r="D13" s="13" t="s">
        <v>162</v>
      </c>
      <c r="E13" s="13" t="s">
        <v>163</v>
      </c>
      <c r="F13" s="13" t="s">
        <v>164</v>
      </c>
      <c r="G13" s="58"/>
      <c r="I13" s="48" t="s">
        <v>303</v>
      </c>
      <c r="J13" s="34" t="s">
        <v>304</v>
      </c>
      <c r="K13" s="49" t="s">
        <v>305</v>
      </c>
      <c r="L13" s="49" t="s">
        <v>306</v>
      </c>
      <c r="M13" s="50" t="s">
        <v>307</v>
      </c>
    </row>
    <row r="14" spans="2:13" ht="40" customHeight="1" thickBot="1" x14ac:dyDescent="0.35">
      <c r="B14" s="39" t="s">
        <v>189</v>
      </c>
      <c r="C14" s="13" t="s">
        <v>165</v>
      </c>
      <c r="D14" s="13" t="s">
        <v>166</v>
      </c>
      <c r="E14" s="13" t="s">
        <v>167</v>
      </c>
      <c r="F14" s="13" t="s">
        <v>168</v>
      </c>
      <c r="G14" s="56" t="s">
        <v>316</v>
      </c>
      <c r="I14" s="51" t="s">
        <v>308</v>
      </c>
      <c r="J14" s="35"/>
      <c r="K14" s="52" t="s">
        <v>309</v>
      </c>
      <c r="L14" s="52" t="s">
        <v>310</v>
      </c>
      <c r="M14" s="53" t="s">
        <v>311</v>
      </c>
    </row>
    <row r="15" spans="2:13" ht="40" customHeight="1" thickTop="1" x14ac:dyDescent="0.3">
      <c r="B15" s="39"/>
      <c r="C15" s="13" t="s">
        <v>165</v>
      </c>
      <c r="D15" s="13" t="s">
        <v>169</v>
      </c>
      <c r="E15" s="13" t="s">
        <v>170</v>
      </c>
      <c r="F15" s="13" t="s">
        <v>171</v>
      </c>
      <c r="G15" s="57"/>
    </row>
    <row r="16" spans="2:13" ht="40" customHeight="1" x14ac:dyDescent="0.3">
      <c r="B16" s="39"/>
      <c r="C16" s="13" t="s">
        <v>172</v>
      </c>
      <c r="D16" s="13" t="s">
        <v>173</v>
      </c>
      <c r="E16" s="13" t="s">
        <v>174</v>
      </c>
      <c r="F16" s="13" t="s">
        <v>175</v>
      </c>
      <c r="G16" s="57"/>
    </row>
    <row r="17" spans="2:7" ht="40" customHeight="1" x14ac:dyDescent="0.3">
      <c r="B17" s="39"/>
      <c r="C17" s="13" t="s">
        <v>176</v>
      </c>
      <c r="D17" s="13" t="s">
        <v>177</v>
      </c>
      <c r="E17" s="13" t="s">
        <v>178</v>
      </c>
      <c r="F17" s="13" t="s">
        <v>179</v>
      </c>
      <c r="G17" s="57"/>
    </row>
    <row r="18" spans="2:7" ht="40" customHeight="1" x14ac:dyDescent="0.3">
      <c r="B18" s="39"/>
      <c r="C18" s="13" t="s">
        <v>180</v>
      </c>
      <c r="D18" s="13" t="s">
        <v>181</v>
      </c>
      <c r="E18" s="13" t="s">
        <v>182</v>
      </c>
      <c r="F18" s="13" t="s">
        <v>183</v>
      </c>
      <c r="G18" s="57"/>
    </row>
    <row r="19" spans="2:7" ht="40" customHeight="1" x14ac:dyDescent="0.3">
      <c r="B19" s="39"/>
      <c r="C19" s="13" t="s">
        <v>184</v>
      </c>
      <c r="D19" s="13" t="s">
        <v>185</v>
      </c>
      <c r="E19" s="13" t="s">
        <v>186</v>
      </c>
      <c r="F19" s="13" t="s">
        <v>187</v>
      </c>
      <c r="G19" s="58"/>
    </row>
    <row r="20" spans="2:7" ht="40" customHeight="1" x14ac:dyDescent="0.3">
      <c r="B20" s="40" t="s">
        <v>201</v>
      </c>
      <c r="C20" s="13" t="s">
        <v>190</v>
      </c>
      <c r="D20" s="13" t="s">
        <v>191</v>
      </c>
      <c r="E20" s="13" t="s">
        <v>192</v>
      </c>
      <c r="F20" s="13" t="s">
        <v>193</v>
      </c>
      <c r="G20" s="36" t="s">
        <v>317</v>
      </c>
    </row>
    <row r="21" spans="2:7" ht="40" customHeight="1" x14ac:dyDescent="0.3">
      <c r="B21" s="40"/>
      <c r="C21" s="13" t="s">
        <v>194</v>
      </c>
      <c r="D21" s="13" t="s">
        <v>195</v>
      </c>
      <c r="E21" s="13" t="s">
        <v>196</v>
      </c>
      <c r="F21" s="13" t="s">
        <v>197</v>
      </c>
      <c r="G21" s="55" t="s">
        <v>318</v>
      </c>
    </row>
    <row r="22" spans="2:7" ht="40" customHeight="1" x14ac:dyDescent="0.3">
      <c r="B22" s="40"/>
      <c r="C22" s="13" t="s">
        <v>194</v>
      </c>
      <c r="D22" s="13" t="s">
        <v>198</v>
      </c>
      <c r="E22" s="13" t="s">
        <v>199</v>
      </c>
      <c r="F22" s="13" t="s">
        <v>200</v>
      </c>
      <c r="G22" s="55"/>
    </row>
    <row r="23" spans="2:7" ht="40" customHeight="1" x14ac:dyDescent="0.3">
      <c r="B23" s="39" t="s">
        <v>221</v>
      </c>
      <c r="C23" s="13" t="s">
        <v>202</v>
      </c>
      <c r="D23" s="13" t="s">
        <v>203</v>
      </c>
      <c r="E23" s="13" t="s">
        <v>204</v>
      </c>
      <c r="F23" s="13" t="s">
        <v>205</v>
      </c>
      <c r="G23" s="56" t="s">
        <v>318</v>
      </c>
    </row>
    <row r="24" spans="2:7" ht="40" customHeight="1" x14ac:dyDescent="0.3">
      <c r="B24" s="39"/>
      <c r="C24" s="13" t="s">
        <v>206</v>
      </c>
      <c r="D24" s="13" t="s">
        <v>207</v>
      </c>
      <c r="E24" s="13" t="s">
        <v>208</v>
      </c>
      <c r="F24" s="13" t="s">
        <v>209</v>
      </c>
      <c r="G24" s="57"/>
    </row>
    <row r="25" spans="2:7" ht="40" customHeight="1" x14ac:dyDescent="0.3">
      <c r="B25" s="39"/>
      <c r="C25" s="13" t="s">
        <v>206</v>
      </c>
      <c r="D25" s="13" t="s">
        <v>210</v>
      </c>
      <c r="E25" s="13" t="s">
        <v>211</v>
      </c>
      <c r="F25" s="13" t="s">
        <v>212</v>
      </c>
      <c r="G25" s="57"/>
    </row>
    <row r="26" spans="2:7" ht="40" customHeight="1" x14ac:dyDescent="0.3">
      <c r="B26" s="39"/>
      <c r="C26" s="13" t="s">
        <v>213</v>
      </c>
      <c r="D26" s="13" t="s">
        <v>214</v>
      </c>
      <c r="E26" s="13" t="s">
        <v>215</v>
      </c>
      <c r="F26" s="13" t="s">
        <v>216</v>
      </c>
      <c r="G26" s="57"/>
    </row>
    <row r="27" spans="2:7" ht="40" customHeight="1" x14ac:dyDescent="0.3">
      <c r="B27" s="39"/>
      <c r="C27" s="13" t="s">
        <v>217</v>
      </c>
      <c r="D27" s="13" t="s">
        <v>218</v>
      </c>
      <c r="E27" s="13" t="s">
        <v>219</v>
      </c>
      <c r="F27" s="13" t="s">
        <v>220</v>
      </c>
      <c r="G27" s="58"/>
    </row>
    <row r="28" spans="2:7" ht="40" customHeight="1" x14ac:dyDescent="0.3">
      <c r="B28" s="40" t="s">
        <v>237</v>
      </c>
      <c r="C28" s="13" t="s">
        <v>222</v>
      </c>
      <c r="D28" s="13" t="s">
        <v>223</v>
      </c>
      <c r="E28" s="13" t="s">
        <v>224</v>
      </c>
      <c r="F28" s="13" t="s">
        <v>225</v>
      </c>
      <c r="G28" s="36" t="s">
        <v>317</v>
      </c>
    </row>
    <row r="29" spans="2:7" ht="40" customHeight="1" x14ac:dyDescent="0.3">
      <c r="B29" s="40"/>
      <c r="C29" s="13" t="s">
        <v>226</v>
      </c>
      <c r="D29" s="13" t="s">
        <v>227</v>
      </c>
      <c r="E29" s="13" t="s">
        <v>228</v>
      </c>
      <c r="F29" s="13" t="s">
        <v>229</v>
      </c>
      <c r="G29" s="36" t="s">
        <v>317</v>
      </c>
    </row>
    <row r="30" spans="2:7" ht="40" customHeight="1" x14ac:dyDescent="0.3">
      <c r="B30" s="40"/>
      <c r="C30" s="13" t="s">
        <v>230</v>
      </c>
      <c r="D30" s="13" t="s">
        <v>169</v>
      </c>
      <c r="E30" s="13" t="s">
        <v>231</v>
      </c>
      <c r="F30" s="13" t="s">
        <v>232</v>
      </c>
      <c r="G30" s="56" t="s">
        <v>318</v>
      </c>
    </row>
    <row r="31" spans="2:7" ht="40" customHeight="1" x14ac:dyDescent="0.3">
      <c r="B31" s="40"/>
      <c r="C31" s="13" t="s">
        <v>233</v>
      </c>
      <c r="D31" s="13" t="s">
        <v>234</v>
      </c>
      <c r="E31" s="13" t="s">
        <v>235</v>
      </c>
      <c r="F31" s="13" t="s">
        <v>236</v>
      </c>
      <c r="G31" s="58"/>
    </row>
    <row r="32" spans="2:7" ht="40" customHeight="1" x14ac:dyDescent="0.3">
      <c r="B32" s="40" t="s">
        <v>264</v>
      </c>
      <c r="C32" s="13" t="s">
        <v>238</v>
      </c>
      <c r="D32" s="13" t="s">
        <v>239</v>
      </c>
      <c r="E32" s="13" t="s">
        <v>240</v>
      </c>
      <c r="F32" s="13" t="s">
        <v>241</v>
      </c>
      <c r="G32" s="36"/>
    </row>
    <row r="33" spans="2:7" ht="40" customHeight="1" x14ac:dyDescent="0.3">
      <c r="B33" s="40"/>
      <c r="C33" s="13" t="s">
        <v>238</v>
      </c>
      <c r="D33" s="13" t="s">
        <v>242</v>
      </c>
      <c r="E33" s="13" t="s">
        <v>243</v>
      </c>
      <c r="F33" s="13" t="s">
        <v>244</v>
      </c>
      <c r="G33" s="36"/>
    </row>
    <row r="34" spans="2:7" ht="40" customHeight="1" x14ac:dyDescent="0.3">
      <c r="B34" s="40"/>
      <c r="C34" s="13" t="s">
        <v>245</v>
      </c>
      <c r="D34" s="13" t="s">
        <v>246</v>
      </c>
      <c r="E34" s="13" t="s">
        <v>247</v>
      </c>
      <c r="F34" s="13" t="s">
        <v>248</v>
      </c>
      <c r="G34" s="36"/>
    </row>
    <row r="35" spans="2:7" ht="40" customHeight="1" x14ac:dyDescent="0.3">
      <c r="B35" s="40"/>
      <c r="C35" s="13" t="s">
        <v>249</v>
      </c>
      <c r="D35" s="13" t="s">
        <v>250</v>
      </c>
      <c r="E35" s="13" t="s">
        <v>251</v>
      </c>
      <c r="F35" s="13" t="s">
        <v>252</v>
      </c>
      <c r="G35" s="56" t="s">
        <v>319</v>
      </c>
    </row>
    <row r="36" spans="2:7" ht="40" customHeight="1" x14ac:dyDescent="0.3">
      <c r="B36" s="40"/>
      <c r="C36" s="13" t="s">
        <v>249</v>
      </c>
      <c r="D36" s="13" t="s">
        <v>162</v>
      </c>
      <c r="E36" s="13" t="s">
        <v>253</v>
      </c>
      <c r="F36" s="13" t="s">
        <v>254</v>
      </c>
      <c r="G36" s="57"/>
    </row>
    <row r="37" spans="2:7" ht="40" customHeight="1" x14ac:dyDescent="0.3">
      <c r="B37" s="40"/>
      <c r="C37" s="13" t="s">
        <v>249</v>
      </c>
      <c r="D37" s="13" t="s">
        <v>255</v>
      </c>
      <c r="E37" s="13" t="s">
        <v>256</v>
      </c>
      <c r="F37" s="13" t="s">
        <v>257</v>
      </c>
      <c r="G37" s="57"/>
    </row>
    <row r="38" spans="2:7" ht="40" customHeight="1" x14ac:dyDescent="0.3">
      <c r="B38" s="40"/>
      <c r="C38" s="13" t="s">
        <v>249</v>
      </c>
      <c r="D38" s="13" t="s">
        <v>159</v>
      </c>
      <c r="E38" s="13" t="s">
        <v>258</v>
      </c>
      <c r="F38" s="13" t="s">
        <v>259</v>
      </c>
      <c r="G38" s="57"/>
    </row>
    <row r="39" spans="2:7" ht="40" customHeight="1" x14ac:dyDescent="0.3">
      <c r="B39" s="40"/>
      <c r="C39" s="13" t="s">
        <v>249</v>
      </c>
      <c r="D39" s="13" t="s">
        <v>169</v>
      </c>
      <c r="E39" s="13" t="s">
        <v>260</v>
      </c>
      <c r="F39" s="13" t="s">
        <v>261</v>
      </c>
      <c r="G39" s="57"/>
    </row>
    <row r="40" spans="2:7" ht="40" customHeight="1" thickBot="1" x14ac:dyDescent="0.35">
      <c r="B40" s="41"/>
      <c r="C40" s="38" t="s">
        <v>249</v>
      </c>
      <c r="D40" s="38" t="s">
        <v>195</v>
      </c>
      <c r="E40" s="38" t="s">
        <v>262</v>
      </c>
      <c r="F40" s="38" t="s">
        <v>263</v>
      </c>
      <c r="G40" s="59"/>
    </row>
    <row r="41" spans="2:7" ht="14.5" thickTop="1" x14ac:dyDescent="0.3"/>
  </sheetData>
  <mergeCells count="16">
    <mergeCell ref="G23:G27"/>
    <mergeCell ref="G30:G31"/>
    <mergeCell ref="G21:G22"/>
    <mergeCell ref="G35:G40"/>
    <mergeCell ref="B2:G2"/>
    <mergeCell ref="B3:G3"/>
    <mergeCell ref="B4:G4"/>
    <mergeCell ref="I4:M4"/>
    <mergeCell ref="G6:G13"/>
    <mergeCell ref="G14:G19"/>
    <mergeCell ref="B6:B13"/>
    <mergeCell ref="B14:B19"/>
    <mergeCell ref="B20:B22"/>
    <mergeCell ref="B23:B27"/>
    <mergeCell ref="B28:B31"/>
    <mergeCell ref="B32:B40"/>
  </mergeCells>
  <phoneticPr fontId="2" type="noConversion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国内发动机</vt:lpstr>
      <vt:lpstr>发动机产业链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Wayne Bruce</dc:creator>
  <cp:lastModifiedBy>Wayne Bruce</cp:lastModifiedBy>
  <dcterms:created xsi:type="dcterms:W3CDTF">2025-12-25T03:45:32Z</dcterms:created>
  <dcterms:modified xsi:type="dcterms:W3CDTF">2026-02-09T01:47:02Z</dcterms:modified>
</cp:coreProperties>
</file>