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_Program\launch_vehicle_query_system\doc\"/>
    </mc:Choice>
  </mc:AlternateContent>
  <xr:revisionPtr revIDLastSave="0" documentId="13_ncr:1_{242D9A67-C4B9-4D10-A48B-E1761E269170}" xr6:coauthVersionLast="47" xr6:coauthVersionMax="47" xr10:uidLastSave="{00000000-0000-0000-0000-000000000000}"/>
  <bookViews>
    <workbookView xWindow="-110" yWindow="-110" windowWidth="38620" windowHeight="21100" xr2:uid="{058AFBB2-E306-4B75-95E4-7F9DD3FCE4AC}"/>
  </bookViews>
  <sheets>
    <sheet name="国内发动机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F5" i="2"/>
  <c r="O6" i="2"/>
  <c r="P6" i="2"/>
  <c r="G15" i="2"/>
  <c r="O9" i="2"/>
  <c r="O10" i="2"/>
  <c r="O11" i="2"/>
  <c r="O12" i="2"/>
  <c r="O13" i="2"/>
  <c r="O14" i="2"/>
  <c r="O8" i="2"/>
  <c r="O17" i="2"/>
  <c r="O18" i="2"/>
  <c r="O7" i="2"/>
  <c r="P9" i="2"/>
  <c r="P10" i="2"/>
  <c r="P11" i="2"/>
  <c r="P12" i="2"/>
  <c r="P13" i="2"/>
  <c r="P14" i="2"/>
  <c r="P8" i="2"/>
  <c r="P17" i="2"/>
  <c r="P18" i="2"/>
  <c r="P7" i="2"/>
  <c r="G8" i="2"/>
  <c r="G18" i="2"/>
  <c r="G16" i="2"/>
  <c r="F16" i="2"/>
  <c r="P16" i="2" s="1"/>
  <c r="G14" i="2"/>
  <c r="O16" i="2" l="1"/>
</calcChain>
</file>

<file path=xl/sharedStrings.xml><?xml version="1.0" encoding="utf-8"?>
<sst xmlns="http://schemas.openxmlformats.org/spreadsheetml/2006/main" count="132" uniqueCount="109">
  <si>
    <t>研制单位</t>
  </si>
  <si>
    <t>星河动力</t>
  </si>
  <si>
    <t>智神星一号</t>
  </si>
  <si>
    <t>蓝箭航天</t>
  </si>
  <si>
    <t>朱雀三号</t>
  </si>
  <si>
    <t>东方空间</t>
  </si>
  <si>
    <t>深蓝航天</t>
  </si>
  <si>
    <t>星云一号</t>
  </si>
  <si>
    <t>元行者一号</t>
  </si>
  <si>
    <t>跃迁一号</t>
  </si>
  <si>
    <t>宇石一号</t>
  </si>
  <si>
    <t>航天六院</t>
    <phoneticPr fontId="2" type="noConversion"/>
  </si>
  <si>
    <t>天兵科技</t>
    <phoneticPr fontId="2" type="noConversion"/>
  </si>
  <si>
    <t>海平面推力(kN)</t>
    <phoneticPr fontId="2" type="noConversion"/>
  </si>
  <si>
    <t>海平面比冲(m/s)</t>
    <phoneticPr fontId="2" type="noConversion"/>
  </si>
  <si>
    <t>星际荣耀</t>
    <phoneticPr fontId="2" type="noConversion"/>
  </si>
  <si>
    <t>图片</t>
    <phoneticPr fontId="2" type="noConversion"/>
  </si>
  <si>
    <t>长征十号甲（载人）
长征十号乙（载货）
长征十二号甲
长征十二号乙</t>
    <phoneticPr fontId="2" type="noConversion"/>
  </si>
  <si>
    <t>使用型号</t>
    <phoneticPr fontId="2" type="noConversion"/>
  </si>
  <si>
    <t>链接</t>
    <phoneticPr fontId="2" type="noConversion"/>
  </si>
  <si>
    <t>https://www.landspace.com/product.html?mao=1</t>
    <phoneticPr fontId="2" type="noConversion"/>
  </si>
  <si>
    <t>朱雀三号(遥一)</t>
    <phoneticPr fontId="2" type="noConversion"/>
  </si>
  <si>
    <t>推进剂</t>
    <phoneticPr fontId="2" type="noConversion"/>
  </si>
  <si>
    <t>液氧+煤油</t>
    <phoneticPr fontId="2" type="noConversion"/>
  </si>
  <si>
    <t>液氧+甲烷</t>
    <phoneticPr fontId="2" type="noConversion"/>
  </si>
  <si>
    <t>双曲线三号</t>
    <phoneticPr fontId="2" type="noConversion"/>
  </si>
  <si>
    <t>天龙二号
天龙三号</t>
    <phoneticPr fontId="2" type="noConversion"/>
  </si>
  <si>
    <t>https://www.spacepioneer.cc/tianhuo/TH12</t>
    <phoneticPr fontId="2" type="noConversion"/>
  </si>
  <si>
    <t>天龙三号（二级）</t>
    <phoneticPr fontId="2" type="noConversion"/>
  </si>
  <si>
    <t>https://www.spacepioneer.cc/tianhuo/TH12V</t>
    <phoneticPr fontId="2" type="noConversion"/>
  </si>
  <si>
    <t>https://www.i-space.com.cn/products</t>
    <phoneticPr fontId="2" type="noConversion"/>
  </si>
  <si>
    <t>中科宇航</t>
    <phoneticPr fontId="2" type="noConversion"/>
  </si>
  <si>
    <t>https://www.galactic-energy.cn/index.php/List/cid/5</t>
    <phoneticPr fontId="2" type="noConversion"/>
  </si>
  <si>
    <t>东方空间</t>
    <phoneticPr fontId="2" type="noConversion"/>
  </si>
  <si>
    <t>原力-110</t>
    <phoneticPr fontId="2" type="noConversion"/>
  </si>
  <si>
    <t>引力二号
引力三号</t>
    <phoneticPr fontId="2" type="noConversion"/>
  </si>
  <si>
    <t>推重比</t>
    <phoneticPr fontId="2" type="noConversion"/>
  </si>
  <si>
    <t>推力调节范围</t>
  </si>
  <si>
    <t>40%-110%</t>
    <phoneticPr fontId="2" type="noConversion"/>
  </si>
  <si>
    <t>深蓝航天</t>
    <phoneticPr fontId="2" type="noConversion"/>
  </si>
  <si>
    <t>深蓝雷霆RS</t>
    <phoneticPr fontId="2" type="noConversion"/>
  </si>
  <si>
    <t>启动次数</t>
    <phoneticPr fontId="2" type="noConversion"/>
  </si>
  <si>
    <t>龙云</t>
    <phoneticPr fontId="2" type="noConversion"/>
  </si>
  <si>
    <t>龙云发动机_九州云箭（北京）空间科技有限公司</t>
  </si>
  <si>
    <t>九州箭云</t>
    <phoneticPr fontId="2" type="noConversion"/>
  </si>
  <si>
    <t>32%-106%</t>
    <phoneticPr fontId="2" type="noConversion"/>
  </si>
  <si>
    <t>发动机重量</t>
    <phoneticPr fontId="2" type="noConversion"/>
  </si>
  <si>
    <t>＞3</t>
    <phoneticPr fontId="2" type="noConversion"/>
  </si>
  <si>
    <t>50%-110%</t>
    <phoneticPr fontId="2" type="noConversion"/>
  </si>
  <si>
    <t>≯850kg</t>
    <phoneticPr fontId="2" type="noConversion"/>
  </si>
  <si>
    <t>最大摇摆角度</t>
  </si>
  <si>
    <t>±8°</t>
    <phoneticPr fontId="2" type="noConversion"/>
  </si>
  <si>
    <t>大航跃迁</t>
    <phoneticPr fontId="2" type="noConversion"/>
  </si>
  <si>
    <t>宇石空间</t>
    <phoneticPr fontId="2" type="noConversion"/>
  </si>
  <si>
    <t>YS-20</t>
    <phoneticPr fontId="2" type="noConversion"/>
  </si>
  <si>
    <t>朱雀三号可复用火箭十公里级垂直起降飞行试验任务圆满成功！</t>
  </si>
  <si>
    <t>45%-111%</t>
    <phoneticPr fontId="2" type="noConversion"/>
  </si>
  <si>
    <t>&lt;700 kg</t>
  </si>
  <si>
    <t>&gt;160</t>
    <phoneticPr fontId="2" type="noConversion"/>
  </si>
  <si>
    <t>YF-100K</t>
    <phoneticPr fontId="2" type="noConversion"/>
  </si>
  <si>
    <t>YF-100K - 卫星百科，很认真的中文航天百科 - 灰机wiki - 北京嘉闻杰诺网络科技有限公司</t>
  </si>
  <si>
    <t>65%-105%</t>
    <phoneticPr fontId="2" type="noConversion"/>
  </si>
  <si>
    <t>35%-115%</t>
    <phoneticPr fontId="2" type="noConversion"/>
  </si>
  <si>
    <t>＜867 kg</t>
  </si>
  <si>
    <t>YF-102</t>
    <phoneticPr fontId="2" type="noConversion"/>
  </si>
  <si>
    <t>航天科技六院</t>
    <phoneticPr fontId="2" type="noConversion"/>
  </si>
  <si>
    <t>7500t所需数量</t>
    <phoneticPr fontId="2" type="noConversion"/>
  </si>
  <si>
    <t>750t所需数量</t>
    <phoneticPr fontId="2" type="noConversion"/>
  </si>
  <si>
    <t>蓝箭航天</t>
    <phoneticPr fontId="2" type="noConversion"/>
  </si>
  <si>
    <t>&lt;700</t>
    <phoneticPr fontId="2" type="noConversion"/>
  </si>
  <si>
    <t>力箭二号
天龙二号</t>
    <phoneticPr fontId="2" type="noConversion"/>
  </si>
  <si>
    <t>航天商发</t>
    <phoneticPr fontId="2" type="noConversion"/>
  </si>
  <si>
    <t>&gt;130</t>
    <phoneticPr fontId="2" type="noConversion"/>
  </si>
  <si>
    <t>力箭二号(后续)</t>
    <phoneticPr fontId="2" type="noConversion"/>
  </si>
  <si>
    <t>50%-100%</t>
    <phoneticPr fontId="2" type="noConversion"/>
  </si>
  <si>
    <t>55%-100%</t>
    <phoneticPr fontId="2" type="noConversion"/>
  </si>
  <si>
    <t>力擎二号
(玄鸢二号)</t>
    <phoneticPr fontId="2" type="noConversion"/>
  </si>
  <si>
    <t>https://mp.weixin.qq.com/s/oWlHGRyxxYl6PZGNNHwceA</t>
    <phoneticPr fontId="2" type="noConversion"/>
  </si>
  <si>
    <t>https://news.cnr.cn/native/gd/20230422/t20230422_526227651.shtml</t>
    <phoneticPr fontId="2" type="noConversion"/>
  </si>
  <si>
    <t>现有成组方式</t>
    <phoneticPr fontId="2" type="noConversion"/>
  </si>
  <si>
    <t>天鹊-12A 
(TQ-12A)</t>
    <phoneticPr fontId="2" type="noConversion"/>
  </si>
  <si>
    <t>天鹊-12B
 (TQ-12B)</t>
    <phoneticPr fontId="2" type="noConversion"/>
  </si>
  <si>
    <t>天火-12 
(TH-12)</t>
    <phoneticPr fontId="2" type="noConversion"/>
  </si>
  <si>
    <t>天火-12V
(TH-12V)</t>
    <phoneticPr fontId="2" type="noConversion"/>
  </si>
  <si>
    <t>焦点二号
(JD-2)</t>
    <phoneticPr fontId="2" type="noConversion"/>
  </si>
  <si>
    <t>苍穹
(CQ-50)</t>
    <phoneticPr fontId="2" type="noConversion"/>
  </si>
  <si>
    <t>YF-215</t>
    <phoneticPr fontId="2" type="noConversion"/>
  </si>
  <si>
    <t>25%-110%</t>
    <phoneticPr fontId="2" type="noConversion"/>
  </si>
  <si>
    <t>我国液氧甲烷发动机技术发展概述</t>
  </si>
  <si>
    <t>长征九号</t>
    <phoneticPr fontId="2" type="noConversion"/>
  </si>
  <si>
    <t>SpaceX</t>
    <phoneticPr fontId="2" type="noConversion"/>
  </si>
  <si>
    <t>20%-100%</t>
    <phoneticPr fontId="2" type="noConversion"/>
  </si>
  <si>
    <t>Raptor 2</t>
    <phoneticPr fontId="2" type="noConversion"/>
  </si>
  <si>
    <t>±6°</t>
    <phoneticPr fontId="2" type="noConversion"/>
  </si>
  <si>
    <t>±4°</t>
    <phoneticPr fontId="2" type="noConversion"/>
  </si>
  <si>
    <t>YF-209</t>
    <phoneticPr fontId="2" type="noConversion"/>
  </si>
  <si>
    <t>27%-108%</t>
    <phoneticPr fontId="2" type="noConversion"/>
  </si>
  <si>
    <t>长征十二号甲</t>
    <phoneticPr fontId="2" type="noConversion"/>
  </si>
  <si>
    <t>星舰</t>
    <phoneticPr fontId="2" type="noConversion"/>
  </si>
  <si>
    <t>SpaceX - Starship</t>
  </si>
  <si>
    <t>57%-100%</t>
    <phoneticPr fontId="2" type="noConversion"/>
  </si>
  <si>
    <t>Merlin 1D++</t>
    <phoneticPr fontId="2" type="noConversion"/>
  </si>
  <si>
    <t>液氧+煤油i</t>
    <phoneticPr fontId="2" type="noConversion"/>
  </si>
  <si>
    <t>猎鹰9</t>
    <phoneticPr fontId="2" type="noConversion"/>
  </si>
  <si>
    <t>SpaceX - Falcon 9</t>
  </si>
  <si>
    <t>芯一级发动机</t>
    <phoneticPr fontId="2" type="noConversion"/>
  </si>
  <si>
    <t>＞2</t>
    <phoneticPr fontId="2" type="noConversion"/>
  </si>
  <si>
    <t>＜4</t>
    <phoneticPr fontId="2" type="noConversion"/>
  </si>
  <si>
    <t>跃迁-1号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</si>
</sst>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0" x14ac:knownFonts="1"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.9"/>
      <color rgb="FF102349"/>
      <name val="黑体"/>
      <family val="3"/>
      <charset val="134"/>
    </font>
    <font>
      <sz val="9.9"/>
      <color rgb="FF102349"/>
      <name val="宋体"/>
      <family val="3"/>
      <charset val="134"/>
    </font>
    <font>
      <sz val="11"/>
      <color rgb="FFFF0000"/>
      <name val="等线"/>
      <family val="2"/>
      <charset val="134"/>
      <scheme val="minor"/>
    </font>
    <font>
      <sz val="9.9"/>
      <color rgb="FFFF0000"/>
      <name val="宋体"/>
      <family val="3"/>
      <charset val="134"/>
    </font>
    <font>
      <u/>
      <sz val="11"/>
      <color rgb="FFFF0000"/>
      <name val="等线"/>
      <family val="2"/>
      <charset val="134"/>
      <scheme val="minor"/>
    </font>
    <font>
      <b/>
      <sz val="9.9"/>
      <color rgb="FFFF0000"/>
      <name val="宋体"/>
      <family val="3"/>
      <charset val="134"/>
    </font>
    <font>
      <b/>
      <sz val="11"/>
      <color rgb="FFFF000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1" fillId="0" borderId="6" xfId="1" applyBorder="1" applyAlignment="1">
      <alignment vertical="center" wrapText="1"/>
    </xf>
    <xf numFmtId="0" fontId="1" fillId="0" borderId="6" xfId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 wrapText="1"/>
    </xf>
    <xf numFmtId="176" fontId="4" fillId="2" borderId="8" xfId="0" applyNumberFormat="1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9" fillId="0" borderId="0" xfId="0" applyFont="1">
      <alignment vertical="center"/>
    </xf>
    <xf numFmtId="176" fontId="3" fillId="2" borderId="2" xfId="0" applyNumberFormat="1" applyFont="1" applyFill="1" applyBorder="1" applyAlignment="1">
      <alignment horizontal="center" vertical="center" wrapText="1"/>
    </xf>
    <xf numFmtId="0" fontId="1" fillId="2" borderId="6" xfId="1" applyFill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>
      <alignment vertical="center"/>
    </xf>
    <xf numFmtId="0" fontId="8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176" fontId="8" fillId="2" borderId="5" xfId="0" applyNumberFormat="1" applyFont="1" applyFill="1" applyBorder="1" applyAlignment="1">
      <alignment horizontal="center" vertical="center" wrapText="1"/>
    </xf>
    <xf numFmtId="0" fontId="1" fillId="2" borderId="6" xfId="1" applyFill="1" applyBorder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76" fontId="6" fillId="2" borderId="5" xfId="0" applyNumberFormat="1" applyFont="1" applyFill="1" applyBorder="1" applyAlignment="1">
      <alignment horizontal="center" vertical="center" wrapText="1"/>
    </xf>
    <xf numFmtId="0" fontId="7" fillId="0" borderId="6" xfId="1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FFEFEF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34192</xdr:colOff>
      <xdr:row>6</xdr:row>
      <xdr:rowOff>64026</xdr:rowOff>
    </xdr:from>
    <xdr:to>
      <xdr:col>2</xdr:col>
      <xdr:colOff>1167424</xdr:colOff>
      <xdr:row>6</xdr:row>
      <xdr:rowOff>965146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6602DC0-0064-A7B0-3092-3F1F28782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1049" y="426883"/>
          <a:ext cx="1133232" cy="901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172357</xdr:colOff>
      <xdr:row>9</xdr:row>
      <xdr:rowOff>18143</xdr:rowOff>
    </xdr:from>
    <xdr:to>
      <xdr:col>2</xdr:col>
      <xdr:colOff>982172</xdr:colOff>
      <xdr:row>9</xdr:row>
      <xdr:rowOff>988786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E032890-6615-7775-FCD5-0627F0E52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9214" y="2413000"/>
          <a:ext cx="809815" cy="970643"/>
        </a:xfrm>
        <a:prstGeom prst="rect">
          <a:avLst/>
        </a:prstGeom>
      </xdr:spPr>
    </xdr:pic>
    <xdr:clientData/>
  </xdr:twoCellAnchor>
  <xdr:twoCellAnchor editAs="oneCell">
    <xdr:from>
      <xdr:col>2</xdr:col>
      <xdr:colOff>199573</xdr:colOff>
      <xdr:row>8</xdr:row>
      <xdr:rowOff>45358</xdr:rowOff>
    </xdr:from>
    <xdr:to>
      <xdr:col>2</xdr:col>
      <xdr:colOff>901997</xdr:colOff>
      <xdr:row>8</xdr:row>
      <xdr:rowOff>979715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510E93C-526D-46D6-75F4-E1EF4DFA4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6430" y="1424215"/>
          <a:ext cx="702424" cy="934357"/>
        </a:xfrm>
        <a:prstGeom prst="rect">
          <a:avLst/>
        </a:prstGeom>
      </xdr:spPr>
    </xdr:pic>
    <xdr:clientData/>
  </xdr:twoCellAnchor>
  <xdr:twoCellAnchor editAs="oneCell">
    <xdr:from>
      <xdr:col>2</xdr:col>
      <xdr:colOff>161193</xdr:colOff>
      <xdr:row>10</xdr:row>
      <xdr:rowOff>73269</xdr:rowOff>
    </xdr:from>
    <xdr:to>
      <xdr:col>2</xdr:col>
      <xdr:colOff>930594</xdr:colOff>
      <xdr:row>10</xdr:row>
      <xdr:rowOff>972038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F0F794D-0757-1B5F-1393-79259B669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46655" y="3492500"/>
          <a:ext cx="769401" cy="898769"/>
        </a:xfrm>
        <a:prstGeom prst="rect">
          <a:avLst/>
        </a:prstGeom>
      </xdr:spPr>
    </xdr:pic>
    <xdr:clientData/>
  </xdr:twoCellAnchor>
  <xdr:twoCellAnchor editAs="oneCell">
    <xdr:from>
      <xdr:col>2</xdr:col>
      <xdr:colOff>172357</xdr:colOff>
      <xdr:row>11</xdr:row>
      <xdr:rowOff>27214</xdr:rowOff>
    </xdr:from>
    <xdr:to>
      <xdr:col>2</xdr:col>
      <xdr:colOff>889000</xdr:colOff>
      <xdr:row>11</xdr:row>
      <xdr:rowOff>987369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85A3244-E376-CDB4-2D98-7FC3CFFE3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9214" y="4454071"/>
          <a:ext cx="716643" cy="960155"/>
        </a:xfrm>
        <a:prstGeom prst="rect">
          <a:avLst/>
        </a:prstGeom>
      </xdr:spPr>
    </xdr:pic>
    <xdr:clientData/>
  </xdr:twoCellAnchor>
  <xdr:twoCellAnchor editAs="oneCell">
    <xdr:from>
      <xdr:col>2</xdr:col>
      <xdr:colOff>27215</xdr:colOff>
      <xdr:row>12</xdr:row>
      <xdr:rowOff>72572</xdr:rowOff>
    </xdr:from>
    <xdr:to>
      <xdr:col>2</xdr:col>
      <xdr:colOff>1050192</xdr:colOff>
      <xdr:row>12</xdr:row>
      <xdr:rowOff>934358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8A41216B-3380-5475-C830-6824EC9BC4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11452"/>
        <a:stretch>
          <a:fillRect/>
        </a:stretch>
      </xdr:blipFill>
      <xdr:spPr>
        <a:xfrm>
          <a:off x="1912677" y="6539803"/>
          <a:ext cx="1022977" cy="861786"/>
        </a:xfrm>
        <a:prstGeom prst="rect">
          <a:avLst/>
        </a:prstGeom>
      </xdr:spPr>
    </xdr:pic>
    <xdr:clientData/>
  </xdr:twoCellAnchor>
  <xdr:twoCellAnchor editAs="oneCell">
    <xdr:from>
      <xdr:col>2</xdr:col>
      <xdr:colOff>58057</xdr:colOff>
      <xdr:row>13</xdr:row>
      <xdr:rowOff>105228</xdr:rowOff>
    </xdr:from>
    <xdr:to>
      <xdr:col>2</xdr:col>
      <xdr:colOff>1169307</xdr:colOff>
      <xdr:row>13</xdr:row>
      <xdr:rowOff>931609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B0FA9E23-9C9D-F244-20CC-57967F0D4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44914" y="6564085"/>
          <a:ext cx="1111250" cy="826381"/>
        </a:xfrm>
        <a:prstGeom prst="rect">
          <a:avLst/>
        </a:prstGeom>
      </xdr:spPr>
    </xdr:pic>
    <xdr:clientData/>
  </xdr:twoCellAnchor>
  <xdr:twoCellAnchor editAs="oneCell">
    <xdr:from>
      <xdr:col>2</xdr:col>
      <xdr:colOff>138043</xdr:colOff>
      <xdr:row>15</xdr:row>
      <xdr:rowOff>22087</xdr:rowOff>
    </xdr:from>
    <xdr:to>
      <xdr:col>2</xdr:col>
      <xdr:colOff>927952</xdr:colOff>
      <xdr:row>15</xdr:row>
      <xdr:rowOff>990462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3DD3C156-7AB4-A7EB-AE7A-25A9FE384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26478" y="8514522"/>
          <a:ext cx="789909" cy="968375"/>
        </a:xfrm>
        <a:prstGeom prst="rect">
          <a:avLst/>
        </a:prstGeom>
      </xdr:spPr>
    </xdr:pic>
    <xdr:clientData/>
  </xdr:twoCellAnchor>
  <xdr:twoCellAnchor editAs="oneCell">
    <xdr:from>
      <xdr:col>2</xdr:col>
      <xdr:colOff>161192</xdr:colOff>
      <xdr:row>16</xdr:row>
      <xdr:rowOff>19540</xdr:rowOff>
    </xdr:from>
    <xdr:to>
      <xdr:col>2</xdr:col>
      <xdr:colOff>915439</xdr:colOff>
      <xdr:row>16</xdr:row>
      <xdr:rowOff>991578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92E827C4-6844-195E-58A4-ABCE8E495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46654" y="9534771"/>
          <a:ext cx="754247" cy="972038"/>
        </a:xfrm>
        <a:prstGeom prst="rect">
          <a:avLst/>
        </a:prstGeom>
      </xdr:spPr>
    </xdr:pic>
    <xdr:clientData/>
  </xdr:twoCellAnchor>
  <xdr:twoCellAnchor editAs="oneCell">
    <xdr:from>
      <xdr:col>2</xdr:col>
      <xdr:colOff>93870</xdr:colOff>
      <xdr:row>17</xdr:row>
      <xdr:rowOff>55217</xdr:rowOff>
    </xdr:from>
    <xdr:to>
      <xdr:col>2</xdr:col>
      <xdr:colOff>903495</xdr:colOff>
      <xdr:row>17</xdr:row>
      <xdr:rowOff>906274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19030A98-BFE1-8A53-6717-B74875B66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82305" y="10579652"/>
          <a:ext cx="809625" cy="851057"/>
        </a:xfrm>
        <a:prstGeom prst="rect">
          <a:avLst/>
        </a:prstGeom>
      </xdr:spPr>
    </xdr:pic>
    <xdr:clientData/>
  </xdr:twoCellAnchor>
  <xdr:twoCellAnchor editAs="oneCell">
    <xdr:from>
      <xdr:col>2</xdr:col>
      <xdr:colOff>293688</xdr:colOff>
      <xdr:row>7</xdr:row>
      <xdr:rowOff>58397</xdr:rowOff>
    </xdr:from>
    <xdr:to>
      <xdr:col>2</xdr:col>
      <xdr:colOff>785813</xdr:colOff>
      <xdr:row>7</xdr:row>
      <xdr:rowOff>932702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14CD03D7-F05F-80A4-29D3-5984490EA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78844" y="7535522"/>
          <a:ext cx="492125" cy="874305"/>
        </a:xfrm>
        <a:prstGeom prst="rect">
          <a:avLst/>
        </a:prstGeom>
      </xdr:spPr>
    </xdr:pic>
    <xdr:clientData/>
  </xdr:twoCellAnchor>
  <xdr:twoCellAnchor editAs="oneCell">
    <xdr:from>
      <xdr:col>2</xdr:col>
      <xdr:colOff>132522</xdr:colOff>
      <xdr:row>14</xdr:row>
      <xdr:rowOff>93870</xdr:rowOff>
    </xdr:from>
    <xdr:to>
      <xdr:col>2</xdr:col>
      <xdr:colOff>973897</xdr:colOff>
      <xdr:row>14</xdr:row>
      <xdr:rowOff>932645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1F136E99-9177-1670-5EF9-F5C75B55B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20957" y="8586305"/>
          <a:ext cx="841375" cy="838775"/>
        </a:xfrm>
        <a:prstGeom prst="rect">
          <a:avLst/>
        </a:prstGeom>
      </xdr:spPr>
    </xdr:pic>
    <xdr:clientData/>
  </xdr:twoCellAnchor>
  <xdr:twoCellAnchor editAs="oneCell">
    <xdr:from>
      <xdr:col>2</xdr:col>
      <xdr:colOff>302848</xdr:colOff>
      <xdr:row>5</xdr:row>
      <xdr:rowOff>39077</xdr:rowOff>
    </xdr:from>
    <xdr:to>
      <xdr:col>2</xdr:col>
      <xdr:colOff>976924</xdr:colOff>
      <xdr:row>5</xdr:row>
      <xdr:rowOff>985119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16CDFC4A-C28E-DB01-72D0-305143ADB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88310" y="410308"/>
          <a:ext cx="674076" cy="946042"/>
        </a:xfrm>
        <a:prstGeom prst="rect">
          <a:avLst/>
        </a:prstGeom>
      </xdr:spPr>
    </xdr:pic>
    <xdr:clientData/>
  </xdr:twoCellAnchor>
  <xdr:twoCellAnchor editAs="oneCell">
    <xdr:from>
      <xdr:col>2</xdr:col>
      <xdr:colOff>239348</xdr:colOff>
      <xdr:row>2</xdr:row>
      <xdr:rowOff>53731</xdr:rowOff>
    </xdr:from>
    <xdr:to>
      <xdr:col>2</xdr:col>
      <xdr:colOff>962269</xdr:colOff>
      <xdr:row>2</xdr:row>
      <xdr:rowOff>975303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66291B6F-4FFD-7F07-57E4-0A2E3A768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810" y="424962"/>
          <a:ext cx="722921" cy="921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322386</xdr:colOff>
      <xdr:row>4</xdr:row>
      <xdr:rowOff>29308</xdr:rowOff>
    </xdr:from>
    <xdr:to>
      <xdr:col>2</xdr:col>
      <xdr:colOff>929519</xdr:colOff>
      <xdr:row>4</xdr:row>
      <xdr:rowOff>999126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7529F9D7-25D2-AF82-24A2-79086B1DA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07848" y="2432539"/>
          <a:ext cx="607133" cy="969818"/>
        </a:xfrm>
        <a:prstGeom prst="rect">
          <a:avLst/>
        </a:prstGeom>
      </xdr:spPr>
    </xdr:pic>
    <xdr:clientData/>
  </xdr:twoCellAnchor>
  <xdr:twoCellAnchor editAs="oneCell">
    <xdr:from>
      <xdr:col>2</xdr:col>
      <xdr:colOff>271518</xdr:colOff>
      <xdr:row>3</xdr:row>
      <xdr:rowOff>56931</xdr:rowOff>
    </xdr:from>
    <xdr:to>
      <xdr:col>2</xdr:col>
      <xdr:colOff>794109</xdr:colOff>
      <xdr:row>3</xdr:row>
      <xdr:rowOff>969021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80ADF166-F4A6-E958-D585-849B4789E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59001" y="1440793"/>
          <a:ext cx="522591" cy="912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jzyjspace.com/product/27.html" TargetMode="External"/><Relationship Id="rId13" Type="http://schemas.openxmlformats.org/officeDocument/2006/relationships/hyperlink" Target="https://mp.weixin.qq.com/s/hVS98dPdShTE-YTK-vm5AQ" TargetMode="External"/><Relationship Id="rId3" Type="http://schemas.openxmlformats.org/officeDocument/2006/relationships/hyperlink" Target="https://www.spacepioneer.cc/tianhuo/TH12V" TargetMode="External"/><Relationship Id="rId7" Type="http://schemas.openxmlformats.org/officeDocument/2006/relationships/hyperlink" Target="https://www.orienspace.com/newsPage" TargetMode="External"/><Relationship Id="rId12" Type="http://schemas.openxmlformats.org/officeDocument/2006/relationships/hyperlink" Target="https://news.cnr.cn/native/gd/20230422/t20230422_526227651.shtml" TargetMode="External"/><Relationship Id="rId2" Type="http://schemas.openxmlformats.org/officeDocument/2006/relationships/hyperlink" Target="https://www.spacepioneer.cc/tianhuo/TH12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www.landspace.com/product.html?mao=1" TargetMode="External"/><Relationship Id="rId6" Type="http://schemas.openxmlformats.org/officeDocument/2006/relationships/hyperlink" Target="https://dbaspace.com/engine_s.html" TargetMode="External"/><Relationship Id="rId11" Type="http://schemas.openxmlformats.org/officeDocument/2006/relationships/hyperlink" Target="https://mp.weixin.qq.com/s/oWlHGRyxxYl6PZGNNHwceA" TargetMode="External"/><Relationship Id="rId5" Type="http://schemas.openxmlformats.org/officeDocument/2006/relationships/hyperlink" Target="https://www.galactic-energy.cn/index.php/List/cid/5" TargetMode="External"/><Relationship Id="rId15" Type="http://schemas.openxmlformats.org/officeDocument/2006/relationships/hyperlink" Target="https://www.spacex.com/vehicles/falcon-9" TargetMode="External"/><Relationship Id="rId10" Type="http://schemas.openxmlformats.org/officeDocument/2006/relationships/hyperlink" Target="https://sat.huijiwiki.com/wiki/YF-100K" TargetMode="External"/><Relationship Id="rId4" Type="http://schemas.openxmlformats.org/officeDocument/2006/relationships/hyperlink" Target="https://www.i-space.com.cn/products" TargetMode="External"/><Relationship Id="rId9" Type="http://schemas.openxmlformats.org/officeDocument/2006/relationships/hyperlink" Target="https://mp.weixin.qq.com/s/fsJ6eqh4P2e6yw_D_YA-2g" TargetMode="External"/><Relationship Id="rId14" Type="http://schemas.openxmlformats.org/officeDocument/2006/relationships/hyperlink" Target="https://www.spacex.com/vehicles/starsh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8784-2AC5-4E9E-B3FF-5E052605A5C1}">
  <dimension ref="B1:R21"/>
  <sheetViews>
    <sheetView tabSelected="1" zoomScaleNormal="100" workbookViewId="0">
      <selection activeCell="G7" sqref="G7"/>
    </sheetView>
  </sheetViews>
  <sheetFormatPr defaultRowHeight="14" x14ac:dyDescent="0.3"/>
  <cols>
    <col min="2" max="2" width="16.08203125" style="6" bestFit="1" customWidth="1"/>
    <col min="3" max="4" width="16.08203125" style="6" customWidth="1"/>
    <col min="5" max="5" width="11.25" style="6" bestFit="1" customWidth="1"/>
    <col min="6" max="6" width="16.75" style="6" bestFit="1" customWidth="1"/>
    <col min="7" max="7" width="18" style="6" bestFit="1" customWidth="1"/>
    <col min="8" max="12" width="15.33203125" style="6" customWidth="1"/>
    <col min="13" max="13" width="16.6640625" style="6" bestFit="1" customWidth="1"/>
    <col min="14" max="14" width="14.1640625" style="16" bestFit="1" customWidth="1"/>
    <col min="15" max="15" width="16.6640625" style="6" customWidth="1"/>
    <col min="16" max="16" width="16.6640625" style="16" customWidth="1"/>
    <col min="17" max="17" width="23.75" style="6" customWidth="1"/>
    <col min="18" max="18" width="19.1640625" customWidth="1"/>
  </cols>
  <sheetData>
    <row r="1" spans="2:18" ht="14.5" thickBot="1" x14ac:dyDescent="0.35"/>
    <row r="2" spans="2:18" ht="14.5" thickTop="1" x14ac:dyDescent="0.3">
      <c r="B2" s="1" t="s">
        <v>105</v>
      </c>
      <c r="C2" s="2" t="s">
        <v>16</v>
      </c>
      <c r="D2" s="2" t="s">
        <v>22</v>
      </c>
      <c r="E2" s="2" t="s">
        <v>0</v>
      </c>
      <c r="F2" s="2" t="s">
        <v>13</v>
      </c>
      <c r="G2" s="2" t="s">
        <v>14</v>
      </c>
      <c r="H2" s="2" t="s">
        <v>41</v>
      </c>
      <c r="I2" s="2" t="s">
        <v>46</v>
      </c>
      <c r="J2" s="2" t="s">
        <v>36</v>
      </c>
      <c r="K2" s="2" t="s">
        <v>37</v>
      </c>
      <c r="L2" s="2" t="s">
        <v>50</v>
      </c>
      <c r="M2" s="2" t="s">
        <v>18</v>
      </c>
      <c r="N2" s="19" t="s">
        <v>79</v>
      </c>
      <c r="O2" s="2" t="s">
        <v>67</v>
      </c>
      <c r="P2" s="23" t="s">
        <v>66</v>
      </c>
      <c r="Q2" s="3" t="s">
        <v>19</v>
      </c>
    </row>
    <row r="3" spans="2:18" s="22" customFormat="1" ht="80" customHeight="1" x14ac:dyDescent="0.3">
      <c r="B3" s="25" t="s">
        <v>92</v>
      </c>
      <c r="C3" s="26"/>
      <c r="D3" s="27" t="s">
        <v>24</v>
      </c>
      <c r="E3" s="27" t="s">
        <v>90</v>
      </c>
      <c r="F3" s="27">
        <v>2000</v>
      </c>
      <c r="G3" s="27">
        <v>3273</v>
      </c>
      <c r="H3" s="4" t="s">
        <v>47</v>
      </c>
      <c r="I3" s="27">
        <v>1500</v>
      </c>
      <c r="J3" s="27"/>
      <c r="K3" s="27" t="s">
        <v>91</v>
      </c>
      <c r="L3" s="28"/>
      <c r="M3" s="27" t="s">
        <v>98</v>
      </c>
      <c r="N3" s="29">
        <v>33</v>
      </c>
      <c r="O3" s="29"/>
      <c r="P3" s="29"/>
      <c r="Q3" s="30" t="s">
        <v>99</v>
      </c>
    </row>
    <row r="4" spans="2:18" ht="80" customHeight="1" x14ac:dyDescent="0.3">
      <c r="B4" s="25" t="s">
        <v>101</v>
      </c>
      <c r="C4" s="31"/>
      <c r="D4" s="32" t="s">
        <v>102</v>
      </c>
      <c r="E4" s="27" t="s">
        <v>90</v>
      </c>
      <c r="F4" s="32">
        <v>903</v>
      </c>
      <c r="G4" s="32">
        <f>290*9.8</f>
        <v>2842</v>
      </c>
      <c r="H4" s="32" t="s">
        <v>47</v>
      </c>
      <c r="I4" s="32"/>
      <c r="J4" s="32"/>
      <c r="K4" s="32" t="s">
        <v>100</v>
      </c>
      <c r="L4" s="31"/>
      <c r="M4" s="32" t="s">
        <v>103</v>
      </c>
      <c r="N4" s="33">
        <v>9</v>
      </c>
      <c r="O4" s="33"/>
      <c r="P4" s="33"/>
      <c r="Q4" s="34" t="s">
        <v>104</v>
      </c>
    </row>
    <row r="5" spans="2:18" s="21" customFormat="1" ht="80" customHeight="1" x14ac:dyDescent="0.3">
      <c r="B5" s="7" t="s">
        <v>95</v>
      </c>
      <c r="C5" s="20"/>
      <c r="D5" s="4" t="s">
        <v>24</v>
      </c>
      <c r="E5" s="4" t="s">
        <v>11</v>
      </c>
      <c r="F5" s="4">
        <f>140*9.8</f>
        <v>1372</v>
      </c>
      <c r="G5" s="4">
        <f>293*9.8</f>
        <v>2871.4</v>
      </c>
      <c r="H5" s="4" t="s">
        <v>107</v>
      </c>
      <c r="I5" s="4"/>
      <c r="J5" s="4">
        <v>90</v>
      </c>
      <c r="K5" s="4" t="s">
        <v>96</v>
      </c>
      <c r="L5" s="4" t="s">
        <v>51</v>
      </c>
      <c r="M5" s="4" t="s">
        <v>97</v>
      </c>
      <c r="N5" s="17"/>
      <c r="O5" s="17"/>
      <c r="P5" s="17"/>
      <c r="Q5" s="24"/>
    </row>
    <row r="6" spans="2:18" ht="80" customHeight="1" x14ac:dyDescent="0.3">
      <c r="B6" s="7" t="s">
        <v>86</v>
      </c>
      <c r="C6" s="13"/>
      <c r="D6" s="4" t="s">
        <v>24</v>
      </c>
      <c r="E6" s="4" t="s">
        <v>11</v>
      </c>
      <c r="F6" s="4">
        <v>2000</v>
      </c>
      <c r="G6" s="4">
        <v>3126.2</v>
      </c>
      <c r="H6" s="4"/>
      <c r="I6" s="4"/>
      <c r="J6" s="4"/>
      <c r="K6" s="4" t="s">
        <v>87</v>
      </c>
      <c r="L6" s="13"/>
      <c r="M6" s="4" t="s">
        <v>89</v>
      </c>
      <c r="N6" s="17"/>
      <c r="O6" s="17">
        <f>750*9.8*1.2/F6</f>
        <v>4.41</v>
      </c>
      <c r="P6" s="17">
        <f>7500*9.8*1.2/F6</f>
        <v>44.1</v>
      </c>
      <c r="Q6" s="14" t="s">
        <v>88</v>
      </c>
    </row>
    <row r="7" spans="2:18" ht="80" customHeight="1" x14ac:dyDescent="0.3">
      <c r="B7" s="7" t="s">
        <v>59</v>
      </c>
      <c r="C7" s="13"/>
      <c r="D7" s="4" t="s">
        <v>23</v>
      </c>
      <c r="E7" s="4" t="s">
        <v>11</v>
      </c>
      <c r="F7" s="4">
        <v>1250</v>
      </c>
      <c r="G7" s="4">
        <v>2958</v>
      </c>
      <c r="H7" s="4">
        <v>1</v>
      </c>
      <c r="I7" s="4"/>
      <c r="J7" s="4">
        <v>70.099999999999994</v>
      </c>
      <c r="K7" s="4" t="s">
        <v>61</v>
      </c>
      <c r="L7" s="4" t="s">
        <v>51</v>
      </c>
      <c r="M7" s="4" t="s">
        <v>17</v>
      </c>
      <c r="N7" s="17">
        <v>7</v>
      </c>
      <c r="O7" s="17">
        <f>750*9.8*1.2/F7</f>
        <v>7.056</v>
      </c>
      <c r="P7" s="17">
        <f>7500*9.8*1.2/F7</f>
        <v>70.56</v>
      </c>
      <c r="Q7" s="14" t="s">
        <v>60</v>
      </c>
    </row>
    <row r="8" spans="2:18" ht="80" customHeight="1" x14ac:dyDescent="0.3">
      <c r="B8" s="7" t="s">
        <v>64</v>
      </c>
      <c r="C8" s="4"/>
      <c r="D8" s="4" t="s">
        <v>23</v>
      </c>
      <c r="E8" s="4" t="s">
        <v>71</v>
      </c>
      <c r="F8" s="4">
        <v>835</v>
      </c>
      <c r="G8" s="4">
        <f>275*9.8</f>
        <v>2695</v>
      </c>
      <c r="H8" s="4">
        <v>2</v>
      </c>
      <c r="I8" s="4"/>
      <c r="J8" s="13" t="s">
        <v>72</v>
      </c>
      <c r="K8" s="4" t="s">
        <v>75</v>
      </c>
      <c r="L8" s="4" t="s">
        <v>93</v>
      </c>
      <c r="M8" s="4" t="s">
        <v>70</v>
      </c>
      <c r="N8" s="17"/>
      <c r="O8" s="17">
        <f>750*9.8*1.2/F8</f>
        <v>10.562874251497005</v>
      </c>
      <c r="P8" s="17">
        <f>7500*9.8*1.2/F8</f>
        <v>105.62874251497006</v>
      </c>
      <c r="Q8" s="9" t="s">
        <v>78</v>
      </c>
    </row>
    <row r="9" spans="2:18" ht="80" customHeight="1" x14ac:dyDescent="0.3">
      <c r="B9" s="7" t="s">
        <v>80</v>
      </c>
      <c r="C9" s="4"/>
      <c r="D9" s="4" t="s">
        <v>24</v>
      </c>
      <c r="E9" s="4" t="s">
        <v>3</v>
      </c>
      <c r="F9" s="4">
        <v>720</v>
      </c>
      <c r="G9" s="4">
        <v>2840</v>
      </c>
      <c r="H9" s="4" t="s">
        <v>106</v>
      </c>
      <c r="I9" s="4" t="s">
        <v>57</v>
      </c>
      <c r="J9" s="4">
        <v>105</v>
      </c>
      <c r="K9" s="4" t="s">
        <v>56</v>
      </c>
      <c r="L9" s="4" t="s">
        <v>94</v>
      </c>
      <c r="M9" s="4" t="s">
        <v>21</v>
      </c>
      <c r="N9" s="17"/>
      <c r="O9" s="17">
        <f t="shared" ref="O9:O18" si="0">750*9.8*1.2/F9</f>
        <v>12.25</v>
      </c>
      <c r="P9" s="17">
        <f t="shared" ref="P9:P18" si="1">7500*9.8*1.2/F9</f>
        <v>122.5</v>
      </c>
      <c r="Q9" s="9" t="s">
        <v>20</v>
      </c>
      <c r="R9" s="12" t="s">
        <v>55</v>
      </c>
    </row>
    <row r="10" spans="2:18" ht="80" customHeight="1" x14ac:dyDescent="0.3">
      <c r="B10" s="7" t="s">
        <v>81</v>
      </c>
      <c r="C10" s="4"/>
      <c r="D10" s="4" t="s">
        <v>24</v>
      </c>
      <c r="E10" s="4" t="s">
        <v>68</v>
      </c>
      <c r="F10" s="4">
        <v>1000</v>
      </c>
      <c r="G10" s="4"/>
      <c r="H10" s="4" t="s">
        <v>106</v>
      </c>
      <c r="I10" s="4"/>
      <c r="J10" s="4" t="s">
        <v>58</v>
      </c>
      <c r="K10" s="4"/>
      <c r="L10" s="4"/>
      <c r="M10" s="4" t="s">
        <v>4</v>
      </c>
      <c r="N10" s="17">
        <v>9</v>
      </c>
      <c r="O10" s="17">
        <f t="shared" si="0"/>
        <v>8.82</v>
      </c>
      <c r="P10" s="17">
        <f t="shared" si="1"/>
        <v>88.2</v>
      </c>
      <c r="Q10" s="8"/>
    </row>
    <row r="11" spans="2:18" ht="80" customHeight="1" x14ac:dyDescent="0.3">
      <c r="B11" s="7" t="s">
        <v>82</v>
      </c>
      <c r="C11" s="4"/>
      <c r="D11" s="4" t="s">
        <v>23</v>
      </c>
      <c r="E11" s="4" t="s">
        <v>12</v>
      </c>
      <c r="F11" s="4">
        <v>950</v>
      </c>
      <c r="G11" s="4">
        <v>2779</v>
      </c>
      <c r="H11" s="4">
        <v>4</v>
      </c>
      <c r="I11" s="4">
        <v>571</v>
      </c>
      <c r="J11" s="4">
        <v>163</v>
      </c>
      <c r="K11" s="4" t="s">
        <v>48</v>
      </c>
      <c r="L11" s="4"/>
      <c r="M11" s="4" t="s">
        <v>26</v>
      </c>
      <c r="N11" s="4">
        <v>9</v>
      </c>
      <c r="O11" s="17">
        <f t="shared" si="0"/>
        <v>9.284210526315789</v>
      </c>
      <c r="P11" s="17">
        <f t="shared" si="1"/>
        <v>92.84210526315789</v>
      </c>
      <c r="Q11" s="9" t="s">
        <v>27</v>
      </c>
    </row>
    <row r="12" spans="2:18" ht="80" customHeight="1" x14ac:dyDescent="0.3">
      <c r="B12" s="7" t="s">
        <v>83</v>
      </c>
      <c r="C12" s="4"/>
      <c r="D12" s="4" t="s">
        <v>23</v>
      </c>
      <c r="E12" s="4" t="s">
        <v>12</v>
      </c>
      <c r="F12" s="4">
        <v>1122</v>
      </c>
      <c r="G12" s="4">
        <v>2818</v>
      </c>
      <c r="H12" s="4">
        <v>2</v>
      </c>
      <c r="I12" s="4" t="s">
        <v>69</v>
      </c>
      <c r="J12" s="4">
        <v>115</v>
      </c>
      <c r="K12" s="4"/>
      <c r="L12" s="4"/>
      <c r="M12" s="4" t="s">
        <v>28</v>
      </c>
      <c r="N12" s="4">
        <v>1</v>
      </c>
      <c r="O12" s="17">
        <f t="shared" si="0"/>
        <v>7.8609625668449201</v>
      </c>
      <c r="P12" s="17">
        <f t="shared" si="1"/>
        <v>78.609625668449198</v>
      </c>
      <c r="Q12" s="9" t="s">
        <v>29</v>
      </c>
    </row>
    <row r="13" spans="2:18" ht="80" customHeight="1" x14ac:dyDescent="0.3">
      <c r="B13" s="7" t="s">
        <v>84</v>
      </c>
      <c r="C13" s="4"/>
      <c r="D13" s="4" t="s">
        <v>24</v>
      </c>
      <c r="E13" s="4" t="s">
        <v>15</v>
      </c>
      <c r="F13" s="4">
        <v>850</v>
      </c>
      <c r="G13" s="4">
        <v>2832</v>
      </c>
      <c r="H13" s="4" t="s">
        <v>47</v>
      </c>
      <c r="I13" s="4" t="s">
        <v>63</v>
      </c>
      <c r="J13" s="4">
        <v>100</v>
      </c>
      <c r="K13" s="4" t="s">
        <v>62</v>
      </c>
      <c r="L13" s="4"/>
      <c r="M13" s="4" t="s">
        <v>25</v>
      </c>
      <c r="N13" s="17">
        <v>9</v>
      </c>
      <c r="O13" s="17">
        <f t="shared" si="0"/>
        <v>10.376470588235295</v>
      </c>
      <c r="P13" s="17">
        <f t="shared" si="1"/>
        <v>103.76470588235294</v>
      </c>
      <c r="Q13" s="9" t="s">
        <v>30</v>
      </c>
    </row>
    <row r="14" spans="2:18" ht="80" customHeight="1" x14ac:dyDescent="0.3">
      <c r="B14" s="7" t="s">
        <v>85</v>
      </c>
      <c r="C14" s="4"/>
      <c r="D14" s="4" t="s">
        <v>23</v>
      </c>
      <c r="E14" s="4" t="s">
        <v>1</v>
      </c>
      <c r="F14" s="4">
        <v>500</v>
      </c>
      <c r="G14" s="4">
        <f>265*9.8</f>
        <v>2597</v>
      </c>
      <c r="H14" s="4"/>
      <c r="I14" s="4"/>
      <c r="J14" s="4"/>
      <c r="K14" s="4"/>
      <c r="L14" s="4"/>
      <c r="M14" s="4" t="s">
        <v>2</v>
      </c>
      <c r="N14" s="17">
        <v>7</v>
      </c>
      <c r="O14" s="17">
        <f t="shared" si="0"/>
        <v>17.64</v>
      </c>
      <c r="P14" s="17">
        <f t="shared" si="1"/>
        <v>176.4</v>
      </c>
      <c r="Q14" s="9" t="s">
        <v>32</v>
      </c>
    </row>
    <row r="15" spans="2:18" ht="80" customHeight="1" x14ac:dyDescent="0.3">
      <c r="B15" s="7" t="s">
        <v>76</v>
      </c>
      <c r="C15" s="4"/>
      <c r="D15" s="4" t="s">
        <v>23</v>
      </c>
      <c r="E15" s="4" t="s">
        <v>31</v>
      </c>
      <c r="F15" s="4">
        <v>1078</v>
      </c>
      <c r="G15" s="4">
        <f>272*9.8</f>
        <v>2665.6000000000004</v>
      </c>
      <c r="H15" s="4">
        <v>3</v>
      </c>
      <c r="I15" s="4"/>
      <c r="J15" s="13"/>
      <c r="K15" s="4" t="s">
        <v>74</v>
      </c>
      <c r="L15" s="4"/>
      <c r="M15" s="4" t="s">
        <v>73</v>
      </c>
      <c r="N15" s="17"/>
      <c r="O15" s="17"/>
      <c r="P15" s="17"/>
      <c r="Q15" s="9" t="s">
        <v>77</v>
      </c>
    </row>
    <row r="16" spans="2:18" ht="80" customHeight="1" x14ac:dyDescent="0.3">
      <c r="B16" s="7" t="s">
        <v>34</v>
      </c>
      <c r="C16" s="4"/>
      <c r="D16" s="4" t="s">
        <v>23</v>
      </c>
      <c r="E16" s="4" t="s">
        <v>33</v>
      </c>
      <c r="F16" s="4">
        <f>110*9.8</f>
        <v>1078</v>
      </c>
      <c r="G16" s="4">
        <f>285*9.8</f>
        <v>2793</v>
      </c>
      <c r="H16" s="4"/>
      <c r="I16" s="4"/>
      <c r="J16" s="4">
        <v>170</v>
      </c>
      <c r="K16" s="4" t="s">
        <v>38</v>
      </c>
      <c r="L16" s="4"/>
      <c r="M16" s="4" t="s">
        <v>35</v>
      </c>
      <c r="N16" s="17">
        <v>9</v>
      </c>
      <c r="O16" s="17">
        <f t="shared" si="0"/>
        <v>8.1818181818181817</v>
      </c>
      <c r="P16" s="17">
        <f t="shared" si="1"/>
        <v>81.818181818181813</v>
      </c>
      <c r="Q16" s="15" t="s">
        <v>5</v>
      </c>
    </row>
    <row r="17" spans="2:17" ht="80" customHeight="1" x14ac:dyDescent="0.3">
      <c r="B17" s="7" t="s">
        <v>40</v>
      </c>
      <c r="C17" s="4"/>
      <c r="D17" s="4" t="s">
        <v>65</v>
      </c>
      <c r="E17" s="4" t="s">
        <v>39</v>
      </c>
      <c r="F17" s="4">
        <v>1240</v>
      </c>
      <c r="G17" s="4"/>
      <c r="H17" s="4">
        <v>3</v>
      </c>
      <c r="I17" s="4"/>
      <c r="J17" s="4"/>
      <c r="K17" s="4" t="s">
        <v>48</v>
      </c>
      <c r="L17" s="4"/>
      <c r="M17" s="4" t="s">
        <v>7</v>
      </c>
      <c r="N17" s="17">
        <v>9</v>
      </c>
      <c r="O17" s="17">
        <f t="shared" si="0"/>
        <v>7.112903225806452</v>
      </c>
      <c r="P17" s="17">
        <f t="shared" si="1"/>
        <v>71.129032258064512</v>
      </c>
      <c r="Q17" s="15" t="s">
        <v>6</v>
      </c>
    </row>
    <row r="18" spans="2:17" ht="80" customHeight="1" x14ac:dyDescent="0.3">
      <c r="B18" s="7" t="s">
        <v>42</v>
      </c>
      <c r="C18" s="4"/>
      <c r="D18" s="4" t="s">
        <v>24</v>
      </c>
      <c r="E18" s="4" t="s">
        <v>44</v>
      </c>
      <c r="F18" s="4">
        <v>676</v>
      </c>
      <c r="G18" s="4">
        <f>290*9.8</f>
        <v>2842</v>
      </c>
      <c r="H18" s="4" t="s">
        <v>47</v>
      </c>
      <c r="I18" s="4" t="s">
        <v>49</v>
      </c>
      <c r="J18" s="4" t="s">
        <v>51</v>
      </c>
      <c r="K18" s="4" t="s">
        <v>45</v>
      </c>
      <c r="L18" s="4"/>
      <c r="M18" s="4" t="s">
        <v>8</v>
      </c>
      <c r="N18" s="17">
        <v>9</v>
      </c>
      <c r="O18" s="17">
        <f t="shared" si="0"/>
        <v>13.047337278106509</v>
      </c>
      <c r="P18" s="17">
        <f t="shared" si="1"/>
        <v>130.47337278106508</v>
      </c>
      <c r="Q18" s="15" t="s">
        <v>43</v>
      </c>
    </row>
    <row r="19" spans="2:17" ht="80" customHeight="1" x14ac:dyDescent="0.3">
      <c r="B19" s="7" t="s">
        <v>108</v>
      </c>
      <c r="C19" s="4"/>
      <c r="D19" s="4"/>
      <c r="E19" s="4" t="s">
        <v>52</v>
      </c>
      <c r="F19" s="4"/>
      <c r="G19" s="4"/>
      <c r="H19" s="4"/>
      <c r="I19" s="4"/>
      <c r="J19" s="4"/>
      <c r="K19" s="4"/>
      <c r="L19" s="4"/>
      <c r="M19" s="4" t="s">
        <v>9</v>
      </c>
      <c r="N19" s="17">
        <v>7</v>
      </c>
      <c r="O19" s="4"/>
      <c r="P19" s="17"/>
      <c r="Q19" s="8"/>
    </row>
    <row r="20" spans="2:17" ht="80" customHeight="1" thickBot="1" x14ac:dyDescent="0.35">
      <c r="B20" s="10" t="s">
        <v>54</v>
      </c>
      <c r="C20" s="5"/>
      <c r="D20" s="5"/>
      <c r="E20" s="5" t="s">
        <v>53</v>
      </c>
      <c r="F20" s="5"/>
      <c r="G20" s="5"/>
      <c r="H20" s="5"/>
      <c r="I20" s="5"/>
      <c r="J20" s="5"/>
      <c r="K20" s="5"/>
      <c r="L20" s="5"/>
      <c r="M20" s="5" t="s">
        <v>10</v>
      </c>
      <c r="N20" s="18">
        <v>5</v>
      </c>
      <c r="O20" s="5"/>
      <c r="P20" s="18"/>
      <c r="Q20" s="11"/>
    </row>
    <row r="21" spans="2:17" ht="14.5" thickTop="1" x14ac:dyDescent="0.3"/>
  </sheetData>
  <phoneticPr fontId="2" type="noConversion"/>
  <hyperlinks>
    <hyperlink ref="Q9" r:id="rId1" xr:uid="{6987C8D5-F92A-4D61-BC3A-8F45C1FE575F}"/>
    <hyperlink ref="Q11" r:id="rId2" xr:uid="{C6871155-CB85-4840-B12F-A43D3DDA0851}"/>
    <hyperlink ref="Q12" r:id="rId3" xr:uid="{00DDCEBB-1D63-4E06-AA6C-38BF98270D7E}"/>
    <hyperlink ref="Q13" r:id="rId4" xr:uid="{02697B57-8317-47C4-91AA-0ABB89508544}"/>
    <hyperlink ref="Q14" r:id="rId5" xr:uid="{4FE2105D-FE62-4924-A14F-BC64E9A2EE10}"/>
    <hyperlink ref="Q17" r:id="rId6" display="https://dbaspace.com/engine_s.html" xr:uid="{6C2C97C5-06C9-44F7-8CC4-CF0EA2AC63E0}"/>
    <hyperlink ref="Q16" r:id="rId7" display="https://www.orienspace.com/newsPage" xr:uid="{133B6CC1-98FA-4871-8A74-A12FAFD70C1E}"/>
    <hyperlink ref="Q18" r:id="rId8" display="http://www.jzyjspace.com/product/27.html" xr:uid="{CB724211-9B61-40F1-B045-8E74F8C9F36C}"/>
    <hyperlink ref="R9" r:id="rId9" display="https://mp.weixin.qq.com/s/fsJ6eqh4P2e6yw_D_YA-2g" xr:uid="{A1F1CDD9-4E14-4E2E-B604-22EE94167EB7}"/>
    <hyperlink ref="Q7" r:id="rId10" display="https://sat.huijiwiki.com/wiki/YF-100K" xr:uid="{EDB727CD-6111-4B4C-94EC-F9CB0E18EECE}"/>
    <hyperlink ref="Q15" r:id="rId11" xr:uid="{5815F9C4-1FCB-453E-A1FA-271213968145}"/>
    <hyperlink ref="Q8" r:id="rId12" xr:uid="{E335A2C0-3112-45D7-A8E5-A9EDC8B33946}"/>
    <hyperlink ref="Q6" r:id="rId13" display="https://mp.weixin.qq.com/s/hVS98dPdShTE-YTK-vm5AQ" xr:uid="{D9BBD078-DE26-4ADB-98CA-202C3DC38882}"/>
    <hyperlink ref="Q3" r:id="rId14" display="https://www.spacex.com/vehicles/starship" xr:uid="{72C7BF73-31ED-4EBB-B6DC-306A19E33608}"/>
    <hyperlink ref="Q4" r:id="rId15" display="https://www.spacex.com/vehicles/falcon-9" xr:uid="{B8A44052-3CF0-439F-920C-8488ACA7CF45}"/>
  </hyperlinks>
  <pageMargins left="0.7" right="0.7" top="0.75" bottom="0.75" header="0.3" footer="0.3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国内发动机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Bruce</dc:creator>
  <cp:lastModifiedBy>X Young</cp:lastModifiedBy>
  <dcterms:created xsi:type="dcterms:W3CDTF">2025-12-25T03:45:32Z</dcterms:created>
  <dcterms:modified xsi:type="dcterms:W3CDTF">2025-12-29T04:16:52Z</dcterms:modified>
</cp:coreProperties>
</file>