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Richard\Downloads\"/>
    </mc:Choice>
  </mc:AlternateContent>
  <xr:revisionPtr revIDLastSave="0" documentId="13_ncr:1_{0C5BB25D-1A00-4C84-A577-0CF36456BE61}" xr6:coauthVersionLast="47" xr6:coauthVersionMax="47" xr10:uidLastSave="{00000000-0000-0000-0000-000000000000}"/>
  <bookViews>
    <workbookView xWindow="-120" yWindow="-120" windowWidth="29040" windowHeight="15720" activeTab="2" xr2:uid="{26D4546B-D2A1-4444-8EAF-A6228F96F0C1}"/>
  </bookViews>
  <sheets>
    <sheet name="Pivot" sheetId="6" r:id="rId1"/>
    <sheet name="Customer Centre Report" sheetId="5" r:id="rId2"/>
    <sheet name="Data" sheetId="2" r:id="rId3"/>
    <sheet name="Assets" sheetId="4"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87" r:id="rId9"/>
    <pivotCache cacheId="90" r:id="rId10"/>
    <pivotCache cacheId="93" r:id="rId11"/>
    <pivotCache cacheId="96" r:id="rId12"/>
    <pivotCache cacheId="9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8" i="6" l="1"/>
  <c r="G64" i="6" s="1"/>
  <c r="G68" i="6" s="1"/>
  <c r="K31" i="5" s="1"/>
  <c r="G57" i="6"/>
  <c r="G63" i="6" s="1"/>
  <c r="G67" i="6" s="1"/>
  <c r="K30" i="5" s="1"/>
  <c r="G56" i="6"/>
  <c r="G66" i="6" s="1"/>
  <c r="K29" i="5" s="1"/>
  <c r="O15" i="5" a="1"/>
  <c r="O15" i="5" s="1"/>
  <c r="J42" i="6"/>
  <c r="J46" i="6" s="1"/>
  <c r="F45" i="6" a="1"/>
  <c r="F45"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8" i="6" l="1"/>
  <c r="I47" i="6"/>
  <c r="I46" i="6"/>
  <c r="J45" i="6"/>
  <c r="J49" i="6"/>
  <c r="J48" i="6"/>
  <c r="I45" i="6"/>
  <c r="J47" i="6"/>
  <c r="I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887105-EB0A-456D-8539-780ACBAFF6B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92D4E5C-A0CA-4BA4-B2E5-D0754C96458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B55C1EEB-3A9C-4CC2-A7EB-887F017B5108}"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<sst xmlns="http://schemas.openxmlformats.org/spreadsheetml/2006/main" count="3189" uniqueCount="1086">
  <si>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</si>
  <si>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</si>
  <si>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</si>
  <si>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</si>
  <si>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</si>
  <si>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</si>
  <si>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</si>
  <si>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</si>
  <si>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</si>
  <si>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</si>
  <si>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</si>
  <si>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</si>
  <si>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</si>
  <si>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</si>
  <si>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</si>
  <si>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</si>
  <si>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</si>
  <si>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</si>
  <si>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</si>
  <si>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</si>
  <si>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</si>
  <si>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</si>
  <si>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</si>
  <si>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</si>
  <si>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</si>
  <si>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</si>
  <si>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</si>
  <si>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</si>
  <si>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</si>
  <si>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</si>
  <si>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</si>
  <si>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</si>
  <si>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</si>
  <si>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</si>
  <si>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</si>
  <si>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</si>
  <si>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</si>
  <si>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</si>
  <si>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</si>
  <si>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</si>
  <si>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</si>
  <si>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</si>
  <si>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</si>
  <si>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</si>
  <si>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</si>
  <si>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</si>
  <si>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</si>
  <si>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</si>
  <si>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</si>
  <si>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</si>
  <si>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</si>
  <si>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</si>
  <si>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</si>
  <si>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</si>
  <si>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</si>
  <si>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</si>
  <si>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</si>
  <si>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</si>
  <si>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</si>
  <si>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</si>
  <si>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</si>
  <si>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</si>
  <si>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</si>
  <si>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</si>
  <si>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</si>
  <si>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</si>
  <si>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</si>
  <si>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</si>
  <si>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</si>
  <si>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</si>
  <si>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</si>
  <si>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</si>
  <si>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</si>
  <si>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</si>
  <si>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</si>
  <si>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</si>
  <si>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</si>
  <si>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</si>
  <si>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</si>
  <si>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</si>
  <si>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</si>
  <si>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</si>
  <si>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</si>
  <si>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</si>
  <si>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</si>
  <si>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</si>
  <si>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</si>
  <si>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</si>
  <si>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</si>
  <si>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</si>
  <si>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</si>
  <si>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</si>
  <si>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</si>
  <si>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</si>
  <si>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</si>
  <si>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</si>
  <si>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</si>
  <si>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</si>
  <si>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</si>
  <si>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</si>
  <si>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</si>
  <si>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</si>
  <si>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</si>
  <si>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</si>
  <si>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</si>
  <si>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</si>
  <si>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</si>
  <si>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</si>
  <si>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</si>
  <si>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</si>
  <si>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</si>
  <si>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</si>
  <si>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</si>
  <si>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</si>
  <si>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</si>
  <si>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</si>
  <si>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</si>
  <si>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</si>
  <si>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</si>
  <si>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</si>
  <si>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</si>
  <si>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</si>
  <si>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</si>
  <si>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</si>
  <si>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</si>
  <si>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</si>
  <si>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</si>
  <si>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</si>
  <si>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</si>
  <si>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</si>
  <si>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</si>
  <si>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</si>
  <si>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</si>
  <si>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</si>
  <si>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</si>
  <si>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</si>
  <si>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</si>
  <si>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</si>
  <si>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</si>
  <si>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</si>
  <si>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</si>
  <si>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</si>
  <si>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</si>
  <si>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</si>
  <si>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</si>
  <si>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</si>
  <si>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</si>
  <si>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</si>
  <si>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</si>
  <si>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</si>
  <si>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</si>
  <si>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</si>
  <si>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</si>
  <si>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</si>
  <si>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</si>
  <si>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</si>
  <si>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</si>
  <si>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</si>
  <si>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</si>
  <si>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</si>
  <si>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</si>
  <si>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</si>
  <si>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</si>
  <si>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</si>
  <si>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</si>
  <si>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</si>
  <si>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</si>
  <si>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</si>
  <si>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</si>
  <si>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</si>
  <si>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</si>
  <si>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</si>
  <si>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</si>
  <si>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</si>
  <si>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</si>
  <si>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</si>
  <si>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</si>
  <si>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</si>
  <si>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</si>
  <si>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</si>
  <si>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</si>
  <si>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</si>
  <si>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</si>
  <si>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</si>
  <si>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</si>
  <si>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</si>
  <si>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</si>
  <si>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</si>
  <si>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</si>
  <si>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</si>
  <si>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</si>
  <si>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</si>
  <si>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</si>
  <si>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</si>
  <si>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</si>
  <si>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</si>
  <si>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</si>
  <si>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</si>
  <si>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</si>
  <si>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</si>
  <si>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</si>
  <si>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</si>
  <si>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</si>
  <si>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</si>
  <si>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</si>
  <si>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</si>
  <si>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</si>
  <si>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</si>
  <si>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</si>
  <si>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</si>
  <si>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</si>
  <si>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</si>
  <si>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</si>
  <si>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</si>
  <si>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</si>
  <si>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</si>
  <si>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</si>
  <si>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</si>
  <si>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</si>
  <si>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</si>
  <si>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</si>
  <si>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</si>
  <si>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</si>
  <si>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</si>
  <si>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</si>
  <si>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</si>
  <si>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</si>
  <si>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</si>
  <si>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</si>
  <si>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</si>
  <si>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</si>
  <si>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</si>
  <si>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</si>
  <si>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</si>
  <si>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</si>
  <si>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</si>
  <si>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</si>
  <si>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</si>
  <si>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</si>
  <si>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</si>
  <si>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</si>
  <si>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</si>
  <si>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</si>
  <si>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</si>
  <si>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</si>
  <si>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</si>
  <si>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</si>
  <si>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</si>
  <si>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</si>
  <si>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</si>
  <si>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</si>
  <si>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</si>
  <si>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</si>
  <si>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</si>
  <si>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</si>
  <si>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</si>
  <si>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</si>
  <si>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</si>
  <si>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</si>
  <si>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</si>
  <si>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</si>
  <si>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</si>
  <si>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</si>
  <si>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</si>
  <si>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</si>
  <si>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</si>
  <si>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</si>
  <si>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</si>
  <si>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</si>
  <si>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</si>
  <si>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</si>
  <si>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</si>
  <si>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</si>
  <si>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</si>
  <si>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</si>
  <si>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</si>
  <si>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</si>
  <si>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</si>
  <si>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</si>
  <si>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</si>
  <si>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</si>
  <si>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</si>
  <si>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</si>
  <si>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</si>
  <si>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</si>
  <si>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</si>
  <si>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</si>
  <si>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</si>
  <si>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</si>
  <si>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</si>
  <si>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</si>
  <si>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</si>
  <si>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</si>
  <si>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</si>
  <si>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</si>
  <si>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</si>
  <si>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</si>
  <si>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</si>
  <si>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</si>
  <si>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</si>
  <si>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</si>
  <si>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</si>
  <si>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</si>
  <si>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</si>
  <si>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</si>
  <si>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</si>
  <si>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</si>
  <si>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</si>
  <si>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</si>
  <si>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</si>
  <si>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</si>
  <si>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</si>
  <si>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</si>
  <si>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</si>
  <si>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</si>
  <si>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</si>
  <si>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</si>
  <si>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</si>
  <si>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</si>
  <si>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</si>
  <si>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</si>
  <si>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</si>
  <si>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</si>
  <si>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</si>
  <si>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</si>
  <si>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</si>
  <si>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</si>
  <si>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</si>
  <si>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</si>
  <si>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</si>
  <si>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</si>
  <si>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</si>
  <si>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</si>
  <si>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</si>
  <si>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</si>
  <si>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</si>
  <si>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</si>
  <si>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</si>
  <si>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</si>
  <si>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</si>
  <si>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</si>
  <si>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</si>
  <si>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</si>
  <si>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</si>
  <si>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</si>
  <si>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</si>
  <si>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</si>
  <si>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</si>
  <si>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</si>
  <si>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</si>
  <si>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</si>
  <si>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</si>
  <si>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</si>
  <si>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</si>
  <si>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</si>
  <si>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</si>
  <si>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</si>
  <si>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</si>
  <si>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</si>
  <si>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</si>
  <si>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</si>
  <si>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</si>
  <si>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</si>
  <si>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</si>
  <si>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</si>
  <si>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</si>
  <si>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</si>
  <si>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</si>
  <si>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</si>
  <si>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</si>
  <si>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</si>
  <si>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</si>
  <si>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</si>
  <si>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</si>
  <si>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</si>
  <si>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</si>
  <si>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</si>
  <si>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</si>
  <si>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</si>
  <si>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</si>
  <si>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</si>
  <si>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</si>
  <si>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</si>
  <si>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</si>
  <si>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</si>
  <si>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</si>
  <si>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</si>
  <si>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</si>
  <si>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</si>
  <si>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</si>
  <si>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</si>
  <si>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</si>
  <si>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</si>
  <si>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</si>
  <si>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</si>
  <si>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</si>
  <si>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</si>
  <si>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</si>
  <si>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</si>
  <si>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</si>
  <si>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</si>
  <si>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</si>
  <si>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</si>
  <si>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</si>
  <si>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</si>
  <si>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</si>
  <si>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</si>
  <si>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</si>
  <si>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</si>
  <si>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</si>
  <si>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</si>
  <si>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</si>
  <si>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</si>
  <si>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</si>
  <si>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</si>
  <si>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</si>
  <si>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</si>
  <si>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</si>
  <si>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</si>
  <si>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</si>
  <si>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</si>
  <si>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</si>
  <si>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</si>
  <si>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</si>
  <si>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</si>
  <si>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</si>
  <si>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</si>
  <si>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</si>
  <si>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</si>
  <si>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</si>
  <si>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</si>
  <si>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</si>
  <si>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</si>
  <si>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</si>
  <si>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</si>
  <si>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</si>
  <si>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</si>
  <si>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</si>
  <si>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</si>
  <si>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</si>
  <si>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</si>
  <si>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</si>
  <si>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</si>
  <si>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</si>
  <si>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</si>
  <si>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</si>
  <si>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</si>
  <si>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</si>
  <si>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</si>
  <si>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</si>
  <si>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</si>
  <si>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</si>
  <si>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</si>
  <si>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</si>
  <si>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</si>
  <si>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</si>
  <si>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</si>
  <si>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</si>
  <si>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</si>
  <si>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</si>
  <si>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</si>
  <si>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</si>
  <si>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</si>
  <si>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</si>
  <si>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</si>
  <si>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</si>
  <si>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</si>
  <si>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</si>
  <si>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</si>
  <si>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</si>
  <si>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</si>
  <si>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</si>
  <si>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</si>
  <si>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</si>
  <si>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</si>
  <si>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</si>
  <si>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</si>
  <si>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</si>
  <si>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</si>
  <si>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</si>
  <si>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</si>
  <si>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</si>
  <si>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</si>
  <si>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</si>
  <si>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</si>
  <si>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</si>
  <si>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</si>
  <si>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</si>
  <si>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</si>
  <si>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</si>
  <si>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</si>
  <si>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</si>
  <si>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</si>
  <si>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</si>
  <si>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</si>
  <si>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</si>
  <si>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</si>
  <si>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</si>
  <si>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</si>
  <si>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</si>
  <si>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</si>
  <si>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</si>
  <si>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</si>
  <si>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</si>
  <si>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</si>
  <si>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</si>
  <si>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</si>
  <si>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</si>
  <si>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</si>
  <si>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</si>
  <si>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</si>
  <si>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</si>
  <si>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</si>
  <si>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</si>
  <si>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</si>
  <si>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</si>
  <si>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</si>
  <si>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</si>
  <si>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</si>
  <si>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</si>
  <si>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</si>
  <si>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</si>
  <si>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</si>
  <si>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</si>
  <si>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</si>
  <si>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</si>
  <si>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</si>
  <si>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</si>
  <si>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</si>
  <si>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</si>
  <si>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</si>
  <si>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</si>
  <si>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</si>
  <si>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</si>
  <si>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</si>
  <si>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</si>
  <si>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</si>
  <si>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</si>
  <si>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</si>
  <si>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</si>
  <si>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</si>
  <si>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</si>
  <si>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</si>
  <si>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</si>
  <si>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</si>
  <si>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</si>
  <si>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</si>
  <si>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</si>
  <si>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</si>
  <si>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</si>
  <si>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</si>
  <si>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</si>
  <si>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</si>
  <si>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</si>
  <si>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</si>
  <si>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</si>
  <si>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</si>
  <si>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</si>
  <si>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</si>
  <si>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</si>
  <si>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</si>
  <si>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</si>
  <si>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</si>
  <si>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</si>
  <si>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</si>
  <si>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</si>
  <si>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</si>
  <si>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</si>
  <si>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</si>
  <si>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</si>
  <si>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</si>
  <si>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</si>
  <si>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</si>
  <si>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</si>
  <si>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</si>
  <si>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</si>
  <si>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</si>
  <si>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</si>
  <si>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</si>
  <si>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</si>
  <si>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</si>
  <si>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</si>
  <si>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</si>
  <si>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</si>
  <si>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</si>
  <si>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</si>
  <si>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</si>
  <si>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</si>
  <si>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</si>
  <si>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</si>
  <si>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</si>
  <si>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</si>
  <si>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</si>
  <si>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</si>
  <si>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</si>
  <si>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</si>
  <si>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</si>
  <si>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</si>
  <si>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</si>
  <si>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</si>
  <si>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</si>
  <si>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</si>
  <si>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</si>
  <si>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</si>
  <si>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</si>
  <si>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</si>
  <si>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</si>
  <si>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</si>
  <si>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</si>
  <si>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</si>
  <si>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</si>
  <si>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</si>
  <si>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</si>
  <si>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</si>
  <si>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</si>
  <si>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</si>
  <si>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</si>
  <si>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</si>
  <si>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</si>
  <si>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</si>
  <si>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</si>
  <si>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</si>
  <si>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</si>
  <si>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</si>
  <si>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</si>
  <si>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</si>
  <si>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</si>
  <si>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</si>
  <si>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</si>
  <si>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</si>
  <si>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</si>
  <si>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</si>
  <si>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</si>
  <si>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</si>
  <si>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</si>
  <si>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</si>
  <si>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</si>
  <si>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</si>
  <si>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</si>
  <si>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</si>
  <si>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</si>
  <si>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</si>
  <si>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</si>
  <si>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</si>
  <si>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</si>
  <si>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</si>
  <si>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</si>
  <si>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</si>
  <si>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</si>
  <si>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</si>
  <si>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</si>
  <si>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</si>
  <si>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</si>
  <si>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</si>
  <si>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</si>
  <si>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</si>
  <si>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</si>
  <si>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</si>
  <si>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</si>
  <si>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</si>
  <si>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</si>
  <si>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</si>
  <si>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</si>
  <si>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</si>
  <si>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</si>
  <si>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</si>
  <si>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</si>
  <si>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</si>
  <si>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</si>
  <si>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</si>
  <si>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</si>
  <si>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</si>
  <si>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</si>
  <si>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</si>
  <si>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</si>
  <si>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</si>
  <si>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</si>
  <si>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</si>
  <si>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</si>
  <si>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</si>
  <si>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</si>
  <si>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</si>
  <si>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</si>
  <si>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</si>
  <si>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</si>
  <si>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</si>
  <si>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</si>
  <si>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</si>
  <si>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</si>
  <si>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</si>
  <si>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</si>
  <si>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</si>
  <si>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</si>
  <si>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</si>
  <si>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</si>
  <si>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</si>
  <si>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</si>
  <si>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</si>
  <si>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</si>
  <si>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</si>
  <si>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</si>
  <si>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</si>
  <si>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</si>
  <si>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</si>
  <si>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</si>
  <si>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</si>
  <si>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</si>
  <si>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</si>
  <si>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</si>
  <si>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</si>
  <si>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</si>
  <si>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</si>
  <si>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</si>
  <si>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</si>
  <si>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</si>
  <si>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</si>
  <si>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</si>
  <si>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</si>
  <si>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</si>
  <si>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</si>
  <si>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</si>
  <si>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</si>
  <si>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</si>
  <si>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</si>
  <si>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</si>
  <si>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</si>
  <si>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</si>
  <si>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</si>
  <si>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</si>
  <si>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</si>
  <si>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</si>
  <si>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</si>
  <si>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</si>
  <si>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</si>
  <si>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</si>
  <si>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</si>
  <si>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</si>
  <si>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</si>
  <si>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</si>
  <si>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</si>
  <si>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</si>
  <si>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</si>
  <si>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</si>
  <si>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</si>
  <si>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</si>
  <si>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</si>
  <si>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</si>
  <si>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</si>
  <si>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</si>
  <si>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</si>
  <si>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</si>
  <si>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</si>
  <si>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</si>
  <si>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</si>
  <si>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</si>
  <si>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</si>
  <si>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</si>
  <si>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</si>
  <si>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</si>
  <si>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</si>
  <si>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</si>
  <si>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</si>
  <si>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</si>
  <si>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</si>
  <si>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</si>
  <si>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</si>
  <si>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</si>
  <si>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</si>
  <si>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</si>
  <si>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</si>
  <si>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</si>
  <si>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</si>
  <si>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</si>
  <si>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</si>
  <si>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</si>
  <si>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</si>
  <si>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</si>
  <si>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</si>
  <si>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</si>
  <si>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</si>
  <si>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</si>
  <si>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</si>
  <si>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</si>
  <si>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</si>
  <si>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</si>
  <si>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</si>
  <si>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</si>
  <si>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</si>
  <si>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</si>
  <si>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</si>
  <si>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</si>
  <si>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</si>
  <si>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</si>
  <si>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</si>
  <si>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</si>
  <si>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</si>
  <si>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</si>
  <si>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</si>
  <si>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</si>
  <si>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</si>
  <si>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</si>
  <si>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</si>
  <si>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</si>
  <si>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</si>
  <si>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</si>
  <si>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</si>
  <si>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</si>
  <si>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</si>
  <si>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</si>
  <si>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</si>
  <si>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</si>
  <si>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</si>
  <si>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</si>
  <si>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</si>
  <si>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</si>
  <si>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</si>
  <si>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</si>
  <si>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</si>
  <si>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</si>
  <si>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</si>
  <si>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</si>
  <si>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</si>
  <si>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</si>
  <si>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</si>
  <si>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</si>
  <si>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</si>
  <si>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</si>
  <si>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</si>
  <si>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</si>
  <si>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</si>
  <si>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</si>
  <si>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</si>
  <si>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</si>
  <si>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</si>
  <si>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</si>
  <si>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</si>
  <si>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</si>
  <si>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</si>
  <si>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</si>
  <si>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</si>
  <si>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</si>
  <si>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</si>
  <si>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</si>
  <si>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</si>
  <si>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</si>
  <si>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</si>
  <si>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</si>
  <si>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</si>
  <si>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</si>
  <si>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</si>
  <si>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</si>
  <si>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</si>
  <si>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</si>
  <si>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</si>
  <si>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</si>
  <si>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</si>
  <si>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</si>
  <si>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</si>
  <si>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</si>
  <si>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</si>
  <si>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</si>
  <si>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</si>
  <si>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</si>
  <si>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</si>
  <si>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</si>
  <si>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</si>
  <si>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</si>
  <si>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</si>
  <si>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</si>
  <si>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</si>
  <si>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</si>
  <si>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</si>
  <si>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</si>
  <si>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</si>
  <si>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</si>
  <si>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</si>
  <si>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</si>
  <si>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</si>
  <si>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</si>
  <si>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</si>
  <si>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</si>
  <si>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</si>
  <si>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</si>
  <si>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</si>
  <si>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</si>
  <si>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</si>
  <si>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</si>
  <si>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</si>
  <si>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</si>
  <si>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</si>
  <si>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</si>
  <si>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</si>
  <si>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</si>
  <si>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</si>
  <si>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</si>
  <si>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</si>
  <si>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</si>
  <si>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</si>
  <si>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</si>
  <si>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</si>
  <si>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</si>
  <si>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</si>
  <si>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</si>
  <si>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</si>
  <si>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</si>
  <si>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</si>
  <si>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</si>
  <si>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</si>
  <si>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</si>
  <si>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</si>
  <si>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</si>
  <si>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</si>
  <si>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</si>
  <si>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</si>
  <si>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</si>
  <si>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</si>
  <si>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</si>
  <si>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</si>
  <si>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</si>
  <si>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</si>
  <si>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</si>
  <si>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</si>
  <si>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</si>
  <si>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</si>
  <si>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</si>
  <si>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</si>
  <si>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</si>
  <si>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</si>
  <si>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</si>
  <si>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</si>
  <si>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</si>
  <si>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</si>
  <si>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</si>
  <si>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</si>
  <si>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</si>
  <si>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</si>
  <si>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</si>
  <si>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</si>
  <si>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</si>
  <si>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</si>
  <si>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</si>
  <si>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</si>
  <si>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</si>
  <si>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</si>
  <si>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</si>
  <si>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</si>
  <si>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</si>
  <si>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</si>
  <si>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</si>
  <si>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</si>
  <si>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</si>
  <si>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</si>
  <si>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</si>
  <si>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</si>
  <si>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</si>
  <si>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</si>
  <si>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</si>
  <si>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</si>
  <si>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</si>
  <si>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</si>
  <si>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</si>
  <si>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</si>
  <si>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</si>
  <si>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</si>
  <si>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</si>
  <si>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</si>
  <si>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</si>
  <si>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</si>
  <si>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</si>
  <si>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</si>
  <si>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</si>
  <si>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</si>
  <si>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</si>
  <si>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</si>
  <si>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</si>
  <si>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</si>
  <si>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</si>
  <si>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</si>
  <si>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</si>
  <si>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</si>
  <si>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</si>
  <si>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</si>
  <si>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</si>
  <si>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</si>
  <si>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</si>
  <si>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</si>
  <si>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</si>
  <si>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</si>
  <si>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</si>
  <si>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</si>
  <si>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</si>
  <si>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</si>
  <si>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</si>
  <si>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</si>
  <si>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</si>
  <si>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</si>
  <si>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</si>
  <si>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</si>
  <si>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</si>
  <si>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</si>
  <si>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</si>
  <si>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</si>
  <si>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</si>
  <si>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</si>
  <si>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</si>
  <si>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</si>
  <si>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</si>
  <si>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</si>
  <si>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</si>
  <si>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</si>
  <si>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</si>
  <si>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</si>
  <si>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</si>
  <si>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</si>
  <si>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</si>
  <si>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</si>
  <si>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</si>
  <si>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</si>
  <si>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</si>
  <si>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</si>
  <si>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</si>
  <si>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</si>
  <si>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</si>
  <si>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</si>
  <si>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</si>
  <si>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</si>
  <si>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</si>
  <si>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</si>
  <si>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</si>
  <si>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</si>
  <si>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</si>
  <si>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</si>
  <si>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</si>
  <si>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</si>
  <si>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</si>
  <si>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</si>
  <si>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</si>
  <si>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</si>
  <si>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</si>
  <si>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</si>
  <si>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</si>
  <si>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</si>
  <si>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</si>
  <si>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</si>
  <si>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</si>
  <si>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</si>
  <si>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</si>
  <si>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</si>
  <si>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</si>
  <si>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</si>
  <si>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</si>
  <si>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</si>
  <si>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</si>
  <si>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</si>
  <si>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</si>
  <si>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</si>
  <si>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</si>
  <si>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</si>
  <si>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</si>
  <si>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</si>
  <si>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</si>
  <si>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</si>
  <si>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</si>
  <si>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</si>
  <si>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</si>
  <si>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</si>
  <si>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</si>
  <si>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</si>
  <si>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</si>
  <si>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</si>
  <si>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</si>
  <si>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</si>
  <si>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</si>
  <si>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</si>
  <si>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</si>
  <si>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</si>
  <si>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</si>
  <si>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Call count</t>
  </si>
  <si>
    <t>Total</t>
  </si>
  <si>
    <t>Rep Summary</t>
  </si>
  <si>
    <t>% of calls</t>
  </si>
  <si>
    <t>Call rank</t>
  </si>
  <si>
    <t>amount rank</t>
  </si>
  <si>
    <t>amount</t>
  </si>
  <si>
    <t>Labels:</t>
  </si>
  <si>
    <t>CALL CENTRE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</si>
</sst>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quot;£&quot;#,##0"/>
    <numFmt numFmtId="164" formatCode="[$-409]d\-mmm\-yy;@"/>
    <numFmt numFmtId="165" formatCode="0.0"/>
    <numFmt numFmtId="166" formatCode="&quot;£&quot;#,###.0,&quot;k&quot;"/>
    <numFmt numFmtId="167" formatCode="&quot;£&quot;#,##0"/>
    <numFmt numFmtId="168" formatCode="&quot;£&quot;#,##0;\-&quot;£&quot;#,##0;&quot;£&quot;#,##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8"/>
      <color theme="1"/>
      <name val="Aptos"/>
      <family val="2"/>
      <scheme val="minor"/>
    </font>
    <font>
      <b/>
      <sz val="10"/>
      <color theme="1"/>
      <name val="Aptos"/>
      <family val="2"/>
      <scheme val="minor"/>
    </font>
    <font>
      <sz val="10"/>
      <color theme="1"/>
      <name val="Aptos"/>
      <family val="2"/>
      <scheme val="minor"/>
    </font>
    <font>
      <sz val="24"/>
      <color theme="1"/>
      <name val="Arial"/>
      <family val="2"/>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5" fontId="0" fillId="0" borderId="0" xfId="0" applyNumberFormat="1"/>
    <xf numFmtId="165" fontId="0" fillId="0" borderId="0" xfId="0" applyNumberFormat="1"/>
    <xf numFmtId="0" fontId="0" fillId="0" borderId="0" xfId="0" pivotButton="1"/>
    <xf numFmtId="0" fontId="4" fillId="3" borderId="0" xfId="0" applyFont="1" applyFill="1"/>
    <xf numFmtId="0" fontId="0" fillId="0" borderId="0" xfId="0" applyAlignment="1">
      <alignment horizontal="left"/>
    </xf>
    <xf numFmtId="0" fontId="0" fillId="0" borderId="0" xfId="0"/>
    <xf numFmtId="0" fontId="0" fillId="4" borderId="0" xfId="0" applyFill="1" applyAlignment="1">
      <alignment horizontal="left"/>
    </xf>
    <xf numFmtId="5" fontId="0" fillId="0" borderId="0" xfId="0" applyNumberFormat="1"/>
    <xf numFmtId="166" fontId="0" fillId="0" borderId="0" xfId="0" applyNumberFormat="1"/>
    <xf numFmtId="0" fontId="0" fillId="0" borderId="0" xfId="0" applyNumberFormat="1"/>
    <xf numFmtId="0" fontId="0" fillId="0" borderId="0" xfId="0" applyAlignment="1">
      <alignment horizontal="left" indent="1"/>
    </xf>
    <xf numFmtId="0" fontId="0" fillId="5" borderId="0" xfId="0" applyFill="1" applyBorder="1"/>
    <xf numFmtId="0" fontId="5" fillId="5" borderId="10" xfId="0" applyFont="1" applyFill="1" applyBorder="1" applyAlignment="1">
      <alignment horizontal="left"/>
    </xf>
    <xf numFmtId="0" fontId="5" fillId="5" borderId="10" xfId="0" applyNumberFormat="1" applyFont="1" applyFill="1" applyBorder="1"/>
    <xf numFmtId="167" fontId="6" fillId="5" borderId="0" xfId="0" applyNumberFormat="1" applyFont="1" applyFill="1" applyBorder="1"/>
    <xf numFmtId="167" fontId="5" fillId="5" borderId="10" xfId="0" applyNumberFormat="1" applyFont="1" applyFill="1" applyBorder="1"/>
    <xf numFmtId="0" fontId="1" fillId="5" borderId="0" xfId="0" applyFont="1" applyFill="1" applyBorder="1"/>
    <xf numFmtId="0" fontId="5" fillId="5" borderId="0" xfId="0" applyFont="1" applyFill="1" applyBorder="1" applyAlignment="1"/>
    <xf numFmtId="10" fontId="0" fillId="0" borderId="0" xfId="0" applyNumberFormat="1"/>
    <xf numFmtId="0" fontId="7" fillId="3" borderId="0" xfId="0" applyFont="1" applyFill="1"/>
    <xf numFmtId="168" fontId="0" fillId="0" borderId="0" xfId="0" applyNumberFormat="1"/>
  </cellXfs>
  <cellStyles count="1">
    <cellStyle name="Normal" xfId="0" builtinId="0"/>
  </cellStyles>
  <dxfs count="23">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bgColor theme="4" tint="0.59996337778862885"/>
        </patternFill>
      </fill>
      <border>
        <left style="thin">
          <color theme="2" tint="-0.499984740745262"/>
        </left>
        <right style="thin">
          <color theme="2" tint="-0.499984740745262"/>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4"/>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Weekly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2"/>
            </a:solidFill>
            <a:ln>
              <a:solidFill>
                <a:schemeClr val="bg1"/>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barChart>
        <c:barDir val="bar"/>
        <c:grouping val="stacked"/>
        <c:varyColors val="0"/>
        <c:ser>
          <c:idx val="0"/>
          <c:order val="0"/>
          <c:tx>
            <c:strRef>
              <c:f>Pivot!$G$22</c:f>
              <c:strCache>
                <c:ptCount val="1"/>
                <c:pt idx="0">
                  <c:v>Total</c:v>
                </c:pt>
              </c:strCache>
            </c:strRef>
          </c:tx>
          <c:spPr>
            <a:solidFill>
              <a:schemeClr val="accent1"/>
            </a:solidFill>
            <a:ln>
              <a:noFill/>
            </a:ln>
            <a:effectLst/>
          </c:spPr>
          <c:invertIfNegative val="0"/>
          <c:dLbls>
            <c:spPr>
              <a:solidFill>
                <a:schemeClr val="bg2"/>
              </a:solidFill>
              <a:ln>
                <a:solidFill>
                  <a:schemeClr val="bg1"/>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Pivot!$F$23:$F$30</c:f>
              <c:strCache>
                <c:ptCount val="7"/>
                <c:pt idx="0">
                  <c:v>Monday</c:v>
                </c:pt>
                <c:pt idx="1">
                  <c:v>Tuesday</c:v>
                </c:pt>
                <c:pt idx="2">
                  <c:v>Wednesday</c:v>
                </c:pt>
                <c:pt idx="3">
                  <c:v>Thursday</c:v>
                </c:pt>
                <c:pt idx="4">
                  <c:v>Friday</c:v>
                </c:pt>
                <c:pt idx="5">
                  <c:v>Saturday</c:v>
                </c:pt>
                <c:pt idx="6">
                  <c:v>Sunday</c:v>
                </c:pt>
              </c:strCache>
            </c:strRef>
          </c:cat>
          <c:val>
            <c:numRef>
              <c:f>Pivot!$G$23:$G$30</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47B7-47F3-AD19-264A0E644188}"/>
            </c:ext>
          </c:extLst>
        </c:ser>
        <c:dLbls>
          <c:showLegendKey val="0"/>
          <c:showVal val="0"/>
          <c:showCatName val="0"/>
          <c:showSerName val="0"/>
          <c:showPercent val="0"/>
          <c:showBubbleSize val="0"/>
        </c:dLbls>
        <c:gapWidth val="25"/>
        <c:overlap val="100"/>
        <c:axId val="1194288944"/>
        <c:axId val="475821568"/>
      </c:barChart>
      <c:catAx>
        <c:axId val="11942889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821568"/>
        <c:crosses val="autoZero"/>
        <c:auto val="1"/>
        <c:lblAlgn val="ctr"/>
        <c:lblOffset val="100"/>
        <c:noMultiLvlLbl val="0"/>
      </c:catAx>
      <c:valAx>
        <c:axId val="475821568"/>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8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Call Trend</a:t>
            </a:r>
          </a:p>
        </c:rich>
      </c:tx>
      <c:layout>
        <c:manualLayout>
          <c:xMode val="edge"/>
          <c:yMode val="edge"/>
          <c:x val="3.556910569105691E-2"/>
          <c:y val="4.38184663536776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accent1">
                  <a:lumMod val="5000"/>
                  <a:lumOff val="95000"/>
                  <a:alpha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7"/>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Pivot!$C$22</c:f>
              <c:strCache>
                <c:ptCount val="1"/>
                <c:pt idx="0">
                  <c:v>Call Count2</c:v>
                </c:pt>
              </c:strCache>
            </c:strRef>
          </c:tx>
          <c:spPr>
            <a:gradFill>
              <a:gsLst>
                <a:gs pos="0">
                  <a:schemeClr val="accent1">
                    <a:lumMod val="5000"/>
                    <a:lumOff val="95000"/>
                    <a:alpha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cat>
            <c:strRef>
              <c:f>Pivot!$A$23:$A$35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Pivot!$C$23:$C$35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5052-4CDB-84E9-5F99DB8C12FD}"/>
            </c:ext>
          </c:extLst>
        </c:ser>
        <c:dLbls>
          <c:showLegendKey val="0"/>
          <c:showVal val="0"/>
          <c:showCatName val="0"/>
          <c:showSerName val="0"/>
          <c:showPercent val="0"/>
          <c:showBubbleSize val="0"/>
        </c:dLbls>
        <c:axId val="1168477184"/>
        <c:axId val="1168474784"/>
      </c:areaChart>
      <c:lineChart>
        <c:grouping val="standard"/>
        <c:varyColors val="0"/>
        <c:ser>
          <c:idx val="0"/>
          <c:order val="0"/>
          <c:tx>
            <c:strRef>
              <c:f>Pivot!$B$22</c:f>
              <c:strCache>
                <c:ptCount val="1"/>
                <c:pt idx="0">
                  <c:v>Call Count</c:v>
                </c:pt>
              </c:strCache>
            </c:strRef>
          </c:tx>
          <c:spPr>
            <a:ln w="28575" cap="rnd">
              <a:solidFill>
                <a:schemeClr val="accent1"/>
              </a:solidFill>
              <a:round/>
            </a:ln>
            <a:effectLst/>
          </c:spPr>
          <c:marker>
            <c:symbol val="circle"/>
            <c:size val="7"/>
            <c:spPr>
              <a:solidFill>
                <a:schemeClr val="bg1"/>
              </a:solidFill>
              <a:ln w="9525">
                <a:solidFill>
                  <a:schemeClr val="accent1"/>
                </a:solidFill>
              </a:ln>
              <a:effectLst/>
            </c:spPr>
          </c:marker>
          <c:cat>
            <c:strRef>
              <c:f>Pivot!$A$23:$A$35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Pivot!$B$23:$B$35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5052-4CDB-84E9-5F99DB8C12FD}"/>
            </c:ext>
          </c:extLst>
        </c:ser>
        <c:dLbls>
          <c:showLegendKey val="0"/>
          <c:showVal val="0"/>
          <c:showCatName val="0"/>
          <c:showSerName val="0"/>
          <c:showPercent val="0"/>
          <c:showBubbleSize val="0"/>
        </c:dLbls>
        <c:marker val="1"/>
        <c:smooth val="0"/>
        <c:axId val="1168477184"/>
        <c:axId val="1168474784"/>
      </c:lineChart>
      <c:catAx>
        <c:axId val="116847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474784"/>
        <c:crosses val="autoZero"/>
        <c:auto val="1"/>
        <c:lblAlgn val="ctr"/>
        <c:lblOffset val="100"/>
        <c:noMultiLvlLbl val="0"/>
      </c:catAx>
      <c:valAx>
        <c:axId val="1168474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477184"/>
        <c:crosses val="autoZero"/>
        <c:crossBetween val="between"/>
      </c:valAx>
      <c:spPr>
        <a:noFill/>
        <a:ln w="254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accent1"/>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Pivot!$F$45:$F$49</c:f>
              <c:strCache>
                <c:ptCount val="5"/>
                <c:pt idx="0">
                  <c:v>R01</c:v>
                </c:pt>
                <c:pt idx="1">
                  <c:v>R02</c:v>
                </c:pt>
                <c:pt idx="2">
                  <c:v>R03</c:v>
                </c:pt>
                <c:pt idx="3">
                  <c:v>R04</c:v>
                </c:pt>
                <c:pt idx="4">
                  <c:v>R05</c:v>
                </c:pt>
              </c:strCache>
            </c:strRef>
          </c:cat>
          <c:val>
            <c:numRef>
              <c:f>Pivot!$G$45:$G$49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407-42ED-BE9E-B6E5D6525B40}"/>
            </c:ext>
          </c:extLst>
        </c:ser>
        <c:ser>
          <c:idx val="1"/>
          <c:order val="1"/>
          <c:tx>
            <c:strRef>
              <c:f>Pivot!$I$44</c:f>
              <c:strCache>
                <c:ptCount val="1"/>
                <c:pt idx="0">
                  <c:v>Sel. Calls</c:v>
                </c:pt>
              </c:strCache>
            </c:strRef>
          </c:tx>
          <c:spPr>
            <a:solidFill>
              <a:schemeClr val="accent1">
                <a:lumMod val="20000"/>
                <a:lumOff val="80000"/>
              </a:schemeClr>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2-C407-42ED-BE9E-B6E5D6525B40}"/>
              </c:ext>
            </c:extLst>
          </c:dPt>
          <c:val>
            <c:numRef>
              <c:f>Pivot!$I$45:$I$49</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3-C407-42ED-BE9E-B6E5D6525B40}"/>
            </c:ext>
          </c:extLst>
        </c:ser>
        <c:dLbls>
          <c:showLegendKey val="0"/>
          <c:showVal val="0"/>
          <c:showCatName val="0"/>
          <c:showSerName val="0"/>
          <c:showPercent val="0"/>
          <c:showBubbleSize val="0"/>
        </c:dLbls>
        <c:gapWidth val="25"/>
        <c:overlap val="100"/>
        <c:axId val="1084421664"/>
        <c:axId val="1084422144"/>
      </c:barChart>
      <c:catAx>
        <c:axId val="10844216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422144"/>
        <c:crosses val="autoZero"/>
        <c:auto val="1"/>
        <c:lblAlgn val="ctr"/>
        <c:lblOffset val="100"/>
        <c:noMultiLvlLbl val="0"/>
      </c:catAx>
      <c:valAx>
        <c:axId val="1084422144"/>
        <c:scaling>
          <c:orientation val="minMax"/>
          <c:min val="0"/>
        </c:scaling>
        <c:delete val="1"/>
        <c:axPos val="t"/>
        <c:numFmt formatCode="General" sourceLinked="1"/>
        <c:majorTickMark val="out"/>
        <c:minorTickMark val="none"/>
        <c:tickLblPos val="nextTo"/>
        <c:crossAx val="108442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accent1"/>
                </a:solidFill>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Pivot!$F$45:$F$49</c:f>
              <c:strCache>
                <c:ptCount val="5"/>
                <c:pt idx="0">
                  <c:v>R01</c:v>
                </c:pt>
                <c:pt idx="1">
                  <c:v>R02</c:v>
                </c:pt>
                <c:pt idx="2">
                  <c:v>R03</c:v>
                </c:pt>
                <c:pt idx="3">
                  <c:v>R04</c:v>
                </c:pt>
                <c:pt idx="4">
                  <c:v>R05</c:v>
                </c:pt>
              </c:strCache>
            </c:strRef>
          </c:cat>
          <c:val>
            <c:numRef>
              <c:f>Pivot!$H$45:$H$49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A02-4C64-BAFF-5EF9BA3A5ED2}"/>
            </c:ext>
          </c:extLst>
        </c:ser>
        <c:ser>
          <c:idx val="1"/>
          <c:order val="1"/>
          <c:tx>
            <c:strRef>
              <c:f>Pivot!$J$44</c:f>
              <c:strCache>
                <c:ptCount val="1"/>
                <c:pt idx="0">
                  <c:v>Sel. Amount</c:v>
                </c:pt>
              </c:strCache>
            </c:strRef>
          </c:tx>
          <c:spPr>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c:spPr>
          <c:invertIfNegative val="0"/>
          <c:val>
            <c:numRef>
              <c:f>Pivot!$J$45:$J$49</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7A02-4C64-BAFF-5EF9BA3A5ED2}"/>
            </c:ext>
          </c:extLst>
        </c:ser>
        <c:dLbls>
          <c:showLegendKey val="0"/>
          <c:showVal val="0"/>
          <c:showCatName val="0"/>
          <c:showSerName val="0"/>
          <c:showPercent val="0"/>
          <c:showBubbleSize val="0"/>
        </c:dLbls>
        <c:gapWidth val="25"/>
        <c:overlap val="100"/>
        <c:axId val="1084421664"/>
        <c:axId val="1084422144"/>
      </c:barChart>
      <c:catAx>
        <c:axId val="1084421664"/>
        <c:scaling>
          <c:orientation val="maxMin"/>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422144"/>
        <c:crosses val="autoZero"/>
        <c:auto val="1"/>
        <c:lblAlgn val="ctr"/>
        <c:lblOffset val="100"/>
        <c:noMultiLvlLbl val="0"/>
      </c:catAx>
      <c:valAx>
        <c:axId val="1084422144"/>
        <c:scaling>
          <c:orientation val="minMax"/>
        </c:scaling>
        <c:delete val="1"/>
        <c:axPos val="t"/>
        <c:numFmt formatCode="&quot;£&quot;#,###.0,&quot;k&quot;" sourceLinked="1"/>
        <c:majorTickMark val="none"/>
        <c:minorTickMark val="none"/>
        <c:tickLblPos val="nextTo"/>
        <c:crossAx val="108442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accent5">
                    <a:lumMod val="40000"/>
                    <a:lumOff val="60000"/>
                  </a:schemeClr>
                </a:solidFill>
              </a:rPr>
              <a:t>Female</a:t>
            </a:r>
            <a:r>
              <a:rPr lang="en-GB" baseline="0">
                <a:solidFill>
                  <a:schemeClr val="accent1"/>
                </a:solidFill>
              </a:rPr>
              <a:t> vs. </a:t>
            </a:r>
            <a:r>
              <a:rPr lang="en-GB" baseline="0">
                <a:solidFill>
                  <a:schemeClr val="accent2"/>
                </a:solidFill>
              </a:rPr>
              <a:t>Male</a:t>
            </a:r>
            <a:r>
              <a:rPr lang="en-GB" baseline="0">
                <a:solidFill>
                  <a:schemeClr val="accent1"/>
                </a:solidFill>
              </a:rPr>
              <a:t> Callers</a:t>
            </a:r>
            <a:endParaRPr lang="en-GB">
              <a:solidFill>
                <a:schemeClr val="accent1"/>
              </a:solidFill>
            </a:endParaRPr>
          </a:p>
        </c:rich>
      </c:tx>
      <c:layout>
        <c:manualLayout>
          <c:xMode val="edge"/>
          <c:yMode val="edge"/>
          <c:x val="9.6837737180085703E-2"/>
          <c:y val="4.1481481481481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Pivot!$B$66:$B$67</c:f>
              <c:strCache>
                <c:ptCount val="1"/>
                <c:pt idx="0">
                  <c:v>Female</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Pivot!$A$68:$A$71</c:f>
              <c:strCache>
                <c:ptCount val="3"/>
                <c:pt idx="0">
                  <c:v>Cincinnati</c:v>
                </c:pt>
                <c:pt idx="1">
                  <c:v>Cleveland</c:v>
                </c:pt>
                <c:pt idx="2">
                  <c:v>Columbus</c:v>
                </c:pt>
              </c:strCache>
            </c:strRef>
          </c:cat>
          <c:val>
            <c:numRef>
              <c:f>Pivot!$B$68:$B$71</c:f>
              <c:numCache>
                <c:formatCode>#,##0</c:formatCode>
                <c:ptCount val="3"/>
                <c:pt idx="0">
                  <c:v>144</c:v>
                </c:pt>
                <c:pt idx="1">
                  <c:v>326</c:v>
                </c:pt>
                <c:pt idx="2">
                  <c:v>129</c:v>
                </c:pt>
              </c:numCache>
            </c:numRef>
          </c:val>
          <c:extLst>
            <c:ext xmlns:c16="http://schemas.microsoft.com/office/drawing/2014/chart" uri="{C3380CC4-5D6E-409C-BE32-E72D297353CC}">
              <c16:uniqueId val="{00000000-E1B1-4E70-8C76-0A882FBFC17B}"/>
            </c:ext>
          </c:extLst>
        </c:ser>
        <c:ser>
          <c:idx val="1"/>
          <c:order val="1"/>
          <c:tx>
            <c:strRef>
              <c:f>Pivot!$C$66:$C$67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Pivot!$A$68:$A$71</c:f>
              <c:strCache>
                <c:ptCount val="3"/>
                <c:pt idx="0">
                  <c:v>Cincinnati</c:v>
                </c:pt>
                <c:pt idx="1">
                  <c:v>Cleveland</c:v>
                </c:pt>
                <c:pt idx="2">
                  <c:v>Columbus</c:v>
                </c:pt>
              </c:strCache>
            </c:strRef>
          </c:cat>
          <c:val>
            <c:numRef>
              <c:f>Pivot!$C$68:$C$71</c:f>
              <c:numCache>
                <c:formatCode>#,##0</c:formatCode>
                <c:ptCount val="3"/>
                <c:pt idx="0">
                  <c:v>132</c:v>
                </c:pt>
                <c:pt idx="1">
                  <c:v>63</c:v>
                </c:pt>
                <c:pt idx="2">
                  <c:v>206</c:v>
                </c:pt>
              </c:numCache>
            </c:numRef>
          </c:val>
          <c:extLst>
            <c:ext xmlns:c16="http://schemas.microsoft.com/office/drawing/2014/chart" uri="{C3380CC4-5D6E-409C-BE32-E72D297353CC}">
              <c16:uniqueId val="{00000001-E1B1-4E70-8C76-0A882FBFC17B}"/>
            </c:ext>
          </c:extLst>
        </c:ser>
        <c:dLbls>
          <c:dLblPos val="ctr"/>
          <c:showLegendKey val="0"/>
          <c:showVal val="1"/>
          <c:showCatName val="0"/>
          <c:showSerName val="0"/>
          <c:showPercent val="0"/>
          <c:showBubbleSize val="0"/>
        </c:dLbls>
        <c:gapWidth val="25"/>
        <c:overlap val="100"/>
        <c:axId val="28921119"/>
        <c:axId val="28910079"/>
      </c:barChart>
      <c:catAx>
        <c:axId val="2892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10079"/>
        <c:crosses val="autoZero"/>
        <c:auto val="1"/>
        <c:lblAlgn val="ctr"/>
        <c:lblOffset val="100"/>
        <c:noMultiLvlLbl val="0"/>
      </c:catAx>
      <c:valAx>
        <c:axId val="28910079"/>
        <c:scaling>
          <c:orientation val="minMax"/>
        </c:scaling>
        <c:delete val="1"/>
        <c:axPos val="l"/>
        <c:numFmt formatCode="0%" sourceLinked="1"/>
        <c:majorTickMark val="none"/>
        <c:minorTickMark val="none"/>
        <c:tickLblPos val="nextTo"/>
        <c:crossAx val="2892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[sample-data-excel-portfolio-project.xlsx]Pivot!Rep Satisfaction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Pivot!$B$77</c:f>
              <c:strCache>
                <c:ptCount val="1"/>
                <c:pt idx="0">
                  <c:v>Total</c:v>
                </c:pt>
              </c:strCache>
            </c:strRef>
          </c:tx>
          <c:spPr>
            <a:solidFill>
              <a:schemeClr val="accent1"/>
            </a:solidFill>
            <a:ln>
              <a:noFill/>
            </a:ln>
            <a:effectLst/>
          </c:spPr>
          <c:invertIfNegative val="0"/>
          <c:cat>
            <c:strRef>
              <c:f>Pivot!$A$78:$A$84</c:f>
              <c:strCache>
                <c:ptCount val="6"/>
                <c:pt idx="0">
                  <c:v>0</c:v>
                </c:pt>
                <c:pt idx="1">
                  <c:v>1</c:v>
                </c:pt>
                <c:pt idx="2">
                  <c:v>2</c:v>
                </c:pt>
                <c:pt idx="3">
                  <c:v>3</c:v>
                </c:pt>
                <c:pt idx="4">
                  <c:v>4</c:v>
                </c:pt>
                <c:pt idx="5">
                  <c:v>5</c:v>
                </c:pt>
              </c:strCache>
            </c:strRef>
          </c:cat>
          <c:val>
            <c:numRef>
              <c:f>Pivot!$B$78:$B$84</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3299-46C3-97F0-0468DA5F63F3}"/>
            </c:ext>
          </c:extLst>
        </c:ser>
        <c:dLbls>
          <c:showLegendKey val="0"/>
          <c:showVal val="0"/>
          <c:showCatName val="0"/>
          <c:showSerName val="0"/>
          <c:showPercent val="0"/>
          <c:showBubbleSize val="0"/>
        </c:dLbls>
        <c:gapWidth val="10"/>
        <c:overlap val="-27"/>
        <c:axId val="83527071"/>
        <c:axId val="83527551"/>
      </c:barChart>
      <c:catAx>
        <c:axId val="8352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27551"/>
        <c:crosses val="autoZero"/>
        <c:auto val="1"/>
        <c:lblAlgn val="ctr"/>
        <c:lblOffset val="100"/>
        <c:noMultiLvlLbl val="0"/>
      </c:catAx>
      <c:valAx>
        <c:axId val="835275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2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chart" Target="../charts/chart3.xml"/><Relationship Id="rId3" Type="http://schemas.openxmlformats.org/officeDocument/2006/relationships/image" Target="../media/image7.svg"/><Relationship Id="rId7" Type="http://schemas.openxmlformats.org/officeDocument/2006/relationships/image" Target="../media/image11.svg"/><Relationship Id="rId12" Type="http://schemas.openxmlformats.org/officeDocument/2006/relationships/chart" Target="../charts/chart2.xml"/><Relationship Id="rId2" Type="http://schemas.openxmlformats.org/officeDocument/2006/relationships/image" Target="../media/image6.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0.png"/><Relationship Id="rId11" Type="http://schemas.openxmlformats.org/officeDocument/2006/relationships/image" Target="../media/image15.svg"/><Relationship Id="rId5" Type="http://schemas.openxmlformats.org/officeDocument/2006/relationships/image" Target="../media/image9.svg"/><Relationship Id="rId15" Type="http://schemas.openxmlformats.org/officeDocument/2006/relationships/chart" Target="../charts/chart5.xml"/><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10.png"/><Relationship Id="rId7" Type="http://schemas.openxmlformats.org/officeDocument/2006/relationships/image" Target="../media/image12.png"/><Relationship Id="rId12" Type="http://schemas.openxmlformats.org/officeDocument/2006/relationships/image" Target="../media/image15.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7.svg"/><Relationship Id="rId4" Type="http://schemas.openxmlformats.org/officeDocument/2006/relationships/image" Target="../media/image11.sv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8</xdr:col>
      <xdr:colOff>561976</xdr:colOff>
      <xdr:row>2</xdr:row>
      <xdr:rowOff>38100</xdr:rowOff>
    </xdr:from>
    <xdr:to>
      <xdr:col>11</xdr:col>
      <xdr:colOff>514350</xdr:colOff>
      <xdr:row>13</xdr:row>
      <xdr:rowOff>9525</xdr:rowOff>
    </xdr:to>
    <xdr:graphicFrame macro="">
      <xdr:nvGraphicFramePr>
        <xdr:cNvPr id="46" name="Chart 45">
          <a:extLst>
            <a:ext uri="{FF2B5EF4-FFF2-40B4-BE49-F238E27FC236}">
              <a16:creationId xmlns:a16="http://schemas.microsoft.com/office/drawing/2014/main" id="{13DA2646-A8DF-4DD4-A4D4-25135B430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19049</xdr:colOff>
      <xdr:row>2</xdr:row>
      <xdr:rowOff>66675</xdr:rowOff>
    </xdr:from>
    <xdr:to>
      <xdr:col>3</xdr:col>
      <xdr:colOff>438150</xdr:colOff>
      <xdr:row>6</xdr:row>
      <xdr:rowOff>28575</xdr:rowOff>
    </xdr:to>
    <xdr:sp macro="" textlink="Pivot!A4">
      <xdr:nvSpPr>
        <xdr:cNvPr id="3" name="Rectangle 2">
          <a:extLst>
            <a:ext uri="{FF2B5EF4-FFF2-40B4-BE49-F238E27FC236}">
              <a16:creationId xmlns:a16="http://schemas.microsoft.com/office/drawing/2014/main" id="{1E655F7E-F3D3-FBA1-7C14-27AD69275A78}"/>
            </a:ext>
          </a:extLst>
        </xdr:cNvPr>
        <xdr:cNvSpPr/>
      </xdr:nvSpPr>
      <xdr:spPr>
        <a:xfrm>
          <a:off x="495299" y="447675"/>
          <a:ext cx="1104901" cy="723900"/>
        </a:xfrm>
        <a:prstGeom prst="rect">
          <a:avLst/>
        </a:prstGeom>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C99209E-A92B-4518-9C42-B660869E7896}" type="TxLink">
            <a:rPr lang="en-US" sz="2000" b="0" i="0" u="none" strike="noStrike">
              <a:solidFill>
                <a:srgbClr val="000000"/>
              </a:solidFill>
              <a:latin typeface="Aptos"/>
              <a:ea typeface="+mn-ea"/>
              <a:cs typeface="+mn-cs"/>
            </a:rPr>
            <a:pPr marL="0" indent="0" algn="ctr"/>
            <a:t>1,000</a:t>
          </a:fld>
          <a:endParaRPr lang="en-GB" sz="2000" b="0" i="0" u="none" strike="noStrike">
            <a:solidFill>
              <a:srgbClr val="000000"/>
            </a:solidFill>
            <a:latin typeface="Aptos"/>
            <a:ea typeface="+mn-ea"/>
            <a:cs typeface="+mn-cs"/>
          </a:endParaRPr>
        </a:p>
      </xdr:txBody>
    </xdr:sp>
    <xdr:clientData/>
  </xdr:twoCellAnchor>
  <xdr:twoCellAnchor>
    <xdr:from>
      <xdr:col>2</xdr:col>
      <xdr:colOff>295274</xdr:colOff>
      <xdr:row>2</xdr:row>
      <xdr:rowOff>76201</xdr:rowOff>
    </xdr:from>
    <xdr:to>
      <xdr:col>3</xdr:col>
      <xdr:colOff>400049</xdr:colOff>
      <xdr:row>3</xdr:row>
      <xdr:rowOff>76201</xdr:rowOff>
    </xdr:to>
    <xdr:sp macro="" textlink="">
      <xdr:nvSpPr>
        <xdr:cNvPr id="7" name="TextBox 6">
          <a:extLst>
            <a:ext uri="{FF2B5EF4-FFF2-40B4-BE49-F238E27FC236}">
              <a16:creationId xmlns:a16="http://schemas.microsoft.com/office/drawing/2014/main" id="{2DF3D861-33FA-58ED-B249-3478059A0166}"/>
            </a:ext>
          </a:extLst>
        </xdr:cNvPr>
        <xdr:cNvSpPr txBox="1"/>
      </xdr:nvSpPr>
      <xdr:spPr>
        <a:xfrm>
          <a:off x="771524" y="457201"/>
          <a:ext cx="790575" cy="1905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Calls</a:t>
          </a:r>
        </a:p>
        <a:p>
          <a:endParaRPr lang="en-GB" sz="1100"/>
        </a:p>
      </xdr:txBody>
    </xdr:sp>
    <xdr:clientData/>
  </xdr:twoCellAnchor>
  <xdr:twoCellAnchor>
    <xdr:from>
      <xdr:col>2</xdr:col>
      <xdr:colOff>257175</xdr:colOff>
      <xdr:row>4</xdr:row>
      <xdr:rowOff>180976</xdr:rowOff>
    </xdr:from>
    <xdr:to>
      <xdr:col>3</xdr:col>
      <xdr:colOff>419100</xdr:colOff>
      <xdr:row>6</xdr:row>
      <xdr:rowOff>9526</xdr:rowOff>
    </xdr:to>
    <xdr:sp macro="" textlink="Pivot!A10">
      <xdr:nvSpPr>
        <xdr:cNvPr id="8" name="TextBox 7">
          <a:extLst>
            <a:ext uri="{FF2B5EF4-FFF2-40B4-BE49-F238E27FC236}">
              <a16:creationId xmlns:a16="http://schemas.microsoft.com/office/drawing/2014/main" id="{F599637A-1026-4161-1846-4AAD8D103806}"/>
            </a:ext>
          </a:extLst>
        </xdr:cNvPr>
        <xdr:cNvSpPr txBox="1"/>
      </xdr:nvSpPr>
      <xdr:spPr>
        <a:xfrm>
          <a:off x="733425" y="942976"/>
          <a:ext cx="847725" cy="2095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C308A5-D953-412A-A94F-B7DDBDDE2978}" type="TxLink">
            <a:rPr lang="en-US" sz="1100" b="0" i="0" u="none" strike="noStrike">
              <a:solidFill>
                <a:srgbClr val="000000"/>
              </a:solidFill>
              <a:latin typeface="Aptos"/>
            </a:rPr>
            <a:pPr/>
            <a:t>207</a:t>
          </a:fld>
          <a:endParaRPr lang="en-GB" sz="1100"/>
        </a:p>
      </xdr:txBody>
    </xdr:sp>
    <xdr:clientData/>
  </xdr:twoCellAnchor>
  <xdr:twoCellAnchor editAs="oneCell">
    <xdr:from>
      <xdr:col>2</xdr:col>
      <xdr:colOff>57150</xdr:colOff>
      <xdr:row>2</xdr:row>
      <xdr:rowOff>47625</xdr:rowOff>
    </xdr:from>
    <xdr:to>
      <xdr:col>2</xdr:col>
      <xdr:colOff>295275</xdr:colOff>
      <xdr:row>3</xdr:row>
      <xdr:rowOff>95250</xdr:rowOff>
    </xdr:to>
    <xdr:pic>
      <xdr:nvPicPr>
        <xdr:cNvPr id="9" name="Graphic 8" descr="Receiver with solid fill">
          <a:extLst>
            <a:ext uri="{FF2B5EF4-FFF2-40B4-BE49-F238E27FC236}">
              <a16:creationId xmlns:a16="http://schemas.microsoft.com/office/drawing/2014/main" id="{7C9FF576-4776-4E58-9E98-6FAE17C855B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33400" y="428625"/>
          <a:ext cx="238125" cy="238125"/>
        </a:xfrm>
        <a:prstGeom prst="rect">
          <a:avLst/>
        </a:prstGeom>
      </xdr:spPr>
    </xdr:pic>
    <xdr:clientData/>
  </xdr:twoCellAnchor>
  <xdr:twoCellAnchor>
    <xdr:from>
      <xdr:col>2</xdr:col>
      <xdr:colOff>28575</xdr:colOff>
      <xdr:row>8</xdr:row>
      <xdr:rowOff>38100</xdr:rowOff>
    </xdr:from>
    <xdr:to>
      <xdr:col>3</xdr:col>
      <xdr:colOff>447676</xdr:colOff>
      <xdr:row>12</xdr:row>
      <xdr:rowOff>0</xdr:rowOff>
    </xdr:to>
    <xdr:sp macro="" textlink="Pivot!B4">
      <xdr:nvSpPr>
        <xdr:cNvPr id="11" name="Rectangle 10">
          <a:extLst>
            <a:ext uri="{FF2B5EF4-FFF2-40B4-BE49-F238E27FC236}">
              <a16:creationId xmlns:a16="http://schemas.microsoft.com/office/drawing/2014/main" id="{15EFF1C5-4B4C-4E52-AE5B-54A583206435}"/>
            </a:ext>
          </a:extLst>
        </xdr:cNvPr>
        <xdr:cNvSpPr/>
      </xdr:nvSpPr>
      <xdr:spPr>
        <a:xfrm>
          <a:off x="504825" y="1562100"/>
          <a:ext cx="1104901" cy="723900"/>
        </a:xfrm>
        <a:prstGeom prst="rect">
          <a:avLst/>
        </a:prstGeom>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74CC2E-086C-407F-AFA3-DB873C68D276}" type="TxLink">
            <a:rPr lang="en-US" sz="2000" b="0" i="0" u="none" strike="noStrike">
              <a:solidFill>
                <a:srgbClr val="000000"/>
              </a:solidFill>
              <a:latin typeface="Aptos"/>
              <a:ea typeface="+mn-ea"/>
              <a:cs typeface="+mn-cs"/>
            </a:rPr>
            <a:pPr marL="0" indent="0" algn="ctr"/>
            <a:t>£96,623</a:t>
          </a:fld>
          <a:endParaRPr lang="en-GB" sz="2000" b="0" i="0" u="none" strike="noStrike">
            <a:solidFill>
              <a:srgbClr val="000000"/>
            </a:solidFill>
            <a:latin typeface="Aptos"/>
            <a:ea typeface="+mn-ea"/>
            <a:cs typeface="+mn-cs"/>
          </a:endParaRPr>
        </a:p>
      </xdr:txBody>
    </xdr:sp>
    <xdr:clientData/>
  </xdr:twoCellAnchor>
  <xdr:twoCellAnchor>
    <xdr:from>
      <xdr:col>2</xdr:col>
      <xdr:colOff>285750</xdr:colOff>
      <xdr:row>8</xdr:row>
      <xdr:rowOff>57151</xdr:rowOff>
    </xdr:from>
    <xdr:to>
      <xdr:col>3</xdr:col>
      <xdr:colOff>390525</xdr:colOff>
      <xdr:row>9</xdr:row>
      <xdr:rowOff>57151</xdr:rowOff>
    </xdr:to>
    <xdr:sp macro="" textlink="">
      <xdr:nvSpPr>
        <xdr:cNvPr id="12" name="TextBox 11">
          <a:extLst>
            <a:ext uri="{FF2B5EF4-FFF2-40B4-BE49-F238E27FC236}">
              <a16:creationId xmlns:a16="http://schemas.microsoft.com/office/drawing/2014/main" id="{DC88A1CA-27A3-43A5-859C-BD81EEC4C181}"/>
            </a:ext>
          </a:extLst>
        </xdr:cNvPr>
        <xdr:cNvSpPr txBox="1"/>
      </xdr:nvSpPr>
      <xdr:spPr>
        <a:xfrm>
          <a:off x="762000" y="1581151"/>
          <a:ext cx="790575" cy="1905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Amount</a:t>
          </a:r>
        </a:p>
        <a:p>
          <a:endParaRPr lang="en-GB" sz="1100"/>
        </a:p>
      </xdr:txBody>
    </xdr:sp>
    <xdr:clientData/>
  </xdr:twoCellAnchor>
  <xdr:twoCellAnchor>
    <xdr:from>
      <xdr:col>2</xdr:col>
      <xdr:colOff>247651</xdr:colOff>
      <xdr:row>10</xdr:row>
      <xdr:rowOff>161926</xdr:rowOff>
    </xdr:from>
    <xdr:to>
      <xdr:col>3</xdr:col>
      <xdr:colOff>409576</xdr:colOff>
      <xdr:row>11</xdr:row>
      <xdr:rowOff>180976</xdr:rowOff>
    </xdr:to>
    <xdr:sp macro="" textlink="Pivot!B10">
      <xdr:nvSpPr>
        <xdr:cNvPr id="13" name="TextBox 12">
          <a:extLst>
            <a:ext uri="{FF2B5EF4-FFF2-40B4-BE49-F238E27FC236}">
              <a16:creationId xmlns:a16="http://schemas.microsoft.com/office/drawing/2014/main" id="{DA42E02B-DFF2-42CE-A28A-5ED010471669}"/>
            </a:ext>
          </a:extLst>
        </xdr:cNvPr>
        <xdr:cNvSpPr txBox="1"/>
      </xdr:nvSpPr>
      <xdr:spPr>
        <a:xfrm>
          <a:off x="723901" y="2066926"/>
          <a:ext cx="847725" cy="2095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CD3157-F524-429F-B1CD-00CFE2E0A860}" type="TxLink">
            <a:rPr lang="en-US" sz="1100" b="0" i="0" u="none" strike="noStrike">
              <a:solidFill>
                <a:srgbClr val="000000"/>
              </a:solidFill>
              <a:latin typeface="Aptos"/>
            </a:rPr>
            <a:pPr/>
            <a:t>£20,872</a:t>
          </a:fld>
          <a:endParaRPr lang="en-GB" sz="1100"/>
        </a:p>
      </xdr:txBody>
    </xdr:sp>
    <xdr:clientData/>
  </xdr:twoCellAnchor>
  <xdr:twoCellAnchor editAs="oneCell">
    <xdr:from>
      <xdr:col>2</xdr:col>
      <xdr:colOff>47626</xdr:colOff>
      <xdr:row>8</xdr:row>
      <xdr:rowOff>28575</xdr:rowOff>
    </xdr:from>
    <xdr:to>
      <xdr:col>2</xdr:col>
      <xdr:colOff>285751</xdr:colOff>
      <xdr:row>9</xdr:row>
      <xdr:rowOff>76200</xdr:rowOff>
    </xdr:to>
    <xdr:pic>
      <xdr:nvPicPr>
        <xdr:cNvPr id="14" name="Graphic 13">
          <a:extLst>
            <a:ext uri="{FF2B5EF4-FFF2-40B4-BE49-F238E27FC236}">
              <a16:creationId xmlns:a16="http://schemas.microsoft.com/office/drawing/2014/main" id="{8051E19F-6908-4407-9775-700F8333855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523876" y="1552575"/>
          <a:ext cx="238125" cy="238125"/>
        </a:xfrm>
        <a:prstGeom prst="rect">
          <a:avLst/>
        </a:prstGeom>
      </xdr:spPr>
    </xdr:pic>
    <xdr:clientData/>
  </xdr:twoCellAnchor>
  <xdr:twoCellAnchor>
    <xdr:from>
      <xdr:col>2</xdr:col>
      <xdr:colOff>47625</xdr:colOff>
      <xdr:row>13</xdr:row>
      <xdr:rowOff>180975</xdr:rowOff>
    </xdr:from>
    <xdr:to>
      <xdr:col>3</xdr:col>
      <xdr:colOff>457201</xdr:colOff>
      <xdr:row>17</xdr:row>
      <xdr:rowOff>142875</xdr:rowOff>
    </xdr:to>
    <xdr:sp macro="" textlink="Pivot!C4">
      <xdr:nvSpPr>
        <xdr:cNvPr id="27" name="Rectangle 26">
          <a:extLst>
            <a:ext uri="{FF2B5EF4-FFF2-40B4-BE49-F238E27FC236}">
              <a16:creationId xmlns:a16="http://schemas.microsoft.com/office/drawing/2014/main" id="{98C9AE00-087F-4FCF-B70E-209B7A7D4471}"/>
            </a:ext>
          </a:extLst>
        </xdr:cNvPr>
        <xdr:cNvSpPr/>
      </xdr:nvSpPr>
      <xdr:spPr>
        <a:xfrm>
          <a:off x="523875" y="2657475"/>
          <a:ext cx="1095376" cy="723900"/>
        </a:xfrm>
        <a:prstGeom prst="rect">
          <a:avLst/>
        </a:prstGeom>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C8AECCC-7CE7-46BE-83ED-03009671B8FD}" type="TxLink">
            <a:rPr lang="en-US" sz="2000" b="0" i="0" u="none" strike="noStrike">
              <a:solidFill>
                <a:srgbClr val="000000"/>
              </a:solidFill>
              <a:latin typeface="Aptos"/>
              <a:ea typeface="+mn-ea"/>
              <a:cs typeface="+mn-cs"/>
            </a:rPr>
            <a:pPr marL="0" indent="0" algn="ctr"/>
            <a:t>89,850</a:t>
          </a:fld>
          <a:endParaRPr lang="en-GB" sz="2000" b="0" i="0" u="none" strike="noStrike">
            <a:solidFill>
              <a:srgbClr val="000000"/>
            </a:solidFill>
            <a:latin typeface="Aptos"/>
            <a:ea typeface="+mn-ea"/>
            <a:cs typeface="+mn-cs"/>
          </a:endParaRPr>
        </a:p>
      </xdr:txBody>
    </xdr:sp>
    <xdr:clientData/>
  </xdr:twoCellAnchor>
  <xdr:twoCellAnchor>
    <xdr:from>
      <xdr:col>2</xdr:col>
      <xdr:colOff>302090</xdr:colOff>
      <xdr:row>14</xdr:row>
      <xdr:rowOff>9526</xdr:rowOff>
    </xdr:from>
    <xdr:to>
      <xdr:col>3</xdr:col>
      <xdr:colOff>400050</xdr:colOff>
      <xdr:row>15</xdr:row>
      <xdr:rowOff>9526</xdr:rowOff>
    </xdr:to>
    <xdr:sp macro="" textlink="">
      <xdr:nvSpPr>
        <xdr:cNvPr id="28" name="TextBox 27">
          <a:extLst>
            <a:ext uri="{FF2B5EF4-FFF2-40B4-BE49-F238E27FC236}">
              <a16:creationId xmlns:a16="http://schemas.microsoft.com/office/drawing/2014/main" id="{76BD90AA-8FAF-4B8E-B374-F11E69BB581F}"/>
            </a:ext>
          </a:extLst>
        </xdr:cNvPr>
        <xdr:cNvSpPr txBox="1"/>
      </xdr:nvSpPr>
      <xdr:spPr>
        <a:xfrm>
          <a:off x="778340" y="2676526"/>
          <a:ext cx="783760" cy="1905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Duration</a:t>
          </a:r>
        </a:p>
        <a:p>
          <a:endParaRPr lang="en-GB" sz="1100"/>
        </a:p>
      </xdr:txBody>
    </xdr:sp>
    <xdr:clientData/>
  </xdr:twoCellAnchor>
  <xdr:twoCellAnchor>
    <xdr:from>
      <xdr:col>2</xdr:col>
      <xdr:colOff>264484</xdr:colOff>
      <xdr:row>16</xdr:row>
      <xdr:rowOff>114301</xdr:rowOff>
    </xdr:from>
    <xdr:to>
      <xdr:col>3</xdr:col>
      <xdr:colOff>419101</xdr:colOff>
      <xdr:row>17</xdr:row>
      <xdr:rowOff>133351</xdr:rowOff>
    </xdr:to>
    <xdr:sp macro="" textlink="Pivot!C10">
      <xdr:nvSpPr>
        <xdr:cNvPr id="29" name="TextBox 28">
          <a:extLst>
            <a:ext uri="{FF2B5EF4-FFF2-40B4-BE49-F238E27FC236}">
              <a16:creationId xmlns:a16="http://schemas.microsoft.com/office/drawing/2014/main" id="{C614DCF1-9B7A-4CDA-81EE-036CDA8E9309}"/>
            </a:ext>
          </a:extLst>
        </xdr:cNvPr>
        <xdr:cNvSpPr txBox="1"/>
      </xdr:nvSpPr>
      <xdr:spPr>
        <a:xfrm>
          <a:off x="740734" y="3162301"/>
          <a:ext cx="840417" cy="2095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5B47D5-2702-4EEE-B3F5-660C40675778}" type="TxLink">
            <a:rPr lang="en-US" sz="1100" b="0" i="0" u="none" strike="noStrike">
              <a:solidFill>
                <a:srgbClr val="000000"/>
              </a:solidFill>
              <a:latin typeface="Aptos"/>
            </a:rPr>
            <a:pPr/>
            <a:t>17,700</a:t>
          </a:fld>
          <a:endParaRPr lang="en-GB" sz="1100"/>
        </a:p>
      </xdr:txBody>
    </xdr:sp>
    <xdr:clientData/>
  </xdr:twoCellAnchor>
  <xdr:twoCellAnchor editAs="oneCell">
    <xdr:from>
      <xdr:col>2</xdr:col>
      <xdr:colOff>59204</xdr:colOff>
      <xdr:row>13</xdr:row>
      <xdr:rowOff>172476</xdr:rowOff>
    </xdr:from>
    <xdr:to>
      <xdr:col>2</xdr:col>
      <xdr:colOff>295276</xdr:colOff>
      <xdr:row>15</xdr:row>
      <xdr:rowOff>27548</xdr:rowOff>
    </xdr:to>
    <xdr:pic>
      <xdr:nvPicPr>
        <xdr:cNvPr id="30" name="Graphic 29">
          <a:extLst>
            <a:ext uri="{FF2B5EF4-FFF2-40B4-BE49-F238E27FC236}">
              <a16:creationId xmlns:a16="http://schemas.microsoft.com/office/drawing/2014/main" id="{F8806801-C20C-41CB-924C-42820EA7E15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35454" y="2648976"/>
          <a:ext cx="236072" cy="236072"/>
        </a:xfrm>
        <a:prstGeom prst="rect">
          <a:avLst/>
        </a:prstGeom>
      </xdr:spPr>
    </xdr:pic>
    <xdr:clientData/>
  </xdr:twoCellAnchor>
  <xdr:twoCellAnchor>
    <xdr:from>
      <xdr:col>2</xdr:col>
      <xdr:colOff>38100</xdr:colOff>
      <xdr:row>19</xdr:row>
      <xdr:rowOff>152400</xdr:rowOff>
    </xdr:from>
    <xdr:to>
      <xdr:col>3</xdr:col>
      <xdr:colOff>457201</xdr:colOff>
      <xdr:row>23</xdr:row>
      <xdr:rowOff>114300</xdr:rowOff>
    </xdr:to>
    <xdr:sp macro="" textlink="Pivot!D4">
      <xdr:nvSpPr>
        <xdr:cNvPr id="31" name="Rectangle 30">
          <a:extLst>
            <a:ext uri="{FF2B5EF4-FFF2-40B4-BE49-F238E27FC236}">
              <a16:creationId xmlns:a16="http://schemas.microsoft.com/office/drawing/2014/main" id="{8710D84B-94E5-4D20-A4BA-3616E95AD357}"/>
            </a:ext>
          </a:extLst>
        </xdr:cNvPr>
        <xdr:cNvSpPr/>
      </xdr:nvSpPr>
      <xdr:spPr>
        <a:xfrm>
          <a:off x="514350" y="3771900"/>
          <a:ext cx="1104901" cy="723900"/>
        </a:xfrm>
        <a:prstGeom prst="rect">
          <a:avLst/>
        </a:prstGeom>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C307D8D-3A93-450C-A670-6D6655354F0E}" type="TxLink">
            <a:rPr lang="en-US" sz="2000" b="0" i="0" u="none" strike="noStrike">
              <a:solidFill>
                <a:srgbClr val="000000"/>
              </a:solidFill>
              <a:latin typeface="Aptos"/>
              <a:ea typeface="+mn-ea"/>
              <a:cs typeface="+mn-cs"/>
            </a:rPr>
            <a:pPr marL="0" indent="0" algn="ctr"/>
            <a:t>3.9</a:t>
          </a:fld>
          <a:endParaRPr lang="en-GB" sz="2000" b="0" i="0" u="none" strike="noStrike">
            <a:solidFill>
              <a:srgbClr val="000000"/>
            </a:solidFill>
            <a:latin typeface="Aptos"/>
            <a:ea typeface="+mn-ea"/>
            <a:cs typeface="+mn-cs"/>
          </a:endParaRPr>
        </a:p>
      </xdr:txBody>
    </xdr:sp>
    <xdr:clientData/>
  </xdr:twoCellAnchor>
  <xdr:twoCellAnchor>
    <xdr:from>
      <xdr:col>2</xdr:col>
      <xdr:colOff>257175</xdr:colOff>
      <xdr:row>19</xdr:row>
      <xdr:rowOff>161926</xdr:rowOff>
    </xdr:from>
    <xdr:to>
      <xdr:col>3</xdr:col>
      <xdr:colOff>466725</xdr:colOff>
      <xdr:row>20</xdr:row>
      <xdr:rowOff>161926</xdr:rowOff>
    </xdr:to>
    <xdr:sp macro="" textlink="">
      <xdr:nvSpPr>
        <xdr:cNvPr id="32" name="TextBox 31">
          <a:extLst>
            <a:ext uri="{FF2B5EF4-FFF2-40B4-BE49-F238E27FC236}">
              <a16:creationId xmlns:a16="http://schemas.microsoft.com/office/drawing/2014/main" id="{C2AC715B-7F95-44CF-8F9F-0C2E9B0030EA}"/>
            </a:ext>
          </a:extLst>
        </xdr:cNvPr>
        <xdr:cNvSpPr txBox="1"/>
      </xdr:nvSpPr>
      <xdr:spPr>
        <a:xfrm>
          <a:off x="733425" y="3781426"/>
          <a:ext cx="895350" cy="1905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Avg. Rating</a:t>
          </a:r>
        </a:p>
        <a:p>
          <a:endParaRPr lang="en-GB" sz="1100"/>
        </a:p>
      </xdr:txBody>
    </xdr:sp>
    <xdr:clientData/>
  </xdr:twoCellAnchor>
  <xdr:twoCellAnchor>
    <xdr:from>
      <xdr:col>2</xdr:col>
      <xdr:colOff>238126</xdr:colOff>
      <xdr:row>22</xdr:row>
      <xdr:rowOff>85726</xdr:rowOff>
    </xdr:from>
    <xdr:to>
      <xdr:col>3</xdr:col>
      <xdr:colOff>400051</xdr:colOff>
      <xdr:row>23</xdr:row>
      <xdr:rowOff>104776</xdr:rowOff>
    </xdr:to>
    <xdr:sp macro="" textlink="Pivot!D10">
      <xdr:nvSpPr>
        <xdr:cNvPr id="33" name="TextBox 32">
          <a:extLst>
            <a:ext uri="{FF2B5EF4-FFF2-40B4-BE49-F238E27FC236}">
              <a16:creationId xmlns:a16="http://schemas.microsoft.com/office/drawing/2014/main" id="{9216F740-173E-401B-AAA1-B595B7A3E14E}"/>
            </a:ext>
          </a:extLst>
        </xdr:cNvPr>
        <xdr:cNvSpPr txBox="1"/>
      </xdr:nvSpPr>
      <xdr:spPr>
        <a:xfrm>
          <a:off x="714376" y="4276726"/>
          <a:ext cx="847725" cy="2095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6BA66A-8B02-4A00-867B-E4174982C7C5}" type="TxLink">
            <a:rPr lang="en-US" sz="1100" b="0" i="0" u="none" strike="noStrike">
              <a:solidFill>
                <a:srgbClr val="000000"/>
              </a:solidFill>
              <a:latin typeface="Aptos"/>
            </a:rPr>
            <a:pPr/>
            <a:t>3.9</a:t>
          </a:fld>
          <a:endParaRPr lang="en-GB" sz="1100"/>
        </a:p>
      </xdr:txBody>
    </xdr:sp>
    <xdr:clientData/>
  </xdr:twoCellAnchor>
  <xdr:twoCellAnchor editAs="oneCell">
    <xdr:from>
      <xdr:col>2</xdr:col>
      <xdr:colOff>38101</xdr:colOff>
      <xdr:row>19</xdr:row>
      <xdr:rowOff>142875</xdr:rowOff>
    </xdr:from>
    <xdr:to>
      <xdr:col>2</xdr:col>
      <xdr:colOff>276226</xdr:colOff>
      <xdr:row>21</xdr:row>
      <xdr:rowOff>0</xdr:rowOff>
    </xdr:to>
    <xdr:pic>
      <xdr:nvPicPr>
        <xdr:cNvPr id="34" name="Graphic 33">
          <a:extLst>
            <a:ext uri="{FF2B5EF4-FFF2-40B4-BE49-F238E27FC236}">
              <a16:creationId xmlns:a16="http://schemas.microsoft.com/office/drawing/2014/main" id="{741DB6E8-1870-4A57-A44A-DF9036EA648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514351" y="3762375"/>
          <a:ext cx="238125" cy="238125"/>
        </a:xfrm>
        <a:prstGeom prst="rect">
          <a:avLst/>
        </a:prstGeom>
      </xdr:spPr>
    </xdr:pic>
    <xdr:clientData/>
  </xdr:twoCellAnchor>
  <xdr:twoCellAnchor>
    <xdr:from>
      <xdr:col>2</xdr:col>
      <xdr:colOff>47625</xdr:colOff>
      <xdr:row>25</xdr:row>
      <xdr:rowOff>9525</xdr:rowOff>
    </xdr:from>
    <xdr:to>
      <xdr:col>3</xdr:col>
      <xdr:colOff>466726</xdr:colOff>
      <xdr:row>28</xdr:row>
      <xdr:rowOff>161925</xdr:rowOff>
    </xdr:to>
    <xdr:sp macro="" textlink="Pivot!E4">
      <xdr:nvSpPr>
        <xdr:cNvPr id="39" name="Rectangle 38">
          <a:extLst>
            <a:ext uri="{FF2B5EF4-FFF2-40B4-BE49-F238E27FC236}">
              <a16:creationId xmlns:a16="http://schemas.microsoft.com/office/drawing/2014/main" id="{D38A6FE5-5485-450F-A8F0-932601999596}"/>
            </a:ext>
          </a:extLst>
        </xdr:cNvPr>
        <xdr:cNvSpPr/>
      </xdr:nvSpPr>
      <xdr:spPr>
        <a:xfrm>
          <a:off x="523875" y="4772025"/>
          <a:ext cx="1104901" cy="723900"/>
        </a:xfrm>
        <a:prstGeom prst="rect">
          <a:avLst/>
        </a:prstGeom>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9EA13E4-6795-4ABA-91E8-775F4EC7FDB2}" type="TxLink">
            <a:rPr lang="en-US" sz="1100" b="0" i="0" u="none" strike="noStrike">
              <a:solidFill>
                <a:srgbClr val="000000"/>
              </a:solidFill>
              <a:latin typeface="Aptos"/>
            </a:rPr>
            <a:pPr algn="ctr"/>
            <a:t>307</a:t>
          </a:fld>
          <a:endParaRPr lang="en-GB" sz="2000">
            <a:solidFill>
              <a:srgbClr val="FF0000"/>
            </a:solidFill>
          </a:endParaRPr>
        </a:p>
      </xdr:txBody>
    </xdr:sp>
    <xdr:clientData/>
  </xdr:twoCellAnchor>
  <xdr:twoCellAnchor>
    <xdr:from>
      <xdr:col>2</xdr:col>
      <xdr:colOff>323849</xdr:colOff>
      <xdr:row>25</xdr:row>
      <xdr:rowOff>57151</xdr:rowOff>
    </xdr:from>
    <xdr:to>
      <xdr:col>3</xdr:col>
      <xdr:colOff>466724</xdr:colOff>
      <xdr:row>26</xdr:row>
      <xdr:rowOff>47625</xdr:rowOff>
    </xdr:to>
    <xdr:sp macro="" textlink="">
      <xdr:nvSpPr>
        <xdr:cNvPr id="40" name="TextBox 39">
          <a:extLst>
            <a:ext uri="{FF2B5EF4-FFF2-40B4-BE49-F238E27FC236}">
              <a16:creationId xmlns:a16="http://schemas.microsoft.com/office/drawing/2014/main" id="{8F344498-756F-420D-B693-EC68E4F63348}"/>
            </a:ext>
          </a:extLst>
        </xdr:cNvPr>
        <xdr:cNvSpPr txBox="1"/>
      </xdr:nvSpPr>
      <xdr:spPr>
        <a:xfrm>
          <a:off x="800099" y="4819651"/>
          <a:ext cx="828675" cy="18097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t>Happy Callers</a:t>
          </a:r>
        </a:p>
        <a:p>
          <a:endParaRPr lang="en-GB" sz="800"/>
        </a:p>
      </xdr:txBody>
    </xdr:sp>
    <xdr:clientData/>
  </xdr:twoCellAnchor>
  <xdr:twoCellAnchor>
    <xdr:from>
      <xdr:col>2</xdr:col>
      <xdr:colOff>266701</xdr:colOff>
      <xdr:row>27</xdr:row>
      <xdr:rowOff>133351</xdr:rowOff>
    </xdr:from>
    <xdr:to>
      <xdr:col>3</xdr:col>
      <xdr:colOff>428626</xdr:colOff>
      <xdr:row>28</xdr:row>
      <xdr:rowOff>152401</xdr:rowOff>
    </xdr:to>
    <xdr:sp macro="" textlink="Pivot!E10">
      <xdr:nvSpPr>
        <xdr:cNvPr id="41" name="TextBox 40">
          <a:extLst>
            <a:ext uri="{FF2B5EF4-FFF2-40B4-BE49-F238E27FC236}">
              <a16:creationId xmlns:a16="http://schemas.microsoft.com/office/drawing/2014/main" id="{4851A893-A035-4FB6-89C1-A56EFFD5C6E7}"/>
            </a:ext>
          </a:extLst>
        </xdr:cNvPr>
        <xdr:cNvSpPr txBox="1"/>
      </xdr:nvSpPr>
      <xdr:spPr>
        <a:xfrm>
          <a:off x="742951" y="5276851"/>
          <a:ext cx="847725" cy="2095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4FA0A2-614E-4659-8168-4B05EEFFD183}" type="TxLink">
            <a:rPr lang="en-US" sz="1100" b="0" i="0" u="none" strike="noStrike">
              <a:solidFill>
                <a:srgbClr val="000000"/>
              </a:solidFill>
              <a:latin typeface="Aptos"/>
            </a:rPr>
            <a:pPr/>
            <a:t>60</a:t>
          </a:fld>
          <a:endParaRPr lang="en-GB" sz="1100"/>
        </a:p>
      </xdr:txBody>
    </xdr:sp>
    <xdr:clientData/>
  </xdr:twoCellAnchor>
  <xdr:twoCellAnchor editAs="oneCell">
    <xdr:from>
      <xdr:col>2</xdr:col>
      <xdr:colOff>66676</xdr:colOff>
      <xdr:row>25</xdr:row>
      <xdr:rowOff>0</xdr:rowOff>
    </xdr:from>
    <xdr:to>
      <xdr:col>2</xdr:col>
      <xdr:colOff>304801</xdr:colOff>
      <xdr:row>26</xdr:row>
      <xdr:rowOff>47625</xdr:rowOff>
    </xdr:to>
    <xdr:pic>
      <xdr:nvPicPr>
        <xdr:cNvPr id="42" name="Graphic 41">
          <a:extLst>
            <a:ext uri="{FF2B5EF4-FFF2-40B4-BE49-F238E27FC236}">
              <a16:creationId xmlns:a16="http://schemas.microsoft.com/office/drawing/2014/main" id="{79670E11-5D0B-439A-B210-F676FFECF65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542926" y="4762500"/>
          <a:ext cx="238125" cy="238125"/>
        </a:xfrm>
        <a:prstGeom prst="rect">
          <a:avLst/>
        </a:prstGeom>
      </xdr:spPr>
    </xdr:pic>
    <xdr:clientData/>
  </xdr:twoCellAnchor>
  <xdr:twoCellAnchor editAs="oneCell">
    <xdr:from>
      <xdr:col>10</xdr:col>
      <xdr:colOff>142875</xdr:colOff>
      <xdr:row>13</xdr:row>
      <xdr:rowOff>85725</xdr:rowOff>
    </xdr:from>
    <xdr:to>
      <xdr:col>12</xdr:col>
      <xdr:colOff>600075</xdr:colOff>
      <xdr:row>27</xdr:row>
      <xdr:rowOff>85725</xdr:rowOff>
    </xdr:to>
    <mc:AlternateContent xmlns:mc="http://schemas.openxmlformats.org/markup-compatibility/2006" xmlns:a14="http://schemas.microsoft.com/office/drawing/2010/main">
      <mc:Choice Requires="a14">
        <xdr:graphicFrame macro="">
          <xdr:nvGraphicFramePr>
            <xdr:cNvPr id="43" name="Representative">
              <a:extLst>
                <a:ext uri="{FF2B5EF4-FFF2-40B4-BE49-F238E27FC236}">
                  <a16:creationId xmlns:a16="http://schemas.microsoft.com/office/drawing/2014/main" id="{DF0FCDA5-0C63-4107-B05E-424DECBAA0E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105525" y="2714625"/>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638175</xdr:colOff>
      <xdr:row>2</xdr:row>
      <xdr:rowOff>47624</xdr:rowOff>
    </xdr:from>
    <xdr:to>
      <xdr:col>8</xdr:col>
      <xdr:colOff>523875</xdr:colOff>
      <xdr:row>12</xdr:row>
      <xdr:rowOff>171449</xdr:rowOff>
    </xdr:to>
    <xdr:graphicFrame macro="">
      <xdr:nvGraphicFramePr>
        <xdr:cNvPr id="44" name="Chart 43">
          <a:extLst>
            <a:ext uri="{FF2B5EF4-FFF2-40B4-BE49-F238E27FC236}">
              <a16:creationId xmlns:a16="http://schemas.microsoft.com/office/drawing/2014/main" id="{05637B26-2D39-4DDD-9836-1C180B66A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628650</xdr:colOff>
      <xdr:row>13</xdr:row>
      <xdr:rowOff>123825</xdr:rowOff>
    </xdr:from>
    <xdr:to>
      <xdr:col>10</xdr:col>
      <xdr:colOff>123825</xdr:colOff>
      <xdr:row>26</xdr:row>
      <xdr:rowOff>171450</xdr:rowOff>
    </xdr:to>
    <xdr:sp macro="" textlink="">
      <xdr:nvSpPr>
        <xdr:cNvPr id="5" name="Rectangle 4">
          <a:extLst>
            <a:ext uri="{FF2B5EF4-FFF2-40B4-BE49-F238E27FC236}">
              <a16:creationId xmlns:a16="http://schemas.microsoft.com/office/drawing/2014/main" id="{86FA2414-0E96-AE2B-966E-A4FE54CD86D0}"/>
            </a:ext>
          </a:extLst>
        </xdr:cNvPr>
        <xdr:cNvSpPr/>
      </xdr:nvSpPr>
      <xdr:spPr>
        <a:xfrm>
          <a:off x="1790700" y="2600325"/>
          <a:ext cx="4295775" cy="2524125"/>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657225</xdr:colOff>
      <xdr:row>14</xdr:row>
      <xdr:rowOff>9525</xdr:rowOff>
    </xdr:from>
    <xdr:to>
      <xdr:col>6</xdr:col>
      <xdr:colOff>666750</xdr:colOff>
      <xdr:row>26</xdr:row>
      <xdr:rowOff>19050</xdr:rowOff>
    </xdr:to>
    <xdr:graphicFrame macro="">
      <xdr:nvGraphicFramePr>
        <xdr:cNvPr id="2" name="Chart 1">
          <a:extLst>
            <a:ext uri="{FF2B5EF4-FFF2-40B4-BE49-F238E27FC236}">
              <a16:creationId xmlns:a16="http://schemas.microsoft.com/office/drawing/2014/main" id="{BA293D26-8AE4-4234-8CB5-A1B7081347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647699</xdr:colOff>
      <xdr:row>14</xdr:row>
      <xdr:rowOff>9525</xdr:rowOff>
    </xdr:from>
    <xdr:to>
      <xdr:col>9</xdr:col>
      <xdr:colOff>619124</xdr:colOff>
      <xdr:row>26</xdr:row>
      <xdr:rowOff>28574</xdr:rowOff>
    </xdr:to>
    <xdr:graphicFrame macro="">
      <xdr:nvGraphicFramePr>
        <xdr:cNvPr id="4" name="Chart 3">
          <a:extLst>
            <a:ext uri="{FF2B5EF4-FFF2-40B4-BE49-F238E27FC236}">
              <a16:creationId xmlns:a16="http://schemas.microsoft.com/office/drawing/2014/main" id="{272B5C09-FADD-4CFF-93FE-0CADDAACE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552449</xdr:colOff>
      <xdr:row>2</xdr:row>
      <xdr:rowOff>47625</xdr:rowOff>
    </xdr:from>
    <xdr:to>
      <xdr:col>15</xdr:col>
      <xdr:colOff>219074</xdr:colOff>
      <xdr:row>13</xdr:row>
      <xdr:rowOff>95250</xdr:rowOff>
    </xdr:to>
    <xdr:graphicFrame macro="">
      <xdr:nvGraphicFramePr>
        <xdr:cNvPr id="6" name="Chart 5">
          <a:extLst>
            <a:ext uri="{FF2B5EF4-FFF2-40B4-BE49-F238E27FC236}">
              <a16:creationId xmlns:a16="http://schemas.microsoft.com/office/drawing/2014/main" id="{BA138450-2041-4B42-8A07-15955DE3B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352425</xdr:colOff>
      <xdr:row>1</xdr:row>
      <xdr:rowOff>85725</xdr:rowOff>
    </xdr:from>
    <xdr:to>
      <xdr:col>19</xdr:col>
      <xdr:colOff>190500</xdr:colOff>
      <xdr:row>13</xdr:row>
      <xdr:rowOff>114300</xdr:rowOff>
    </xdr:to>
    <xdr:graphicFrame macro="">
      <xdr:nvGraphicFramePr>
        <xdr:cNvPr id="10" name="Chart 9">
          <a:extLst>
            <a:ext uri="{FF2B5EF4-FFF2-40B4-BE49-F238E27FC236}">
              <a16:creationId xmlns:a16="http://schemas.microsoft.com/office/drawing/2014/main" id="{DDF0C8DD-92A9-46B1-962B-EA50EEC13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1.513211689817" backgroundQuery="1" createdVersion="8" refreshedVersion="8" minRefreshableVersion="3" recordCount="0" supportSubquery="1" supportAdvancedDrill="1" xr:uid="{E4667932-9A5B-4880-A1BD-FC690B8A931C}">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06.601213888891" backgroundQuery="1" createdVersion="8" refreshedVersion="8" minRefreshableVersion="3" recordCount="0" supportSubquery="1" supportAdvancedDrill="1" xr:uid="{26D886E4-BA79-4906-88B5-F3321795211E}">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 Rating]" caption="Ave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 Rating]" caption="Av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06.629712847222" backgroundQuery="1" createdVersion="8" refreshedVersion="8" minRefreshableVersion="3" recordCount="0" supportSubquery="1" supportAdvancedDrill="1" xr:uid="{D8E0E5A1-DA67-4EA4-B15E-BE5AE7A0BCD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4.630842129627" backgroundQuery="1" createdVersion="8" refreshedVersion="8" minRefreshableVersion="3" recordCount="0" supportSubquery="1" supportAdvancedDrill="1" xr:uid="{42958CA9-5119-4C84-8CFB-0B95ABA2445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4.703352893521" backgroundQuery="1" createdVersion="8" refreshedVersion="8" minRefreshableVersion="3" recordCount="0" supportSubquery="1" supportAdvancedDrill="1" xr:uid="{76222F66-5107-4D7A-B431-3F7A9112110B}">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 Rating]" caption="Av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 Rating]" caption="Av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4.703353240744" backgroundQuery="1" createdVersion="8" refreshedVersion="8" minRefreshableVersion="3" recordCount="0" supportSubquery="1" supportAdvancedDrill="1" xr:uid="{7CB455B9-479A-4256-88D0-D54AF97CC354}">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2-01T00:00:00" count="16">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4.703353703706" backgroundQuery="1" createdVersion="8" refreshedVersion="8" minRefreshableVersion="3" recordCount="0" supportSubquery="1" supportAdvancedDrill="1" xr:uid="{94B20EBB-18EA-4C7C-B621-C77A4659A6E7}">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4.703354050929" backgroundQuery="1" createdVersion="8" refreshedVersion="8" minRefreshableVersion="3" recordCount="0" supportSubquery="1" supportAdvancedDrill="1" xr:uid="{42403326-EB3A-402D-8EED-306727C93682}">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34.703354398145" backgroundQuery="1" createdVersion="8" refreshedVersion="8" minRefreshableVersion="3" recordCount="0" supportSubquery="1" supportAdvancedDrill="1" xr:uid="{4474161F-3B7A-4686-B706-0D5B26348EB9}">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ard" refreshedDate="45806.601208217595" backgroundQuery="1" createdVersion="3" refreshedVersion="8" minRefreshableVersion="3" recordCount="0" supportSubquery="1" supportAdvancedDrill="1" xr:uid="{25AF1929-0C6C-4854-86F9-C60F4692C8E5}">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 Rating]" caption="Av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640606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4F85D8-FBE0-4524-AB44-A778B3A244B2}" name="Rep pivot" cacheId="8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FD6221-0F01-459C-A481-191ACA714F72}" name="Selected Rep" cacheId="9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7:A5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1">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81B59F-EB44-4B2F-88E4-AB73C1D34E32}"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90:G10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73B5FC-3C1B-4A44-A287-D3A8B80C9DB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C51" firstHeaderRow="0" firstDataRow="1" firstDataCol="1"/>
  <pivotFields count="3">
    <pivotField name="Rep Pivot"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B4DB81-2664-4184-9DDD-4F465D00B62C}" name="PivotTable5" cacheId="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F22:G30" firstHeaderRow="1" firstDataRow="1" firstDataCol="1"/>
  <pivotFields count="3">
    <pivotField allDrilled="1" subtotalTop="0" showAll="0" dataSourceSort="1" defaultSubtotal="0" defaultAttributeDrillState="1"/>
    <pivotField name="Weekly Tren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9">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1" count="1" selected="0">
            <x v="0"/>
          </reference>
        </references>
      </pivotArea>
    </chartFormat>
    <chartFormat chart="17" format="4">
      <pivotArea type="data" outline="0" fieldPosition="0">
        <references count="2">
          <reference field="4294967294" count="1" selected="0">
            <x v="0"/>
          </reference>
          <reference field="1" count="1" selected="0">
            <x v="1"/>
          </reference>
        </references>
      </pivotArea>
    </chartFormat>
    <chartFormat chart="17" format="5">
      <pivotArea type="data" outline="0" fieldPosition="0">
        <references count="2">
          <reference field="4294967294" count="1" selected="0">
            <x v="0"/>
          </reference>
          <reference field="1" count="1" selected="0">
            <x v="2"/>
          </reference>
        </references>
      </pivotArea>
    </chartFormat>
    <chartFormat chart="17" format="6">
      <pivotArea type="data" outline="0" fieldPosition="0">
        <references count="2">
          <reference field="4294967294" count="1" selected="0">
            <x v="0"/>
          </reference>
          <reference field="1" count="1" selected="0">
            <x v="3"/>
          </reference>
        </references>
      </pivotArea>
    </chartFormat>
    <chartFormat chart="17" format="7">
      <pivotArea type="data" outline="0" fieldPosition="0">
        <references count="2">
          <reference field="4294967294" count="1" selected="0">
            <x v="0"/>
          </reference>
          <reference field="1" count="1" selected="0">
            <x v="4"/>
          </reference>
        </references>
      </pivotArea>
    </chartFormat>
    <chartFormat chart="17" format="8">
      <pivotArea type="data" outline="0" fieldPosition="0">
        <references count="2">
          <reference field="4294967294" count="1" selected="0">
            <x v="0"/>
          </reference>
          <reference field="1" count="1" selected="0">
            <x v="5"/>
          </reference>
        </references>
      </pivotArea>
    </chartFormat>
    <chartFormat chart="17" format="9">
      <pivotArea type="data" outline="0" fieldPosition="0">
        <references count="2">
          <reference field="4294967294" count="1" selected="0">
            <x v="0"/>
          </reference>
          <reference field="1" count="1" selected="0">
            <x v="6"/>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E191A5-380D-497E-93F5-A126318FBB66}" name="Rep Satisfaction" cacheId="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77:B8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Call count" fld="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9CD02C-8CE6-4D25-854A-B5E94E389570}"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D5CCE4-FC97-400A-8913-E72282D4D87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6:D7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928D85-778A-4CE6-8EC1-20D1C9063165}" name="PivotTable4" cacheId="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2:C3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name="Monthly Tren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5" series="1">
      <pivotArea type="data" outline="0" fieldPosition="0">
        <references count="1">
          <reference field="4294967294" count="1" selected="0">
            <x v="1"/>
          </reference>
        </references>
      </pivotArea>
    </chartFormat>
    <chartFormat chart="7" format="6"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5</v>
    <v>A person in a skirt and a cardigan
Description automatically generated</v>
    <v>0</v>
  </rv>
  <rv s="0">
    <v>5</v>
    <v>A person in a suit and tie
Description automatically generated</v>
    <v>1</v>
  </rv>
  <rv s="0">
    <v>5</v>
    <v>Business woman raising hand</v>
    <v>2</v>
  </rv>
  <rv s="0">
    <v>5</v>
    <v>Young businessman writing on notebook</v>
    <v>3</v>
  </rv>
  <rv s="0">
    <v>5</v>
    <v>Business woman shrugging</v>
    <v>4</v>
  </rv>
</rvData>
</file>

<file path=xl/richData/rdrichvaluestructure.xml><?xml version="1.0" encoding="utf-8"?>
<rvStructures xmlns="http://schemas.microsoft.com/office/spreadsheetml/2017/richdata" count="1">
  <s t="_localImage">
    <k n="CalcOrigin" t="i"/>
    <k n="Text" t="s"/>
    <k n="_rvRel:LocalImageIdentifier"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A34199D-FDA7-4108-BCE9-0896BD661DB5}" sourceName="[calls].[Representative]">
  <pivotTables>
    <pivotTable tabId="6" name="Rep pivot"/>
    <pivotTable tabId="6" name="PivotTable4"/>
    <pivotTable tabId="6" name="PivotTable5"/>
    <pivotTable tabId="6" name="Selected Rep"/>
    <pivotTable tabId="6" name="Rep Satisfaction"/>
  </pivotTables>
  <data>
    <olap pivotCacheId="76406064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791792E-CDCB-49F1-9760-F1EAABC284B8}" cache="Slicer_Representative"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0"/>
    <tableColumn id="5" xr3:uid="{5A35565E-8707-4DED-AD15-A0669D67B382}" name="Date of Call" dataDxfId="19"/>
    <tableColumn id="6" xr3:uid="{F2E4F158-B41F-47BC-8DF8-DFCADFEE4E40}" name="Purchase Amount"/>
    <tableColumn id="7" xr3:uid="{04B291B5-47BD-4F78-8FD8-D1551CCA6BD9}" name="Satisfaction Rating"/>
    <tableColumn id="8" xr3:uid="{6E4123C0-0B17-43B8-A142-A1E540CE974C}" name="FY" dataDxfId="18">
      <calculatedColumnFormula>IF(MONTH(calls[[#This Row],[Date of Call]])&lt;=6, YEAR(calls[[#This Row],[Date of Call]]), YEAR(calls[[#This Row],[Date of Call]])+1)</calculatedColumnFormula>
    </tableColumn>
    <tableColumn id="9" xr3:uid="{199FA271-5E9B-46CE-9BC6-2801F92CD17E}" name="Day of week" dataDxfId="17">
      <calculatedColumnFormula>TEXT(calls[[#This Row],[Date of Call]],"DDDD")</calculatedColumnFormula>
    </tableColumn>
    <tableColumn id="10" xr3:uid="{328CDB09-95B8-4D5E-9ED9-EF0D363735A1}" name="Duration Bucket" dataDxfId="1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4" headerRowBorderDxfId="13" tableBorderDxfId="12" totalsRowBorderDxfId="11">
  <autoFilter ref="Q3:T18" xr:uid="{27158F51-A707-4171-8A04-81FB0AABCBA5}"/>
  <tableColumns count="4">
    <tableColumn id="1" xr3:uid="{02688061-6A8C-4E23-B7FF-D00CD8B58CAC}" name="Customer ID" dataDxfId="10"/>
    <tableColumn id="2" xr3:uid="{771678B6-DB44-426B-9874-B4E421A440D5}" name="Gedner" dataDxfId="9"/>
    <tableColumn id="3" xr3:uid="{B0D41C62-587E-494D-B49A-603F2C05F8D3}" name="Age" dataDxfId="8"/>
    <tableColumn id="4" xr3:uid="{663F92D6-FE31-4D81-9E01-8D066DDC8A88}" name="City"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98D0C-EB7A-4D49-AC1D-DE7A2E216AF5}">
  <dimension ref="A3:J109"/>
  <sheetViews>
    <sheetView workbookViewId="0">
      <selection activeCell="G67" sqref="G67"/>
    </sheetView>
  </sheetViews>
  <sheetFormatPr defaultRowHeight="15" x14ac:dyDescent="0.25"/>
  <cols>
    <col min="1" max="1" width="12.625" bestFit="1" customWidth="1"/>
    <col min="2" max="2" width="9.625" bestFit="1" customWidth="1"/>
    <col min="3" max="3" width="11" bestFit="1" customWidth="1"/>
    <col min="4" max="4" width="9.75" bestFit="1" customWidth="1"/>
    <col min="5" max="5" width="7.125" bestFit="1" customWidth="1"/>
    <col min="6" max="6" width="12.625" bestFit="1" customWidth="1"/>
    <col min="7" max="7" width="10" bestFit="1" customWidth="1"/>
    <col min="8" max="8" width="11" bestFit="1" customWidth="1"/>
    <col min="10" max="10" width="10.5" customWidth="1"/>
  </cols>
  <sheetData>
    <row r="3" spans="1:5" x14ac:dyDescent="0.25">
      <c r="A3" t="s">
        <v>1042</v>
      </c>
      <c r="B3" t="s">
        <v>1043</v>
      </c>
      <c r="C3" t="s">
        <v>1044</v>
      </c>
      <c r="D3" t="s">
        <v>1045</v>
      </c>
      <c r="E3" t="s">
        <v>1046</v>
      </c>
    </row>
    <row r="4" spans="1:5" x14ac:dyDescent="0.25">
      <c r="A4" s="21">
        <v>1000</v>
      </c>
      <c r="B4" s="22">
        <v>96623</v>
      </c>
      <c r="C4" s="21">
        <v>89850</v>
      </c>
      <c r="D4" s="23">
        <v>3.8854000000000033</v>
      </c>
      <c r="E4" s="21">
        <v>307</v>
      </c>
    </row>
    <row r="9" spans="1:5" x14ac:dyDescent="0.25">
      <c r="A9" s="27" t="s">
        <v>1042</v>
      </c>
      <c r="B9" s="27" t="s">
        <v>1043</v>
      </c>
      <c r="C9" s="27" t="s">
        <v>1044</v>
      </c>
      <c r="D9" s="27" t="s">
        <v>1045</v>
      </c>
      <c r="E9" s="27" t="s">
        <v>1046</v>
      </c>
    </row>
    <row r="10" spans="1:5" x14ac:dyDescent="0.25">
      <c r="A10" s="21">
        <v>207</v>
      </c>
      <c r="B10" s="42">
        <v>20872</v>
      </c>
      <c r="C10" s="21">
        <v>17700</v>
      </c>
      <c r="D10" s="23">
        <v>3.8589371980676304</v>
      </c>
      <c r="E10" s="21">
        <v>60</v>
      </c>
    </row>
    <row r="22" spans="1:7" x14ac:dyDescent="0.25">
      <c r="A22" s="24" t="s">
        <v>1047</v>
      </c>
      <c r="B22" s="27" t="s">
        <v>1042</v>
      </c>
      <c r="C22" s="27" t="s">
        <v>1061</v>
      </c>
      <c r="F22" s="24" t="s">
        <v>1047</v>
      </c>
      <c r="G22" t="s">
        <v>1042</v>
      </c>
    </row>
    <row r="23" spans="1:7" x14ac:dyDescent="0.25">
      <c r="A23" s="26" t="s">
        <v>1049</v>
      </c>
      <c r="B23" s="21">
        <v>13</v>
      </c>
      <c r="C23" s="21">
        <v>13</v>
      </c>
      <c r="F23" s="26" t="s">
        <v>1063</v>
      </c>
      <c r="G23" s="21">
        <v>34</v>
      </c>
    </row>
    <row r="24" spans="1:7" x14ac:dyDescent="0.25">
      <c r="A24" s="26" t="s">
        <v>1050</v>
      </c>
      <c r="B24" s="21">
        <v>13</v>
      </c>
      <c r="C24" s="21">
        <v>13</v>
      </c>
      <c r="F24" s="26" t="s">
        <v>1067</v>
      </c>
      <c r="G24" s="21">
        <v>26</v>
      </c>
    </row>
    <row r="25" spans="1:7" x14ac:dyDescent="0.25">
      <c r="A25" s="26" t="s">
        <v>1051</v>
      </c>
      <c r="B25" s="21">
        <v>28</v>
      </c>
      <c r="C25" s="21">
        <v>28</v>
      </c>
      <c r="F25" s="26" t="s">
        <v>1068</v>
      </c>
      <c r="G25" s="21">
        <v>38</v>
      </c>
    </row>
    <row r="26" spans="1:7" x14ac:dyDescent="0.25">
      <c r="A26" s="26" t="s">
        <v>1052</v>
      </c>
      <c r="B26" s="21">
        <v>24</v>
      </c>
      <c r="C26" s="21">
        <v>24</v>
      </c>
      <c r="F26" s="26" t="s">
        <v>1066</v>
      </c>
      <c r="G26" s="21">
        <v>27</v>
      </c>
    </row>
    <row r="27" spans="1:7" x14ac:dyDescent="0.25">
      <c r="A27" s="26" t="s">
        <v>1053</v>
      </c>
      <c r="B27" s="21">
        <v>23</v>
      </c>
      <c r="C27" s="21">
        <v>23</v>
      </c>
      <c r="F27" s="26" t="s">
        <v>1062</v>
      </c>
      <c r="G27" s="21">
        <v>27</v>
      </c>
    </row>
    <row r="28" spans="1:7" x14ac:dyDescent="0.25">
      <c r="A28" s="26" t="s">
        <v>1054</v>
      </c>
      <c r="B28" s="21">
        <v>17</v>
      </c>
      <c r="C28" s="21">
        <v>17</v>
      </c>
      <c r="F28" s="26" t="s">
        <v>1064</v>
      </c>
      <c r="G28" s="21">
        <v>25</v>
      </c>
    </row>
    <row r="29" spans="1:7" x14ac:dyDescent="0.25">
      <c r="A29" s="26" t="s">
        <v>1055</v>
      </c>
      <c r="B29" s="21">
        <v>11</v>
      </c>
      <c r="C29" s="21">
        <v>11</v>
      </c>
      <c r="F29" s="26" t="s">
        <v>1065</v>
      </c>
      <c r="G29" s="21">
        <v>30</v>
      </c>
    </row>
    <row r="30" spans="1:7" x14ac:dyDescent="0.25">
      <c r="A30" s="26" t="s">
        <v>1056</v>
      </c>
      <c r="B30" s="21">
        <v>11</v>
      </c>
      <c r="C30" s="21">
        <v>11</v>
      </c>
      <c r="F30" s="26" t="s">
        <v>1048</v>
      </c>
      <c r="G30" s="21">
        <v>207</v>
      </c>
    </row>
    <row r="31" spans="1:7" x14ac:dyDescent="0.25">
      <c r="A31" s="26" t="s">
        <v>1057</v>
      </c>
      <c r="B31" s="21">
        <v>14</v>
      </c>
      <c r="C31" s="21">
        <v>14</v>
      </c>
    </row>
    <row r="32" spans="1:7" x14ac:dyDescent="0.25">
      <c r="A32" s="26" t="s">
        <v>1058</v>
      </c>
      <c r="B32" s="21">
        <v>30</v>
      </c>
      <c r="C32" s="21">
        <v>30</v>
      </c>
    </row>
    <row r="33" spans="1:10" x14ac:dyDescent="0.25">
      <c r="A33" s="26" t="s">
        <v>1059</v>
      </c>
      <c r="B33" s="21">
        <v>14</v>
      </c>
      <c r="C33" s="21">
        <v>14</v>
      </c>
    </row>
    <row r="34" spans="1:10" x14ac:dyDescent="0.25">
      <c r="A34" s="26" t="s">
        <v>1060</v>
      </c>
      <c r="B34" s="21">
        <v>9</v>
      </c>
      <c r="C34" s="21">
        <v>9</v>
      </c>
    </row>
    <row r="35" spans="1:10" x14ac:dyDescent="0.25">
      <c r="A35" s="26" t="s">
        <v>1048</v>
      </c>
      <c r="B35" s="21">
        <v>207</v>
      </c>
      <c r="C35" s="21">
        <v>207</v>
      </c>
    </row>
    <row r="42" spans="1:10" x14ac:dyDescent="0.25">
      <c r="F42" t="s">
        <v>1069</v>
      </c>
      <c r="I42" t="s">
        <v>1075</v>
      </c>
      <c r="J42" t="str">
        <f>A58</f>
        <v>R03</v>
      </c>
    </row>
    <row r="44" spans="1:10" x14ac:dyDescent="0.25">
      <c r="F44" t="s">
        <v>1070</v>
      </c>
      <c r="G44" t="s">
        <v>1071</v>
      </c>
      <c r="H44" t="s">
        <v>1072</v>
      </c>
      <c r="I44" t="s">
        <v>1073</v>
      </c>
      <c r="J44" t="s">
        <v>1074</v>
      </c>
    </row>
    <row r="45" spans="1:10" x14ac:dyDescent="0.25">
      <c r="A45" s="24" t="s">
        <v>1047</v>
      </c>
      <c r="B45" t="s">
        <v>1042</v>
      </c>
      <c r="C45" t="s">
        <v>1043</v>
      </c>
      <c r="F45" t="str" cm="1">
        <f t="array" ref="F45:H49">A46:C50</f>
        <v>R01</v>
      </c>
      <c r="G45">
        <v>189</v>
      </c>
      <c r="H45" s="30">
        <v>18415</v>
      </c>
      <c r="I45" t="e">
        <f>IF(F45=$J$42,G45,NA())</f>
        <v>#N/A</v>
      </c>
      <c r="J45" t="e">
        <f>IF(F45=$J$42,H45,NA())</f>
        <v>#N/A</v>
      </c>
    </row>
    <row r="46" spans="1:10" x14ac:dyDescent="0.25">
      <c r="A46" s="26" t="s">
        <v>11</v>
      </c>
      <c r="B46" s="21">
        <v>189</v>
      </c>
      <c r="C46" s="22">
        <v>18415</v>
      </c>
      <c r="F46" t="str">
        <v>R02</v>
      </c>
      <c r="G46">
        <v>218</v>
      </c>
      <c r="H46" s="30">
        <v>20581</v>
      </c>
      <c r="I46" s="27" t="e">
        <f t="shared" ref="I46:I49" si="0">IF(F46=$J$42,G46,NA())</f>
        <v>#N/A</v>
      </c>
      <c r="J46" s="27" t="e">
        <f t="shared" ref="J46:J49" si="1">IF(F46=$J$42,H46,NA())</f>
        <v>#N/A</v>
      </c>
    </row>
    <row r="47" spans="1:10" x14ac:dyDescent="0.25">
      <c r="A47" s="26" t="s">
        <v>9</v>
      </c>
      <c r="B47" s="21">
        <v>218</v>
      </c>
      <c r="C47" s="22">
        <v>20581</v>
      </c>
      <c r="F47" t="str">
        <v>R03</v>
      </c>
      <c r="G47">
        <v>207</v>
      </c>
      <c r="H47" s="30">
        <v>20872</v>
      </c>
      <c r="I47" s="27">
        <f t="shared" si="0"/>
        <v>207</v>
      </c>
      <c r="J47" s="27">
        <f t="shared" si="1"/>
        <v>20872</v>
      </c>
    </row>
    <row r="48" spans="1:10" x14ac:dyDescent="0.25">
      <c r="A48" s="26" t="s">
        <v>6</v>
      </c>
      <c r="B48" s="21">
        <v>207</v>
      </c>
      <c r="C48" s="22">
        <v>20872</v>
      </c>
      <c r="F48" t="str">
        <v>R04</v>
      </c>
      <c r="G48">
        <v>186</v>
      </c>
      <c r="H48" s="30">
        <v>16651</v>
      </c>
      <c r="I48" s="27" t="e">
        <f t="shared" si="0"/>
        <v>#N/A</v>
      </c>
      <c r="J48" s="27" t="e">
        <f t="shared" si="1"/>
        <v>#N/A</v>
      </c>
    </row>
    <row r="49" spans="1:10" x14ac:dyDescent="0.25">
      <c r="A49" s="26" t="s">
        <v>13</v>
      </c>
      <c r="B49" s="21">
        <v>186</v>
      </c>
      <c r="C49" s="22">
        <v>16651</v>
      </c>
      <c r="F49" t="str">
        <v>R05</v>
      </c>
      <c r="G49">
        <v>200</v>
      </c>
      <c r="H49" s="30">
        <v>20104</v>
      </c>
      <c r="I49" s="27" t="e">
        <f t="shared" si="0"/>
        <v>#N/A</v>
      </c>
      <c r="J49" s="27" t="e">
        <f t="shared" si="1"/>
        <v>#N/A</v>
      </c>
    </row>
    <row r="50" spans="1:10" x14ac:dyDescent="0.25">
      <c r="A50" s="26" t="s">
        <v>10</v>
      </c>
      <c r="B50" s="21">
        <v>200</v>
      </c>
      <c r="C50" s="22">
        <v>20104</v>
      </c>
    </row>
    <row r="51" spans="1:10" x14ac:dyDescent="0.25">
      <c r="A51" s="26" t="s">
        <v>1048</v>
      </c>
      <c r="B51" s="21">
        <v>1000</v>
      </c>
      <c r="C51" s="22">
        <v>96623</v>
      </c>
    </row>
    <row r="55" spans="1:10" x14ac:dyDescent="0.25">
      <c r="F55" t="s">
        <v>1079</v>
      </c>
    </row>
    <row r="56" spans="1:10" x14ac:dyDescent="0.25">
      <c r="F56" t="s">
        <v>1080</v>
      </c>
      <c r="G56" s="40">
        <f>A10/A4</f>
        <v>0.20699999999999999</v>
      </c>
    </row>
    <row r="57" spans="1:10" x14ac:dyDescent="0.25">
      <c r="A57" s="24" t="s">
        <v>1047</v>
      </c>
      <c r="F57" t="s">
        <v>1071</v>
      </c>
      <c r="G57">
        <f>_xlfn.XLOOKUP(A58,F45:F49,G45:G49)</f>
        <v>207</v>
      </c>
    </row>
    <row r="58" spans="1:10" x14ac:dyDescent="0.25">
      <c r="A58" s="28" t="s">
        <v>6</v>
      </c>
      <c r="F58" t="s">
        <v>1083</v>
      </c>
      <c r="G58">
        <f>_xlfn.XLOOKUP(A58,F45:F49,H45:H49)</f>
        <v>20872</v>
      </c>
    </row>
    <row r="63" spans="1:10" x14ac:dyDescent="0.25">
      <c r="F63" t="s">
        <v>1081</v>
      </c>
      <c r="G63">
        <f>_xlfn.RANK.AVG(G57,G45:G49)</f>
        <v>2</v>
      </c>
    </row>
    <row r="64" spans="1:10" x14ac:dyDescent="0.25">
      <c r="F64" t="s">
        <v>1082</v>
      </c>
      <c r="G64">
        <f>_xlfn.RANK.AVG(G58,H45:H49)</f>
        <v>1</v>
      </c>
    </row>
    <row r="66" spans="1:7" x14ac:dyDescent="0.25">
      <c r="A66" s="24" t="s">
        <v>1042</v>
      </c>
      <c r="B66" s="24" t="s">
        <v>1076</v>
      </c>
      <c r="F66" t="s">
        <v>1084</v>
      </c>
      <c r="G66" t="str">
        <f>"% of calls:"&amp;TEXT(G56,"0%")</f>
        <v>% of calls:21%</v>
      </c>
    </row>
    <row r="67" spans="1:7" x14ac:dyDescent="0.25">
      <c r="A67" s="24" t="s">
        <v>1047</v>
      </c>
      <c r="B67" s="27" t="s">
        <v>999</v>
      </c>
      <c r="C67" s="27" t="s">
        <v>998</v>
      </c>
      <c r="D67" s="27" t="s">
        <v>1048</v>
      </c>
      <c r="G67" t="str">
        <f>IF(COUNTA(A58:A63)&gt;1,"","Call rank:"&amp;G63)</f>
        <v>Call rank:2</v>
      </c>
    </row>
    <row r="68" spans="1:7" x14ac:dyDescent="0.25">
      <c r="A68" s="26" t="s">
        <v>1002</v>
      </c>
      <c r="B68" s="21">
        <v>144</v>
      </c>
      <c r="C68" s="21">
        <v>132</v>
      </c>
      <c r="D68" s="21">
        <v>276</v>
      </c>
      <c r="G68" t="str">
        <f>IF(COUNTA(A58:A62)&gt;1,"","Amount rank:"&amp;G64)</f>
        <v>Amount rank:1</v>
      </c>
    </row>
    <row r="69" spans="1:7" x14ac:dyDescent="0.25">
      <c r="A69" s="26" t="s">
        <v>1001</v>
      </c>
      <c r="B69" s="21">
        <v>326</v>
      </c>
      <c r="C69" s="21">
        <v>63</v>
      </c>
      <c r="D69" s="21">
        <v>389</v>
      </c>
    </row>
    <row r="70" spans="1:7" x14ac:dyDescent="0.25">
      <c r="A70" s="26" t="s">
        <v>1000</v>
      </c>
      <c r="B70" s="21">
        <v>129</v>
      </c>
      <c r="C70" s="21">
        <v>206</v>
      </c>
      <c r="D70" s="21">
        <v>335</v>
      </c>
    </row>
    <row r="71" spans="1:7" x14ac:dyDescent="0.25">
      <c r="A71" s="26" t="s">
        <v>1048</v>
      </c>
      <c r="B71" s="21">
        <v>599</v>
      </c>
      <c r="C71" s="21">
        <v>401</v>
      </c>
      <c r="D71" s="21">
        <v>1000</v>
      </c>
    </row>
    <row r="77" spans="1:7" x14ac:dyDescent="0.25">
      <c r="A77" s="24" t="s">
        <v>1047</v>
      </c>
      <c r="B77" t="s">
        <v>1077</v>
      </c>
    </row>
    <row r="78" spans="1:7" x14ac:dyDescent="0.25">
      <c r="A78" s="26">
        <v>0</v>
      </c>
      <c r="B78" s="21">
        <v>1</v>
      </c>
    </row>
    <row r="79" spans="1:7" x14ac:dyDescent="0.25">
      <c r="A79" s="26">
        <v>1</v>
      </c>
      <c r="B79" s="21">
        <v>1</v>
      </c>
    </row>
    <row r="80" spans="1:7" x14ac:dyDescent="0.25">
      <c r="A80" s="26">
        <v>2</v>
      </c>
      <c r="B80" s="21">
        <v>11</v>
      </c>
    </row>
    <row r="81" spans="1:7" x14ac:dyDescent="0.25">
      <c r="A81" s="26">
        <v>3</v>
      </c>
      <c r="B81" s="21">
        <v>46</v>
      </c>
    </row>
    <row r="82" spans="1:7" x14ac:dyDescent="0.25">
      <c r="A82" s="26">
        <v>4</v>
      </c>
      <c r="B82" s="21">
        <v>88</v>
      </c>
    </row>
    <row r="83" spans="1:7" x14ac:dyDescent="0.25">
      <c r="A83" s="26">
        <v>5</v>
      </c>
      <c r="B83" s="21">
        <v>60</v>
      </c>
    </row>
    <row r="84" spans="1:7" x14ac:dyDescent="0.25">
      <c r="A84" s="26" t="s">
        <v>1048</v>
      </c>
      <c r="B84" s="21">
        <v>207</v>
      </c>
    </row>
    <row r="90" spans="1:7" x14ac:dyDescent="0.25">
      <c r="A90" s="24" t="s">
        <v>1043</v>
      </c>
      <c r="B90" s="24" t="s">
        <v>1076</v>
      </c>
    </row>
    <row r="91" spans="1:7" x14ac:dyDescent="0.25">
      <c r="A91" s="24" t="s">
        <v>1047</v>
      </c>
      <c r="B91" s="27" t="s">
        <v>11</v>
      </c>
      <c r="C91" s="27" t="s">
        <v>9</v>
      </c>
      <c r="D91" s="27" t="s">
        <v>6</v>
      </c>
      <c r="E91" s="27" t="s">
        <v>13</v>
      </c>
      <c r="F91" s="27" t="s">
        <v>10</v>
      </c>
      <c r="G91" s="27" t="s">
        <v>1048</v>
      </c>
    </row>
    <row r="92" spans="1:7" x14ac:dyDescent="0.25">
      <c r="A92" s="26" t="s">
        <v>1002</v>
      </c>
      <c r="B92" s="31"/>
      <c r="C92" s="31"/>
      <c r="D92" s="31"/>
      <c r="E92" s="31"/>
      <c r="F92" s="31"/>
      <c r="G92" s="31"/>
    </row>
    <row r="93" spans="1:7" x14ac:dyDescent="0.25">
      <c r="A93" s="32" t="s">
        <v>20</v>
      </c>
      <c r="B93" s="29">
        <v>891</v>
      </c>
      <c r="C93" s="29">
        <v>1332</v>
      </c>
      <c r="D93" s="29">
        <v>1282</v>
      </c>
      <c r="E93" s="29">
        <v>739</v>
      </c>
      <c r="F93" s="29">
        <v>560</v>
      </c>
      <c r="G93" s="29">
        <v>4804</v>
      </c>
    </row>
    <row r="94" spans="1:7" x14ac:dyDescent="0.25">
      <c r="A94" s="32" t="s">
        <v>12</v>
      </c>
      <c r="B94" s="29">
        <v>1991</v>
      </c>
      <c r="C94" s="29">
        <v>1886</v>
      </c>
      <c r="D94" s="29">
        <v>1206</v>
      </c>
      <c r="E94" s="29">
        <v>884</v>
      </c>
      <c r="F94" s="29">
        <v>1722</v>
      </c>
      <c r="G94" s="29">
        <v>7689</v>
      </c>
    </row>
    <row r="95" spans="1:7" x14ac:dyDescent="0.25">
      <c r="A95" s="32" t="s">
        <v>8</v>
      </c>
      <c r="B95" s="29">
        <v>1163</v>
      </c>
      <c r="C95" s="29">
        <v>1180</v>
      </c>
      <c r="D95" s="29">
        <v>1616</v>
      </c>
      <c r="E95" s="29">
        <v>1043</v>
      </c>
      <c r="F95" s="29">
        <v>1747</v>
      </c>
      <c r="G95" s="29">
        <v>6749</v>
      </c>
    </row>
    <row r="96" spans="1:7" x14ac:dyDescent="0.25">
      <c r="A96" s="32" t="s">
        <v>16</v>
      </c>
      <c r="B96" s="29">
        <v>1438</v>
      </c>
      <c r="C96" s="29">
        <v>1616</v>
      </c>
      <c r="D96" s="29">
        <v>866</v>
      </c>
      <c r="E96" s="29">
        <v>829</v>
      </c>
      <c r="F96" s="29">
        <v>2070</v>
      </c>
      <c r="G96" s="29">
        <v>6819</v>
      </c>
    </row>
    <row r="97" spans="1:7" x14ac:dyDescent="0.25">
      <c r="A97" s="26" t="s">
        <v>1001</v>
      </c>
      <c r="B97" s="31"/>
      <c r="C97" s="31"/>
      <c r="D97" s="31"/>
      <c r="E97" s="31"/>
      <c r="F97" s="31"/>
      <c r="G97" s="31"/>
    </row>
    <row r="98" spans="1:7" x14ac:dyDescent="0.25">
      <c r="A98" s="32" t="s">
        <v>24</v>
      </c>
      <c r="B98" s="29">
        <v>1233</v>
      </c>
      <c r="C98" s="29">
        <v>223</v>
      </c>
      <c r="D98" s="29">
        <v>1680</v>
      </c>
      <c r="E98" s="29">
        <v>990</v>
      </c>
      <c r="F98" s="29">
        <v>1508</v>
      </c>
      <c r="G98" s="29">
        <v>5634</v>
      </c>
    </row>
    <row r="99" spans="1:7" x14ac:dyDescent="0.25">
      <c r="A99" s="32" t="s">
        <v>15</v>
      </c>
      <c r="B99" s="29">
        <v>1598</v>
      </c>
      <c r="C99" s="29">
        <v>1907</v>
      </c>
      <c r="D99" s="29">
        <v>869</v>
      </c>
      <c r="E99" s="29">
        <v>1426</v>
      </c>
      <c r="F99" s="29">
        <v>1416</v>
      </c>
      <c r="G99" s="29">
        <v>7216</v>
      </c>
    </row>
    <row r="100" spans="1:7" x14ac:dyDescent="0.25">
      <c r="A100" s="32" t="s">
        <v>5</v>
      </c>
      <c r="B100" s="29">
        <v>900</v>
      </c>
      <c r="C100" s="29">
        <v>1016</v>
      </c>
      <c r="D100" s="29">
        <v>960</v>
      </c>
      <c r="E100" s="29">
        <v>940</v>
      </c>
      <c r="F100" s="29">
        <v>1193</v>
      </c>
      <c r="G100" s="29">
        <v>5009</v>
      </c>
    </row>
    <row r="101" spans="1:7" x14ac:dyDescent="0.25">
      <c r="A101" s="32" t="s">
        <v>18</v>
      </c>
      <c r="B101" s="29">
        <v>900</v>
      </c>
      <c r="C101" s="29">
        <v>1470</v>
      </c>
      <c r="D101" s="29">
        <v>1617</v>
      </c>
      <c r="E101" s="29">
        <v>1314</v>
      </c>
      <c r="F101" s="29">
        <v>941</v>
      </c>
      <c r="G101" s="29">
        <v>6242</v>
      </c>
    </row>
    <row r="102" spans="1:7" x14ac:dyDescent="0.25">
      <c r="A102" s="32" t="s">
        <v>14</v>
      </c>
      <c r="B102" s="29">
        <v>1255</v>
      </c>
      <c r="C102" s="29">
        <v>516</v>
      </c>
      <c r="D102" s="29">
        <v>1874</v>
      </c>
      <c r="E102" s="29">
        <v>1863</v>
      </c>
      <c r="F102" s="29">
        <v>1722</v>
      </c>
      <c r="G102" s="29">
        <v>7230</v>
      </c>
    </row>
    <row r="103" spans="1:7" x14ac:dyDescent="0.25">
      <c r="A103" s="32" t="s">
        <v>19</v>
      </c>
      <c r="B103" s="29">
        <v>1138</v>
      </c>
      <c r="C103" s="29">
        <v>1898</v>
      </c>
      <c r="D103" s="29">
        <v>1482</v>
      </c>
      <c r="E103" s="29">
        <v>846</v>
      </c>
      <c r="F103" s="29">
        <v>1154</v>
      </c>
      <c r="G103" s="29">
        <v>6518</v>
      </c>
    </row>
    <row r="104" spans="1:7" x14ac:dyDescent="0.25">
      <c r="A104" s="26" t="s">
        <v>1000</v>
      </c>
      <c r="B104" s="31"/>
      <c r="C104" s="31"/>
      <c r="D104" s="31"/>
      <c r="E104" s="31"/>
      <c r="F104" s="31"/>
      <c r="G104" s="31"/>
    </row>
    <row r="105" spans="1:7" x14ac:dyDescent="0.25">
      <c r="A105" s="32" t="s">
        <v>17</v>
      </c>
      <c r="B105" s="29">
        <v>1655</v>
      </c>
      <c r="C105" s="29">
        <v>805</v>
      </c>
      <c r="D105" s="29">
        <v>2263</v>
      </c>
      <c r="E105" s="29">
        <v>987</v>
      </c>
      <c r="F105" s="29">
        <v>1075</v>
      </c>
      <c r="G105" s="29">
        <v>6785</v>
      </c>
    </row>
    <row r="106" spans="1:7" x14ac:dyDescent="0.25">
      <c r="A106" s="32" t="s">
        <v>23</v>
      </c>
      <c r="B106" s="29">
        <v>1104</v>
      </c>
      <c r="C106" s="29">
        <v>2280</v>
      </c>
      <c r="D106" s="29">
        <v>1445</v>
      </c>
      <c r="E106" s="29">
        <v>1722</v>
      </c>
      <c r="F106" s="29">
        <v>1196</v>
      </c>
      <c r="G106" s="29">
        <v>7747</v>
      </c>
    </row>
    <row r="107" spans="1:7" x14ac:dyDescent="0.25">
      <c r="A107" s="32" t="s">
        <v>7</v>
      </c>
      <c r="B107" s="29">
        <v>372</v>
      </c>
      <c r="C107" s="29">
        <v>1818</v>
      </c>
      <c r="D107" s="29">
        <v>1346</v>
      </c>
      <c r="E107" s="29">
        <v>1156</v>
      </c>
      <c r="F107" s="29">
        <v>1484</v>
      </c>
      <c r="G107" s="29">
        <v>6176</v>
      </c>
    </row>
    <row r="108" spans="1:7" x14ac:dyDescent="0.25">
      <c r="A108" s="32" t="s">
        <v>22</v>
      </c>
      <c r="B108" s="29">
        <v>1415</v>
      </c>
      <c r="C108" s="29">
        <v>1271</v>
      </c>
      <c r="D108" s="29">
        <v>1214</v>
      </c>
      <c r="E108" s="29">
        <v>1135</v>
      </c>
      <c r="F108" s="29">
        <v>1566</v>
      </c>
      <c r="G108" s="29">
        <v>6601</v>
      </c>
    </row>
    <row r="109" spans="1:7" x14ac:dyDescent="0.25">
      <c r="A109" s="32" t="s">
        <v>21</v>
      </c>
      <c r="B109" s="29">
        <v>1362</v>
      </c>
      <c r="C109" s="29">
        <v>1363</v>
      </c>
      <c r="D109" s="29">
        <v>1152</v>
      </c>
      <c r="E109" s="29">
        <v>777</v>
      </c>
      <c r="F109" s="29">
        <v>750</v>
      </c>
      <c r="G109" s="29">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16F77-DE28-44D1-82D3-DB8B46E390C2}">
  <dimension ref="A1:AK33"/>
  <sheetViews>
    <sheetView workbookViewId="0">
      <selection activeCell="C1" sqref="C1"/>
    </sheetView>
  </sheetViews>
  <sheetFormatPr defaultRowHeight="15" x14ac:dyDescent="0.25"/>
  <cols>
    <col min="1" max="1" width="3.25" customWidth="1"/>
    <col min="2" max="2" width="3" customWidth="1"/>
  </cols>
  <sheetData>
    <row r="1" spans="1:37" ht="27" customHeight="1" x14ac:dyDescent="0.4">
      <c r="A1" s="25"/>
      <c r="B1" s="25"/>
      <c r="C1" s="41" t="s">
        <v>1085</v>
      </c>
      <c r="D1" s="25"/>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row>
    <row r="2" spans="1:37" x14ac:dyDescent="0.25">
      <c r="A2" s="25"/>
      <c r="B2" s="25"/>
      <c r="C2" s="25"/>
      <c r="D2" s="25"/>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row>
    <row r="3" spans="1:37" x14ac:dyDescent="0.25">
      <c r="A3" s="25"/>
      <c r="B3" s="25"/>
      <c r="C3" s="25"/>
      <c r="D3" s="25"/>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row>
    <row r="4" spans="1:37" x14ac:dyDescent="0.25">
      <c r="A4" s="25"/>
      <c r="B4" s="25"/>
      <c r="C4" s="25"/>
      <c r="D4" s="25"/>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row>
    <row r="5" spans="1:37" x14ac:dyDescent="0.25">
      <c r="A5" s="25"/>
      <c r="B5" s="25"/>
      <c r="C5" s="25"/>
      <c r="D5" s="25"/>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row>
    <row r="6" spans="1:37" x14ac:dyDescent="0.25">
      <c r="A6" s="25"/>
      <c r="B6" s="25"/>
      <c r="C6" s="25"/>
      <c r="D6" s="25"/>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row>
    <row r="7" spans="1:37" x14ac:dyDescent="0.25">
      <c r="A7" s="25"/>
      <c r="B7" s="25"/>
      <c r="C7" s="25"/>
      <c r="D7" s="25"/>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row>
    <row r="8" spans="1:37" x14ac:dyDescent="0.25">
      <c r="A8" s="25"/>
      <c r="B8" s="25"/>
      <c r="C8" s="25"/>
      <c r="D8" s="25"/>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row>
    <row r="9" spans="1:37" x14ac:dyDescent="0.25">
      <c r="A9" s="25"/>
      <c r="B9" s="25"/>
      <c r="C9" s="25"/>
      <c r="D9" s="25"/>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row>
    <row r="10" spans="1:37" x14ac:dyDescent="0.25">
      <c r="A10" s="25"/>
      <c r="B10" s="25"/>
      <c r="C10" s="25"/>
      <c r="D10" s="25"/>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row>
    <row r="11" spans="1:37" x14ac:dyDescent="0.25">
      <c r="A11" s="25"/>
      <c r="B11" s="25"/>
      <c r="C11" s="25"/>
      <c r="D11" s="25"/>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row>
    <row r="12" spans="1:37" x14ac:dyDescent="0.25">
      <c r="A12" s="25"/>
      <c r="B12" s="25"/>
      <c r="C12" s="25"/>
      <c r="D12" s="25"/>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row>
    <row r="13" spans="1:37" x14ac:dyDescent="0.25">
      <c r="A13" s="25"/>
      <c r="B13" s="25"/>
      <c r="C13" s="25"/>
      <c r="D13" s="25"/>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row>
    <row r="14" spans="1:37" x14ac:dyDescent="0.25">
      <c r="A14" s="25"/>
      <c r="B14" s="25"/>
      <c r="C14" s="25"/>
      <c r="D14" s="25"/>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row>
    <row r="15" spans="1:37" x14ac:dyDescent="0.25">
      <c r="A15" s="25"/>
      <c r="B15" s="25"/>
      <c r="C15" s="25"/>
      <c r="D15" s="25"/>
      <c r="E15" s="20"/>
      <c r="F15" s="20"/>
      <c r="G15" s="20"/>
      <c r="H15" s="20"/>
      <c r="I15" s="20"/>
      <c r="J15" s="20"/>
      <c r="K15" s="20"/>
      <c r="L15" s="20"/>
      <c r="M15" s="20"/>
      <c r="N15" s="33"/>
      <c r="O15" s="38" t="str" cm="1">
        <f t="array" ref="O15:S15">Pivot!B91:F91</f>
        <v>R01</v>
      </c>
      <c r="P15" s="38" t="str">
        <v>R02</v>
      </c>
      <c r="Q15" s="38" t="str">
        <v>R03</v>
      </c>
      <c r="R15" s="38" t="str">
        <v>R04</v>
      </c>
      <c r="S15" s="38" t="str">
        <v>R05</v>
      </c>
      <c r="T15" s="38" t="s">
        <v>1078</v>
      </c>
      <c r="U15" s="20"/>
      <c r="V15" s="20"/>
      <c r="W15" s="20"/>
      <c r="X15" s="20"/>
      <c r="Y15" s="20"/>
      <c r="Z15" s="20"/>
      <c r="AA15" s="20"/>
      <c r="AB15" s="20"/>
      <c r="AC15" s="20"/>
      <c r="AD15" s="20"/>
      <c r="AE15" s="20"/>
      <c r="AF15" s="20"/>
      <c r="AG15" s="20"/>
      <c r="AH15" s="20"/>
      <c r="AI15" s="20"/>
      <c r="AJ15" s="20"/>
      <c r="AK15" s="20"/>
    </row>
    <row r="16" spans="1:37" x14ac:dyDescent="0.25">
      <c r="A16" s="25"/>
      <c r="B16" s="25"/>
      <c r="C16" s="25"/>
      <c r="D16" s="25"/>
      <c r="E16" s="20"/>
      <c r="F16" s="20"/>
      <c r="G16" s="20"/>
      <c r="H16" s="20"/>
      <c r="I16" s="20"/>
      <c r="J16" s="20"/>
      <c r="K16" s="20"/>
      <c r="L16" s="20"/>
      <c r="M16" s="20"/>
      <c r="N16" s="34" t="s">
        <v>1002</v>
      </c>
      <c r="O16" s="35"/>
      <c r="P16" s="35"/>
      <c r="Q16" s="35"/>
      <c r="R16" s="35"/>
      <c r="S16" s="35"/>
      <c r="T16" s="35"/>
      <c r="U16" s="20"/>
      <c r="V16" s="20"/>
      <c r="W16" s="20"/>
      <c r="X16" s="20"/>
      <c r="Y16" s="20"/>
      <c r="Z16" s="20"/>
      <c r="AA16" s="20"/>
      <c r="AB16" s="20"/>
      <c r="AC16" s="20"/>
      <c r="AD16" s="20"/>
      <c r="AE16" s="20"/>
      <c r="AF16" s="20"/>
      <c r="AG16" s="20"/>
      <c r="AH16" s="20"/>
      <c r="AI16" s="20"/>
      <c r="AJ16" s="20"/>
      <c r="AK16" s="20"/>
    </row>
    <row r="17" spans="1:37" x14ac:dyDescent="0.25">
      <c r="A17" s="25"/>
      <c r="B17" s="25"/>
      <c r="C17" s="25"/>
      <c r="D17" s="25"/>
      <c r="E17" s="20"/>
      <c r="F17" s="20"/>
      <c r="G17" s="20"/>
      <c r="H17" s="20"/>
      <c r="I17" s="20"/>
      <c r="J17" s="20"/>
      <c r="K17" s="20"/>
      <c r="L17" s="20"/>
      <c r="M17" s="20"/>
      <c r="N17" s="39" t="s">
        <v>20</v>
      </c>
      <c r="O17" s="36">
        <v>891</v>
      </c>
      <c r="P17" s="36">
        <v>1332</v>
      </c>
      <c r="Q17" s="36">
        <v>1282</v>
      </c>
      <c r="R17" s="36">
        <v>739</v>
      </c>
      <c r="S17" s="36">
        <v>560</v>
      </c>
      <c r="T17" s="36">
        <v>4804</v>
      </c>
      <c r="U17" s="20"/>
      <c r="V17" s="20"/>
      <c r="W17" s="20"/>
      <c r="X17" s="20"/>
      <c r="Y17" s="20"/>
      <c r="Z17" s="20"/>
      <c r="AA17" s="20"/>
      <c r="AB17" s="20"/>
      <c r="AC17" s="20"/>
      <c r="AD17" s="20"/>
      <c r="AE17" s="20"/>
      <c r="AF17" s="20"/>
      <c r="AG17" s="20"/>
      <c r="AH17" s="20"/>
      <c r="AI17" s="20"/>
      <c r="AJ17" s="20"/>
      <c r="AK17" s="20"/>
    </row>
    <row r="18" spans="1:37" x14ac:dyDescent="0.25">
      <c r="A18" s="25"/>
      <c r="B18" s="25"/>
      <c r="C18" s="25"/>
      <c r="D18" s="25"/>
      <c r="E18" s="20"/>
      <c r="F18" s="20"/>
      <c r="G18" s="20"/>
      <c r="H18" s="20"/>
      <c r="I18" s="20"/>
      <c r="J18" s="20"/>
      <c r="K18" s="20"/>
      <c r="L18" s="20"/>
      <c r="M18" s="20"/>
      <c r="N18" s="39" t="s">
        <v>12</v>
      </c>
      <c r="O18" s="36">
        <v>1991</v>
      </c>
      <c r="P18" s="36">
        <v>1886</v>
      </c>
      <c r="Q18" s="36">
        <v>1206</v>
      </c>
      <c r="R18" s="36">
        <v>884</v>
      </c>
      <c r="S18" s="36">
        <v>1722</v>
      </c>
      <c r="T18" s="36">
        <v>7689</v>
      </c>
      <c r="U18" s="20"/>
      <c r="V18" s="20"/>
      <c r="W18" s="20"/>
      <c r="X18" s="20"/>
      <c r="Y18" s="20"/>
      <c r="Z18" s="20"/>
      <c r="AA18" s="20"/>
      <c r="AB18" s="20"/>
      <c r="AC18" s="20"/>
      <c r="AD18" s="20"/>
      <c r="AE18" s="20"/>
      <c r="AF18" s="20"/>
      <c r="AG18" s="20"/>
      <c r="AH18" s="20"/>
      <c r="AI18" s="20"/>
      <c r="AJ18" s="20"/>
      <c r="AK18" s="20"/>
    </row>
    <row r="19" spans="1:37" x14ac:dyDescent="0.25">
      <c r="A19" s="25"/>
      <c r="B19" s="25"/>
      <c r="C19" s="25"/>
      <c r="D19" s="25"/>
      <c r="E19" s="20"/>
      <c r="F19" s="20"/>
      <c r="G19" s="20"/>
      <c r="H19" s="20"/>
      <c r="I19" s="20"/>
      <c r="J19" s="20"/>
      <c r="K19" s="20"/>
      <c r="L19" s="20"/>
      <c r="M19" s="20"/>
      <c r="N19" s="39" t="s">
        <v>8</v>
      </c>
      <c r="O19" s="36">
        <v>1163</v>
      </c>
      <c r="P19" s="36">
        <v>1180</v>
      </c>
      <c r="Q19" s="36">
        <v>1616</v>
      </c>
      <c r="R19" s="36">
        <v>1043</v>
      </c>
      <c r="S19" s="36">
        <v>1747</v>
      </c>
      <c r="T19" s="36">
        <v>6749</v>
      </c>
      <c r="U19" s="20"/>
      <c r="V19" s="20"/>
      <c r="W19" s="20"/>
      <c r="X19" s="20"/>
      <c r="Y19" s="20"/>
      <c r="Z19" s="20"/>
      <c r="AA19" s="20"/>
      <c r="AB19" s="20"/>
      <c r="AC19" s="20"/>
      <c r="AD19" s="20"/>
      <c r="AE19" s="20"/>
      <c r="AF19" s="20"/>
      <c r="AG19" s="20"/>
      <c r="AH19" s="20"/>
      <c r="AI19" s="20"/>
      <c r="AJ19" s="20"/>
      <c r="AK19" s="20"/>
    </row>
    <row r="20" spans="1:37" x14ac:dyDescent="0.25">
      <c r="A20" s="25"/>
      <c r="B20" s="25"/>
      <c r="C20" s="25"/>
      <c r="D20" s="25"/>
      <c r="E20" s="20"/>
      <c r="F20" s="20"/>
      <c r="G20" s="20"/>
      <c r="H20" s="20"/>
      <c r="I20" s="20"/>
      <c r="J20" s="20"/>
      <c r="K20" s="20"/>
      <c r="L20" s="20"/>
      <c r="M20" s="20"/>
      <c r="N20" s="39" t="s">
        <v>16</v>
      </c>
      <c r="O20" s="36">
        <v>1438</v>
      </c>
      <c r="P20" s="36">
        <v>1616</v>
      </c>
      <c r="Q20" s="36">
        <v>866</v>
      </c>
      <c r="R20" s="36">
        <v>829</v>
      </c>
      <c r="S20" s="36">
        <v>2070</v>
      </c>
      <c r="T20" s="36">
        <v>6819</v>
      </c>
      <c r="U20" s="20"/>
      <c r="V20" s="20"/>
      <c r="W20" s="20"/>
      <c r="X20" s="20"/>
      <c r="Y20" s="20"/>
      <c r="Z20" s="20"/>
      <c r="AA20" s="20"/>
      <c r="AB20" s="20"/>
      <c r="AC20" s="20"/>
      <c r="AD20" s="20"/>
      <c r="AE20" s="20"/>
      <c r="AF20" s="20"/>
      <c r="AG20" s="20"/>
      <c r="AH20" s="20"/>
      <c r="AI20" s="20"/>
      <c r="AJ20" s="20"/>
      <c r="AK20" s="20"/>
    </row>
    <row r="21" spans="1:37" x14ac:dyDescent="0.25">
      <c r="A21" s="25"/>
      <c r="B21" s="25"/>
      <c r="C21" s="25"/>
      <c r="D21" s="25"/>
      <c r="E21" s="20"/>
      <c r="F21" s="20"/>
      <c r="G21" s="20"/>
      <c r="H21" s="20"/>
      <c r="I21" s="20"/>
      <c r="J21" s="20"/>
      <c r="K21" s="20"/>
      <c r="L21" s="20"/>
      <c r="M21" s="20"/>
      <c r="N21" s="34" t="s">
        <v>1001</v>
      </c>
      <c r="O21" s="37"/>
      <c r="P21" s="37"/>
      <c r="Q21" s="37"/>
      <c r="R21" s="37"/>
      <c r="S21" s="37"/>
      <c r="T21" s="37"/>
      <c r="U21" s="20"/>
      <c r="V21" s="20"/>
      <c r="W21" s="20"/>
      <c r="X21" s="20"/>
      <c r="Y21" s="20"/>
      <c r="Z21" s="20"/>
      <c r="AA21" s="20"/>
      <c r="AB21" s="20"/>
      <c r="AC21" s="20"/>
      <c r="AD21" s="20"/>
      <c r="AE21" s="20"/>
      <c r="AF21" s="20"/>
      <c r="AG21" s="20"/>
      <c r="AH21" s="20"/>
      <c r="AI21" s="20"/>
      <c r="AJ21" s="20"/>
      <c r="AK21" s="20"/>
    </row>
    <row r="22" spans="1:37" x14ac:dyDescent="0.25">
      <c r="A22" s="25"/>
      <c r="B22" s="25"/>
      <c r="C22" s="25"/>
      <c r="D22" s="25"/>
      <c r="E22" s="20"/>
      <c r="F22" s="20"/>
      <c r="G22" s="20"/>
      <c r="H22" s="20"/>
      <c r="I22" s="20"/>
      <c r="J22" s="20"/>
      <c r="K22" s="20"/>
      <c r="L22" s="20"/>
      <c r="M22" s="20"/>
      <c r="N22" s="39" t="s">
        <v>24</v>
      </c>
      <c r="O22" s="36">
        <v>1233</v>
      </c>
      <c r="P22" s="36">
        <v>223</v>
      </c>
      <c r="Q22" s="36">
        <v>1680</v>
      </c>
      <c r="R22" s="36">
        <v>990</v>
      </c>
      <c r="S22" s="36">
        <v>1508</v>
      </c>
      <c r="T22" s="36">
        <v>5634</v>
      </c>
      <c r="U22" s="20"/>
      <c r="V22" s="20"/>
      <c r="W22" s="20"/>
      <c r="X22" s="20"/>
      <c r="Y22" s="20"/>
      <c r="Z22" s="20"/>
      <c r="AA22" s="20"/>
      <c r="AB22" s="20"/>
      <c r="AC22" s="20"/>
      <c r="AD22" s="20"/>
      <c r="AE22" s="20"/>
      <c r="AF22" s="20"/>
      <c r="AG22" s="20"/>
      <c r="AH22" s="20"/>
      <c r="AI22" s="20"/>
      <c r="AJ22" s="20"/>
      <c r="AK22" s="20"/>
    </row>
    <row r="23" spans="1:37" x14ac:dyDescent="0.25">
      <c r="A23" s="25"/>
      <c r="B23" s="25"/>
      <c r="C23" s="25"/>
      <c r="D23" s="25"/>
      <c r="E23" s="20"/>
      <c r="F23" s="20"/>
      <c r="G23" s="20"/>
      <c r="H23" s="20"/>
      <c r="I23" s="20"/>
      <c r="J23" s="20"/>
      <c r="K23" s="20"/>
      <c r="L23" s="20"/>
      <c r="M23" s="20"/>
      <c r="N23" s="39" t="s">
        <v>15</v>
      </c>
      <c r="O23" s="36">
        <v>1598</v>
      </c>
      <c r="P23" s="36">
        <v>1907</v>
      </c>
      <c r="Q23" s="36">
        <v>869</v>
      </c>
      <c r="R23" s="36">
        <v>1426</v>
      </c>
      <c r="S23" s="36">
        <v>1416</v>
      </c>
      <c r="T23" s="36">
        <v>7216</v>
      </c>
      <c r="U23" s="20"/>
      <c r="V23" s="20"/>
      <c r="W23" s="20"/>
      <c r="X23" s="20"/>
      <c r="Y23" s="20"/>
      <c r="Z23" s="20"/>
      <c r="AA23" s="20"/>
      <c r="AB23" s="20"/>
      <c r="AC23" s="20"/>
      <c r="AD23" s="20"/>
      <c r="AE23" s="20"/>
      <c r="AF23" s="20"/>
      <c r="AG23" s="20"/>
      <c r="AH23" s="20"/>
      <c r="AI23" s="20"/>
      <c r="AJ23" s="20"/>
      <c r="AK23" s="20"/>
    </row>
    <row r="24" spans="1:37" x14ac:dyDescent="0.25">
      <c r="A24" s="25"/>
      <c r="B24" s="25"/>
      <c r="C24" s="25"/>
      <c r="D24" s="25"/>
      <c r="E24" s="20"/>
      <c r="F24" s="20"/>
      <c r="G24" s="20"/>
      <c r="H24" s="20"/>
      <c r="I24" s="20"/>
      <c r="J24" s="20"/>
      <c r="K24" s="20"/>
      <c r="L24" s="20"/>
      <c r="M24" s="20"/>
      <c r="N24" s="39" t="s">
        <v>5</v>
      </c>
      <c r="O24" s="36">
        <v>900</v>
      </c>
      <c r="P24" s="36">
        <v>1016</v>
      </c>
      <c r="Q24" s="36">
        <v>960</v>
      </c>
      <c r="R24" s="36">
        <v>940</v>
      </c>
      <c r="S24" s="36">
        <v>1193</v>
      </c>
      <c r="T24" s="36">
        <v>5009</v>
      </c>
      <c r="U24" s="20"/>
      <c r="V24" s="20"/>
      <c r="W24" s="20"/>
      <c r="X24" s="20"/>
      <c r="Y24" s="20"/>
      <c r="Z24" s="20"/>
      <c r="AA24" s="20"/>
      <c r="AB24" s="20"/>
      <c r="AC24" s="20"/>
      <c r="AD24" s="20"/>
      <c r="AE24" s="20"/>
      <c r="AF24" s="20"/>
      <c r="AG24" s="20"/>
      <c r="AH24" s="20"/>
      <c r="AI24" s="20"/>
      <c r="AJ24" s="20"/>
      <c r="AK24" s="20"/>
    </row>
    <row r="25" spans="1:37" x14ac:dyDescent="0.25">
      <c r="A25" s="25"/>
      <c r="B25" s="25"/>
      <c r="C25" s="25"/>
      <c r="D25" s="25"/>
      <c r="E25" s="20"/>
      <c r="F25" s="20"/>
      <c r="G25" s="20"/>
      <c r="H25" s="20"/>
      <c r="I25" s="20"/>
      <c r="J25" s="20"/>
      <c r="K25" s="20"/>
      <c r="L25" s="20"/>
      <c r="M25" s="20"/>
      <c r="N25" s="39" t="s">
        <v>18</v>
      </c>
      <c r="O25" s="36">
        <v>900</v>
      </c>
      <c r="P25" s="36">
        <v>1470</v>
      </c>
      <c r="Q25" s="36">
        <v>1617</v>
      </c>
      <c r="R25" s="36">
        <v>1314</v>
      </c>
      <c r="S25" s="36">
        <v>941</v>
      </c>
      <c r="T25" s="36">
        <v>6242</v>
      </c>
      <c r="U25" s="20"/>
      <c r="V25" s="20"/>
      <c r="W25" s="20"/>
      <c r="X25" s="20"/>
      <c r="Y25" s="20"/>
      <c r="Z25" s="20"/>
      <c r="AA25" s="20"/>
      <c r="AB25" s="20"/>
      <c r="AC25" s="20"/>
      <c r="AD25" s="20"/>
      <c r="AE25" s="20"/>
      <c r="AF25" s="20"/>
      <c r="AG25" s="20"/>
      <c r="AH25" s="20"/>
      <c r="AI25" s="20"/>
      <c r="AJ25" s="20"/>
      <c r="AK25" s="20"/>
    </row>
    <row r="26" spans="1:37" x14ac:dyDescent="0.25">
      <c r="A26" s="25"/>
      <c r="B26" s="25"/>
      <c r="C26" s="25"/>
      <c r="D26" s="25"/>
      <c r="E26" s="20"/>
      <c r="F26" s="20"/>
      <c r="G26" s="20"/>
      <c r="H26" s="20"/>
      <c r="I26" s="20"/>
      <c r="J26" s="20"/>
      <c r="K26" s="20"/>
      <c r="L26" s="20"/>
      <c r="M26" s="20"/>
      <c r="N26" s="39" t="s">
        <v>14</v>
      </c>
      <c r="O26" s="36">
        <v>1255</v>
      </c>
      <c r="P26" s="36">
        <v>516</v>
      </c>
      <c r="Q26" s="36">
        <v>1874</v>
      </c>
      <c r="R26" s="36">
        <v>1863</v>
      </c>
      <c r="S26" s="36">
        <v>1722</v>
      </c>
      <c r="T26" s="36">
        <v>7230</v>
      </c>
      <c r="U26" s="20"/>
      <c r="V26" s="20"/>
      <c r="W26" s="20"/>
      <c r="X26" s="20"/>
      <c r="Y26" s="20"/>
      <c r="Z26" s="20"/>
      <c r="AA26" s="20"/>
      <c r="AB26" s="20"/>
      <c r="AC26" s="20"/>
      <c r="AD26" s="20"/>
      <c r="AE26" s="20"/>
      <c r="AF26" s="20"/>
      <c r="AG26" s="20"/>
      <c r="AH26" s="20"/>
      <c r="AI26" s="20"/>
      <c r="AJ26" s="20"/>
      <c r="AK26" s="20"/>
    </row>
    <row r="27" spans="1:37" x14ac:dyDescent="0.25">
      <c r="A27" s="25"/>
      <c r="B27" s="25"/>
      <c r="C27" s="25"/>
      <c r="D27" s="25"/>
      <c r="E27" s="20"/>
      <c r="F27" s="20"/>
      <c r="G27" s="20"/>
      <c r="H27" s="20"/>
      <c r="I27" s="20"/>
      <c r="J27" s="20"/>
      <c r="K27" s="20"/>
      <c r="L27" s="20"/>
      <c r="M27" s="20"/>
      <c r="N27" s="39" t="s">
        <v>19</v>
      </c>
      <c r="O27" s="36">
        <v>1138</v>
      </c>
      <c r="P27" s="36">
        <v>1898</v>
      </c>
      <c r="Q27" s="36">
        <v>1482</v>
      </c>
      <c r="R27" s="36">
        <v>846</v>
      </c>
      <c r="S27" s="36">
        <v>1154</v>
      </c>
      <c r="T27" s="36">
        <v>6518</v>
      </c>
      <c r="U27" s="20"/>
      <c r="V27" s="20"/>
      <c r="W27" s="20"/>
      <c r="X27" s="20"/>
      <c r="Y27" s="20"/>
      <c r="Z27" s="20"/>
      <c r="AA27" s="20"/>
      <c r="AB27" s="20"/>
      <c r="AC27" s="20"/>
      <c r="AD27" s="20"/>
      <c r="AE27" s="20"/>
      <c r="AF27" s="20"/>
      <c r="AG27" s="20"/>
      <c r="AH27" s="20"/>
      <c r="AI27" s="20"/>
      <c r="AJ27" s="20"/>
      <c r="AK27" s="20"/>
    </row>
    <row r="28" spans="1:37" x14ac:dyDescent="0.25">
      <c r="A28" s="25"/>
      <c r="B28" s="25"/>
      <c r="C28" s="25"/>
      <c r="D28" s="25"/>
      <c r="E28" s="20"/>
      <c r="F28" s="20"/>
      <c r="G28" s="20"/>
      <c r="H28" s="20"/>
      <c r="I28" s="20"/>
      <c r="J28" s="20"/>
      <c r="K28" s="20"/>
      <c r="L28" s="20"/>
      <c r="M28" s="20"/>
      <c r="N28" s="34" t="s">
        <v>1000</v>
      </c>
      <c r="O28" s="37"/>
      <c r="P28" s="37"/>
      <c r="Q28" s="37"/>
      <c r="R28" s="37"/>
      <c r="S28" s="37"/>
      <c r="T28" s="37"/>
      <c r="U28" s="20"/>
      <c r="V28" s="20"/>
      <c r="W28" s="20"/>
      <c r="X28" s="20"/>
      <c r="Y28" s="20"/>
      <c r="Z28" s="20"/>
      <c r="AA28" s="20"/>
      <c r="AB28" s="20"/>
      <c r="AC28" s="20"/>
      <c r="AD28" s="20"/>
      <c r="AE28" s="20"/>
      <c r="AF28" s="20"/>
      <c r="AG28" s="20"/>
      <c r="AH28" s="20"/>
      <c r="AI28" s="20"/>
      <c r="AJ28" s="20"/>
      <c r="AK28" s="20"/>
    </row>
    <row r="29" spans="1:37" x14ac:dyDescent="0.25">
      <c r="A29" s="25"/>
      <c r="B29" s="25"/>
      <c r="C29" s="25"/>
      <c r="D29" s="25"/>
      <c r="E29" s="20"/>
      <c r="F29" s="20"/>
      <c r="G29" s="20"/>
      <c r="H29" s="20"/>
      <c r="I29" s="20"/>
      <c r="J29" s="20"/>
      <c r="K29" s="20" t="str">
        <f>Pivot!G66</f>
        <v>% of calls:21%</v>
      </c>
      <c r="L29" s="20"/>
      <c r="M29" s="20"/>
      <c r="N29" s="39" t="s">
        <v>17</v>
      </c>
      <c r="O29" s="36">
        <v>1655</v>
      </c>
      <c r="P29" s="36">
        <v>805</v>
      </c>
      <c r="Q29" s="36">
        <v>2263</v>
      </c>
      <c r="R29" s="36">
        <v>987</v>
      </c>
      <c r="S29" s="36">
        <v>1075</v>
      </c>
      <c r="T29" s="36">
        <v>6785</v>
      </c>
      <c r="U29" s="20"/>
      <c r="V29" s="20"/>
      <c r="W29" s="20"/>
      <c r="X29" s="20"/>
      <c r="Y29" s="20"/>
      <c r="Z29" s="20"/>
      <c r="AA29" s="20"/>
      <c r="AB29" s="20"/>
      <c r="AC29" s="20"/>
      <c r="AD29" s="20"/>
      <c r="AE29" s="20"/>
      <c r="AF29" s="20"/>
      <c r="AG29" s="20"/>
      <c r="AH29" s="20"/>
      <c r="AI29" s="20"/>
      <c r="AJ29" s="20"/>
      <c r="AK29" s="20"/>
    </row>
    <row r="30" spans="1:37" x14ac:dyDescent="0.25">
      <c r="A30" s="25"/>
      <c r="B30" s="25"/>
      <c r="C30" s="25"/>
      <c r="D30" s="25"/>
      <c r="E30" s="20"/>
      <c r="F30" s="20"/>
      <c r="G30" s="20"/>
      <c r="H30" s="20"/>
      <c r="I30" s="20"/>
      <c r="J30" s="20"/>
      <c r="K30" s="20" t="str">
        <f>Pivot!G67</f>
        <v>Call rank:2</v>
      </c>
      <c r="L30" s="20"/>
      <c r="M30" s="20"/>
      <c r="N30" s="39" t="s">
        <v>23</v>
      </c>
      <c r="O30" s="36">
        <v>1104</v>
      </c>
      <c r="P30" s="36">
        <v>2280</v>
      </c>
      <c r="Q30" s="36">
        <v>1445</v>
      </c>
      <c r="R30" s="36">
        <v>1722</v>
      </c>
      <c r="S30" s="36">
        <v>1196</v>
      </c>
      <c r="T30" s="36">
        <v>7747</v>
      </c>
      <c r="U30" s="20"/>
      <c r="V30" s="20"/>
      <c r="W30" s="20"/>
      <c r="X30" s="20"/>
      <c r="Y30" s="20"/>
      <c r="Z30" s="20"/>
      <c r="AA30" s="20"/>
      <c r="AB30" s="20"/>
      <c r="AC30" s="20"/>
      <c r="AD30" s="20"/>
      <c r="AE30" s="20"/>
      <c r="AF30" s="20"/>
      <c r="AG30" s="20"/>
      <c r="AH30" s="20"/>
      <c r="AI30" s="20"/>
      <c r="AJ30" s="20"/>
      <c r="AK30" s="20"/>
    </row>
    <row r="31" spans="1:37" x14ac:dyDescent="0.25">
      <c r="A31" s="25"/>
      <c r="B31" s="25"/>
      <c r="C31" s="25"/>
      <c r="D31" s="25"/>
      <c r="E31" s="20"/>
      <c r="F31" s="20"/>
      <c r="G31" s="20"/>
      <c r="H31" s="20"/>
      <c r="I31" s="20"/>
      <c r="J31" s="20"/>
      <c r="K31" s="20" t="str">
        <f>Pivot!G68</f>
        <v>Amount rank:1</v>
      </c>
      <c r="L31" s="20"/>
      <c r="M31" s="20"/>
      <c r="N31" s="39" t="s">
        <v>7</v>
      </c>
      <c r="O31" s="36">
        <v>372</v>
      </c>
      <c r="P31" s="36">
        <v>1818</v>
      </c>
      <c r="Q31" s="36">
        <v>1346</v>
      </c>
      <c r="R31" s="36">
        <v>1156</v>
      </c>
      <c r="S31" s="36">
        <v>1484</v>
      </c>
      <c r="T31" s="36">
        <v>6176</v>
      </c>
      <c r="U31" s="20"/>
      <c r="V31" s="20"/>
      <c r="W31" s="20"/>
      <c r="X31" s="20"/>
      <c r="Y31" s="20"/>
      <c r="Z31" s="20"/>
      <c r="AA31" s="20"/>
      <c r="AB31" s="20"/>
      <c r="AC31" s="20"/>
      <c r="AD31" s="20"/>
      <c r="AE31" s="20"/>
      <c r="AF31" s="20"/>
      <c r="AG31" s="20"/>
      <c r="AH31" s="20"/>
      <c r="AI31" s="20"/>
      <c r="AJ31" s="20"/>
      <c r="AK31" s="20"/>
    </row>
    <row r="32" spans="1:37" x14ac:dyDescent="0.25">
      <c r="A32" s="25"/>
      <c r="B32" s="25"/>
      <c r="C32" s="25"/>
      <c r="D32" s="25"/>
      <c r="E32" s="20"/>
      <c r="F32" s="20"/>
      <c r="G32" s="20"/>
      <c r="H32" s="20"/>
      <c r="I32" s="20"/>
      <c r="J32" s="20"/>
      <c r="K32" s="20"/>
      <c r="L32" s="20"/>
      <c r="M32" s="20"/>
      <c r="N32" s="39" t="s">
        <v>22</v>
      </c>
      <c r="O32" s="36">
        <v>1415</v>
      </c>
      <c r="P32" s="36">
        <v>1271</v>
      </c>
      <c r="Q32" s="36">
        <v>1214</v>
      </c>
      <c r="R32" s="36">
        <v>1135</v>
      </c>
      <c r="S32" s="36">
        <v>1566</v>
      </c>
      <c r="T32" s="36">
        <v>6601</v>
      </c>
      <c r="U32" s="20"/>
      <c r="V32" s="20"/>
      <c r="W32" s="20"/>
      <c r="X32" s="20"/>
      <c r="Y32" s="20"/>
      <c r="Z32" s="20"/>
      <c r="AA32" s="20"/>
      <c r="AB32" s="20"/>
      <c r="AC32" s="20"/>
      <c r="AD32" s="20"/>
      <c r="AE32" s="20"/>
      <c r="AF32" s="20"/>
      <c r="AG32" s="20"/>
      <c r="AH32" s="20"/>
      <c r="AI32" s="20"/>
      <c r="AJ32" s="20"/>
      <c r="AK32" s="20"/>
    </row>
    <row r="33" spans="1:37" x14ac:dyDescent="0.25">
      <c r="A33" s="20"/>
      <c r="B33" s="20"/>
      <c r="C33" s="20"/>
      <c r="D33" s="20"/>
      <c r="E33" s="20"/>
      <c r="F33" s="20"/>
      <c r="G33" s="20"/>
      <c r="H33" s="20"/>
      <c r="I33" s="20"/>
      <c r="J33" s="20"/>
      <c r="K33" s="20"/>
      <c r="L33" s="20"/>
      <c r="M33" s="20"/>
      <c r="N33" s="39" t="s">
        <v>21</v>
      </c>
      <c r="O33" s="36">
        <v>1362</v>
      </c>
      <c r="P33" s="36">
        <v>1363</v>
      </c>
      <c r="Q33" s="36">
        <v>1152</v>
      </c>
      <c r="R33" s="36">
        <v>777</v>
      </c>
      <c r="S33" s="36">
        <v>750</v>
      </c>
      <c r="T33" s="36">
        <v>5404</v>
      </c>
      <c r="U33" s="20"/>
      <c r="V33" s="20"/>
      <c r="W33" s="20"/>
      <c r="X33" s="20"/>
      <c r="Y33" s="20"/>
      <c r="Z33" s="20"/>
      <c r="AA33" s="20"/>
      <c r="AB33" s="20"/>
      <c r="AC33" s="20"/>
      <c r="AD33" s="20"/>
      <c r="AE33" s="20"/>
      <c r="AF33" s="20"/>
      <c r="AG33" s="20"/>
      <c r="AH33" s="20"/>
      <c r="AI33" s="20"/>
      <c r="AJ33" s="20"/>
      <c r="AK33" s="20"/>
    </row>
  </sheetData>
  <conditionalFormatting sqref="O17:S33">
    <cfRule type="dataBar" priority="3">
      <dataBar>
        <cfvo type="num" val="0"/>
        <cfvo type="formula" val="MAX($O$16:$S$33)*2"/>
        <color theme="1"/>
      </dataBar>
      <extLst>
        <ext xmlns:x14="http://schemas.microsoft.com/office/spreadsheetml/2009/9/main" uri="{B025F937-C7B1-47D3-B67F-A62EFF666E3E}">
          <x14:id>{2E55B6BF-04D9-4FB1-82EB-CC580B3BD800}</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2E55B6BF-04D9-4FB1-82EB-CC580B3BD800}">
            <x14:dataBar minLength="0" maxLength="100" gradient="0">
              <x14:cfvo type="num">
                <xm:f>0</xm:f>
              </x14:cfvo>
              <x14:cfvo type="formula">
                <xm:f>MAX($O$16:$S$33)*2</xm:f>
              </x14:cfvo>
              <x14:negativeFillColor rgb="FFFF0000"/>
              <x14:axisColor rgb="FF000000"/>
            </x14:dataBar>
          </x14:cfRule>
          <xm:sqref>O17:S33</xm:sqref>
        </x14:conditionalFormatting>
        <x14:conditionalFormatting xmlns:xm="http://schemas.microsoft.com/office/excel/2006/main">
          <x14:cfRule type="expression" priority="1" id="{C6B1A917-F13E-4FAA-A39D-72802B226928}">
            <xm:f>O$15=Pivot!$A$58</xm:f>
            <x14:dxf>
              <fill>
                <patternFill>
                  <bgColor theme="4" tint="0.59996337778862885"/>
                </patternFill>
              </fill>
              <border>
                <left style="thin">
                  <color theme="2" tint="-0.499984740745262"/>
                </left>
                <right style="thin">
                  <color theme="2" tint="-0.499984740745262"/>
                </right>
                <vertical/>
                <horizontal/>
              </border>
            </x14:dxf>
          </x14:cfRule>
          <x14:cfRule type="expression" priority="2" id="{E2E4EDD3-DBF7-4023-AE21-3BDA8E5C6A86}">
            <xm:f>O$15=Pivot!$A$58</xm:f>
            <x14:dxf/>
          </x14:cfRule>
          <xm:sqref>P15:S15 O16:S33</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A58" zoomScale="115" zoomScaleNormal="115" workbookViewId="0">
      <selection activeCell="S8" sqref="S8"/>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S2" sqref="S2"/>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Customer Centre Report</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wail faqeer</cp:lastModifiedBy>
  <dcterms:created xsi:type="dcterms:W3CDTF">2021-03-14T20:21:32Z</dcterms:created>
  <dcterms:modified xsi:type="dcterms:W3CDTF">2025-06-26T16:10:59Z</dcterms:modified>
</cp:coreProperties>
</file>