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e3da628634169/Desktop/AUTOMATIC BILL SORTER/"/>
    </mc:Choice>
  </mc:AlternateContent>
  <xr:revisionPtr revIDLastSave="2" documentId="13_ncr:1_{55501FD2-4999-4583-9F4E-9BB266CC0F83}" xr6:coauthVersionLast="47" xr6:coauthVersionMax="47" xr10:uidLastSave="{AA65EF1F-B273-4374-AF14-38D1E446CBFA}"/>
  <bookViews>
    <workbookView xWindow="-120" yWindow="-120" windowWidth="20730" windowHeight="11160" xr2:uid="{DE1EA220-1E42-43F3-AF9E-CD8316A93894}"/>
  </bookViews>
  <sheets>
    <sheet name="Sheet1" sheetId="1" r:id="rId1"/>
  </sheets>
  <definedNames>
    <definedName name="_xlnm.Print_Area" localSheetId="0">Sheet1!$U$1:$AE$46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M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8" i="1"/>
  <c r="G55" i="1"/>
  <c r="F55" i="1"/>
  <c r="E55" i="1"/>
  <c r="X14" i="1" s="1"/>
  <c r="B55" i="1"/>
  <c r="U9" i="1" s="1"/>
  <c r="C55" i="1"/>
  <c r="U10" i="1" s="1"/>
  <c r="AD22" i="1"/>
  <c r="AD21" i="1"/>
  <c r="AD20" i="1"/>
  <c r="AD19" i="1"/>
  <c r="U8" i="1"/>
  <c r="X18" i="1"/>
  <c r="X17" i="1"/>
  <c r="AD2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8" i="1"/>
  <c r="N8" i="1" s="1"/>
  <c r="X15" i="1" l="1"/>
  <c r="X16" i="1"/>
  <c r="X19" i="1"/>
  <c r="X13" i="1"/>
</calcChain>
</file>

<file path=xl/sharedStrings.xml><?xml version="1.0" encoding="utf-8"?>
<sst xmlns="http://schemas.openxmlformats.org/spreadsheetml/2006/main" count="187" uniqueCount="101">
  <si>
    <t>S/NO</t>
  </si>
  <si>
    <t>NAME</t>
  </si>
  <si>
    <t>ADDRESS</t>
  </si>
  <si>
    <t>METER NO</t>
  </si>
  <si>
    <t>UNITS</t>
  </si>
  <si>
    <t>100 U</t>
  </si>
  <si>
    <t>200 U</t>
  </si>
  <si>
    <t>FIXED TAX</t>
  </si>
  <si>
    <t>GST</t>
  </si>
  <si>
    <t>STAFF DUTY</t>
  </si>
  <si>
    <t xml:space="preserve">EXTRAS </t>
  </si>
  <si>
    <t xml:space="preserve">TOTAL </t>
  </si>
  <si>
    <t>PAYABLE AMOUNT</t>
  </si>
  <si>
    <t>Aamir Al-Farsi</t>
  </si>
  <si>
    <t>Ali Al-Rashid</t>
  </si>
  <si>
    <t>Ahmed Al-Mansouri</t>
  </si>
  <si>
    <t>Hasan Al-Bukhari</t>
  </si>
  <si>
    <t>Ibrahim Al-Mahmoud</t>
  </si>
  <si>
    <t>Omar Al-Sayed</t>
  </si>
  <si>
    <t>Bilal Al-Khalid</t>
  </si>
  <si>
    <t>Zayd Al-Hashimi</t>
  </si>
  <si>
    <t>Tariq Al-Mujahid</t>
  </si>
  <si>
    <t>Yusuf Al-Badr</t>
  </si>
  <si>
    <t>Khalid Al-Fahd</t>
  </si>
  <si>
    <t>Imran Al-Din</t>
  </si>
  <si>
    <t>Mustafa Al-Karim</t>
  </si>
  <si>
    <t>Hamza Al-Sharif</t>
  </si>
  <si>
    <t>Jamil Al-Jabari</t>
  </si>
  <si>
    <t>Firas Al-Sabbagh</t>
  </si>
  <si>
    <t>Rami Al-Rahman</t>
  </si>
  <si>
    <t>Sami Al-Tamimi</t>
  </si>
  <si>
    <t>Zain Al-Shamari</t>
  </si>
  <si>
    <t>Rayhan Al-Qadir</t>
  </si>
  <si>
    <t>Amr Al-Najjar</t>
  </si>
  <si>
    <t>Anas Al-Qasim</t>
  </si>
  <si>
    <t>Hussain Al-Amin</t>
  </si>
  <si>
    <t>Riad Al-Bakar</t>
  </si>
  <si>
    <t>Faris Al-Hakim</t>
  </si>
  <si>
    <t>Karim Al-Karachi</t>
  </si>
  <si>
    <t>Nabil Al-Qassam</t>
  </si>
  <si>
    <t>Faisal Al-Riyadh</t>
  </si>
  <si>
    <t>Ismail Al-Dawood</t>
  </si>
  <si>
    <t>Idris Al-Bashir</t>
  </si>
  <si>
    <t>Haris Al-Kabir</t>
  </si>
  <si>
    <t>Yasin Al-Muhtar</t>
  </si>
  <si>
    <t>Mahmud Al-Aziz</t>
  </si>
  <si>
    <t>Taha Al-Fuqaha</t>
  </si>
  <si>
    <t>Majid Al-Fayed</t>
  </si>
  <si>
    <t>Samir Al-Mu’min</t>
  </si>
  <si>
    <t>Rashaad Al-Hamza</t>
  </si>
  <si>
    <t>Ayham Al-Mazrui</t>
  </si>
  <si>
    <t>Shaheen Al-Shafi’i</t>
  </si>
  <si>
    <t>Walid Al-Bashir</t>
  </si>
  <si>
    <t xml:space="preserve">SECTOR B </t>
  </si>
  <si>
    <t xml:space="preserve">UNITS AMOUNT </t>
  </si>
  <si>
    <t>BILL DETAILS OF SECTAR B (KARACHI) 2024</t>
  </si>
  <si>
    <t>MONTH</t>
  </si>
  <si>
    <t>NOV</t>
  </si>
  <si>
    <t>YEAR</t>
  </si>
  <si>
    <t>NOVEMBER</t>
  </si>
  <si>
    <t>METER ID</t>
  </si>
  <si>
    <t xml:space="preserve">ELECTRICITY BILL </t>
  </si>
  <si>
    <t>TAX</t>
  </si>
  <si>
    <t>AMOUNT</t>
  </si>
  <si>
    <t>FIXED</t>
  </si>
  <si>
    <t>STAFF</t>
  </si>
  <si>
    <t>EXTRAS</t>
  </si>
  <si>
    <t xml:space="preserve">LAST </t>
  </si>
  <si>
    <t>TOTAL</t>
  </si>
  <si>
    <t>NILL</t>
  </si>
  <si>
    <t>INSTALL</t>
  </si>
  <si>
    <t>TAX INFORMATION</t>
  </si>
  <si>
    <t xml:space="preserve">DETAIL BY METER ID </t>
  </si>
  <si>
    <t>ID</t>
  </si>
  <si>
    <t>PAYABLE</t>
  </si>
  <si>
    <t>ADD</t>
  </si>
  <si>
    <t>DETAILS</t>
  </si>
  <si>
    <t>CUSTOMER</t>
  </si>
  <si>
    <t>AMOUNT OF UNITS</t>
  </si>
  <si>
    <t>TOTAL BILL</t>
  </si>
  <si>
    <t>LAST MONTH</t>
  </si>
  <si>
    <t>INSTALLMENTS</t>
  </si>
  <si>
    <t>TOTAL AMOUNT</t>
  </si>
  <si>
    <t xml:space="preserve">TOTAL BILL + TOTAL BILL </t>
  </si>
  <si>
    <t>AFTER ONE MONTH</t>
  </si>
  <si>
    <t>SAVE ELECTRICITY</t>
  </si>
  <si>
    <t>SAVE FUTURE</t>
  </si>
  <si>
    <t>"کامیابی کی چابی محنت اور صبر میں چھپی ہوتی ہے۔</t>
  </si>
  <si>
    <t>WAJAHAT ALI</t>
  </si>
  <si>
    <t>DANIYAL YOUSUF</t>
  </si>
  <si>
    <t>LEADER</t>
  </si>
  <si>
    <t>MEMBER</t>
  </si>
  <si>
    <t>AUTOMATIC BILL SORTER</t>
  </si>
  <si>
    <t>MID TERM PROJECT</t>
  </si>
  <si>
    <t>GIVE METER ID FOR DETAILS</t>
  </si>
  <si>
    <t>PREVIOUS</t>
  </si>
  <si>
    <t xml:space="preserve">UNITS </t>
  </si>
  <si>
    <t>UNITS OF PREVIOUS MONTH</t>
  </si>
  <si>
    <t xml:space="preserve">THIS MONTH UNITS </t>
  </si>
  <si>
    <t>CHART VIEW OF UNITS IN SECTAR B (KARACHI)</t>
  </si>
  <si>
    <t>PREVIOS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</si>
</sst>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48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3" borderId="0" xfId="0" applyFill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6" fillId="6" borderId="1" xfId="0" applyFont="1" applyFill="1" applyBorder="1"/>
    <xf numFmtId="0" fontId="1" fillId="4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/>
    <xf numFmtId="0" fontId="1" fillId="5" borderId="0" xfId="0" applyFont="1" applyFill="1"/>
    <xf numFmtId="0" fontId="0" fillId="5" borderId="0" xfId="0" applyFill="1"/>
    <xf numFmtId="0" fontId="0" fillId="2" borderId="6" xfId="0" applyFill="1" applyBorder="1"/>
    <xf numFmtId="0" fontId="0" fillId="2" borderId="0" xfId="0" applyFill="1"/>
    <xf numFmtId="0" fontId="0" fillId="7" borderId="0" xfId="0" applyFill="1"/>
    <xf numFmtId="0" fontId="0" fillId="7" borderId="7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7" borderId="2" xfId="0" applyFill="1" applyBorder="1"/>
    <xf numFmtId="0" fontId="10" fillId="12" borderId="0" xfId="0" applyFont="1" applyFill="1" applyAlignment="1">
      <alignment vertical="center"/>
    </xf>
    <xf numFmtId="0" fontId="10" fillId="12" borderId="3" xfId="0" applyFont="1" applyFill="1" applyBorder="1" applyAlignment="1">
      <alignment vertical="center"/>
    </xf>
    <xf numFmtId="0" fontId="10" fillId="12" borderId="6" xfId="0" applyFont="1" applyFill="1" applyBorder="1" applyAlignment="1">
      <alignment vertical="center"/>
    </xf>
    <xf numFmtId="0" fontId="10" fillId="12" borderId="8" xfId="0" applyFont="1" applyFill="1" applyBorder="1" applyAlignment="1">
      <alignment vertical="center"/>
    </xf>
    <xf numFmtId="0" fontId="10" fillId="12" borderId="10" xfId="0" applyFont="1" applyFill="1" applyBorder="1" applyAlignment="1">
      <alignment vertical="center"/>
    </xf>
    <xf numFmtId="0" fontId="10" fillId="12" borderId="5" xfId="0" applyFont="1" applyFill="1" applyBorder="1" applyAlignment="1">
      <alignment vertical="center"/>
    </xf>
    <xf numFmtId="0" fontId="10" fillId="12" borderId="4" xfId="0" applyFont="1" applyFill="1" applyBorder="1" applyAlignment="1">
      <alignment vertical="center"/>
    </xf>
    <xf numFmtId="0" fontId="5" fillId="12" borderId="0" xfId="0" applyFont="1" applyFill="1" applyAlignment="1">
      <alignment vertical="center"/>
    </xf>
    <xf numFmtId="0" fontId="0" fillId="12" borderId="4" xfId="0" applyFill="1" applyBorder="1"/>
    <xf numFmtId="0" fontId="0" fillId="12" borderId="0" xfId="0" applyFill="1"/>
    <xf numFmtId="0" fontId="10" fillId="12" borderId="7" xfId="0" applyFont="1" applyFill="1" applyBorder="1" applyAlignment="1">
      <alignment vertical="center"/>
    </xf>
    <xf numFmtId="0" fontId="10" fillId="12" borderId="9" xfId="0" applyFont="1" applyFill="1" applyBorder="1" applyAlignment="1">
      <alignment vertical="center"/>
    </xf>
    <xf numFmtId="0" fontId="13" fillId="0" borderId="0" xfId="0" applyFont="1"/>
    <xf numFmtId="0" fontId="14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/>
    </xf>
    <xf numFmtId="16" fontId="3" fillId="3" borderId="6" xfId="0" applyNumberFormat="1" applyFont="1" applyFill="1" applyBorder="1" applyAlignment="1">
      <alignment horizontal="left"/>
    </xf>
    <xf numFmtId="16" fontId="3" fillId="3" borderId="0" xfId="0" applyNumberFormat="1" applyFont="1" applyFill="1" applyAlignment="1">
      <alignment horizontal="left"/>
    </xf>
    <xf numFmtId="16" fontId="3" fillId="3" borderId="7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UNITS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Sheet1!$D$8:$D$47</c:f>
              <c:numCache>
                <c:formatCode>General</c:formatCode>
                <c:ptCount val="40"/>
                <c:pt idx="0">
                  <c:v>689055</c:v>
                </c:pt>
                <c:pt idx="1">
                  <c:v>689056</c:v>
                </c:pt>
                <c:pt idx="2">
                  <c:v>689057</c:v>
                </c:pt>
                <c:pt idx="3">
                  <c:v>689058</c:v>
                </c:pt>
                <c:pt idx="4">
                  <c:v>689059</c:v>
                </c:pt>
                <c:pt idx="5">
                  <c:v>689060</c:v>
                </c:pt>
                <c:pt idx="6">
                  <c:v>689061</c:v>
                </c:pt>
                <c:pt idx="7">
                  <c:v>689062</c:v>
                </c:pt>
                <c:pt idx="8">
                  <c:v>689063</c:v>
                </c:pt>
                <c:pt idx="9">
                  <c:v>689064</c:v>
                </c:pt>
                <c:pt idx="10">
                  <c:v>689065</c:v>
                </c:pt>
                <c:pt idx="11">
                  <c:v>689066</c:v>
                </c:pt>
                <c:pt idx="12">
                  <c:v>689067</c:v>
                </c:pt>
                <c:pt idx="13">
                  <c:v>689068</c:v>
                </c:pt>
                <c:pt idx="14">
                  <c:v>689069</c:v>
                </c:pt>
                <c:pt idx="15">
                  <c:v>689070</c:v>
                </c:pt>
                <c:pt idx="16">
                  <c:v>689071</c:v>
                </c:pt>
                <c:pt idx="17">
                  <c:v>689072</c:v>
                </c:pt>
                <c:pt idx="18">
                  <c:v>689073</c:v>
                </c:pt>
                <c:pt idx="19">
                  <c:v>689074</c:v>
                </c:pt>
                <c:pt idx="20">
                  <c:v>689075</c:v>
                </c:pt>
                <c:pt idx="21">
                  <c:v>689076</c:v>
                </c:pt>
                <c:pt idx="22">
                  <c:v>689077</c:v>
                </c:pt>
                <c:pt idx="23">
                  <c:v>689078</c:v>
                </c:pt>
                <c:pt idx="24">
                  <c:v>689079</c:v>
                </c:pt>
                <c:pt idx="25">
                  <c:v>689080</c:v>
                </c:pt>
                <c:pt idx="26">
                  <c:v>689081</c:v>
                </c:pt>
                <c:pt idx="27">
                  <c:v>689082</c:v>
                </c:pt>
                <c:pt idx="28">
                  <c:v>689083</c:v>
                </c:pt>
                <c:pt idx="29">
                  <c:v>689084</c:v>
                </c:pt>
                <c:pt idx="30">
                  <c:v>689085</c:v>
                </c:pt>
                <c:pt idx="31">
                  <c:v>689086</c:v>
                </c:pt>
                <c:pt idx="32">
                  <c:v>689087</c:v>
                </c:pt>
                <c:pt idx="33">
                  <c:v>689088</c:v>
                </c:pt>
                <c:pt idx="34">
                  <c:v>689089</c:v>
                </c:pt>
                <c:pt idx="35">
                  <c:v>689090</c:v>
                </c:pt>
                <c:pt idx="36">
                  <c:v>689091</c:v>
                </c:pt>
                <c:pt idx="37">
                  <c:v>689092</c:v>
                </c:pt>
                <c:pt idx="38">
                  <c:v>689093</c:v>
                </c:pt>
                <c:pt idx="39">
                  <c:v>689094</c:v>
                </c:pt>
              </c:numCache>
            </c:numRef>
          </c:xVal>
          <c:yVal>
            <c:numRef>
              <c:f>Sheet1!$E$8:$E$47</c:f>
              <c:numCache>
                <c:formatCode>General</c:formatCode>
                <c:ptCount val="40"/>
                <c:pt idx="0">
                  <c:v>76</c:v>
                </c:pt>
                <c:pt idx="1">
                  <c:v>108</c:v>
                </c:pt>
                <c:pt idx="2">
                  <c:v>116</c:v>
                </c:pt>
                <c:pt idx="3">
                  <c:v>103</c:v>
                </c:pt>
                <c:pt idx="4">
                  <c:v>126</c:v>
                </c:pt>
                <c:pt idx="5">
                  <c:v>121</c:v>
                </c:pt>
                <c:pt idx="6">
                  <c:v>134</c:v>
                </c:pt>
                <c:pt idx="7">
                  <c:v>104</c:v>
                </c:pt>
                <c:pt idx="8">
                  <c:v>132</c:v>
                </c:pt>
                <c:pt idx="9">
                  <c:v>101</c:v>
                </c:pt>
                <c:pt idx="10">
                  <c:v>55</c:v>
                </c:pt>
                <c:pt idx="11">
                  <c:v>113</c:v>
                </c:pt>
                <c:pt idx="12">
                  <c:v>105</c:v>
                </c:pt>
                <c:pt idx="13">
                  <c:v>84</c:v>
                </c:pt>
                <c:pt idx="14">
                  <c:v>118</c:v>
                </c:pt>
                <c:pt idx="15">
                  <c:v>71</c:v>
                </c:pt>
                <c:pt idx="16">
                  <c:v>146</c:v>
                </c:pt>
                <c:pt idx="17">
                  <c:v>147</c:v>
                </c:pt>
                <c:pt idx="18">
                  <c:v>134</c:v>
                </c:pt>
                <c:pt idx="19">
                  <c:v>100</c:v>
                </c:pt>
                <c:pt idx="20">
                  <c:v>85</c:v>
                </c:pt>
                <c:pt idx="21">
                  <c:v>144</c:v>
                </c:pt>
                <c:pt idx="22">
                  <c:v>61</c:v>
                </c:pt>
                <c:pt idx="23">
                  <c:v>130</c:v>
                </c:pt>
                <c:pt idx="24">
                  <c:v>100</c:v>
                </c:pt>
                <c:pt idx="25">
                  <c:v>98</c:v>
                </c:pt>
                <c:pt idx="26">
                  <c:v>125</c:v>
                </c:pt>
                <c:pt idx="27">
                  <c:v>128</c:v>
                </c:pt>
                <c:pt idx="28">
                  <c:v>106</c:v>
                </c:pt>
                <c:pt idx="29">
                  <c:v>57</c:v>
                </c:pt>
                <c:pt idx="30">
                  <c:v>146</c:v>
                </c:pt>
                <c:pt idx="31">
                  <c:v>72</c:v>
                </c:pt>
                <c:pt idx="32">
                  <c:v>93</c:v>
                </c:pt>
                <c:pt idx="33">
                  <c:v>127</c:v>
                </c:pt>
                <c:pt idx="34">
                  <c:v>147</c:v>
                </c:pt>
                <c:pt idx="35">
                  <c:v>85</c:v>
                </c:pt>
                <c:pt idx="36">
                  <c:v>75</c:v>
                </c:pt>
                <c:pt idx="37">
                  <c:v>140</c:v>
                </c:pt>
                <c:pt idx="38">
                  <c:v>78</c:v>
                </c:pt>
                <c:pt idx="3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E-4222-8817-E93A997E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55088"/>
        <c:axId val="978958928"/>
      </c:scatterChart>
      <c:valAx>
        <c:axId val="9789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8928"/>
        <c:crosses val="autoZero"/>
        <c:crossBetween val="midCat"/>
      </c:valAx>
      <c:valAx>
        <c:axId val="9789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Sheet1!$Q$7</c:f>
              <c:strCache>
                <c:ptCount val="1"/>
                <c:pt idx="0">
                  <c:v>UNITS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Sheet1!$Q$8:$Q$47</c:f>
              <c:numCache>
                <c:formatCode>General</c:formatCode>
                <c:ptCount val="40"/>
                <c:pt idx="0">
                  <c:v>100</c:v>
                </c:pt>
                <c:pt idx="1">
                  <c:v>144</c:v>
                </c:pt>
                <c:pt idx="2">
                  <c:v>101</c:v>
                </c:pt>
                <c:pt idx="3">
                  <c:v>81</c:v>
                </c:pt>
                <c:pt idx="4">
                  <c:v>77</c:v>
                </c:pt>
                <c:pt idx="5">
                  <c:v>54</c:v>
                </c:pt>
                <c:pt idx="6">
                  <c:v>70</c:v>
                </c:pt>
                <c:pt idx="7">
                  <c:v>129</c:v>
                </c:pt>
                <c:pt idx="8">
                  <c:v>112</c:v>
                </c:pt>
                <c:pt idx="9">
                  <c:v>143</c:v>
                </c:pt>
                <c:pt idx="10">
                  <c:v>150</c:v>
                </c:pt>
                <c:pt idx="11">
                  <c:v>62</c:v>
                </c:pt>
                <c:pt idx="12">
                  <c:v>105</c:v>
                </c:pt>
                <c:pt idx="13">
                  <c:v>83</c:v>
                </c:pt>
                <c:pt idx="14">
                  <c:v>69</c:v>
                </c:pt>
                <c:pt idx="15">
                  <c:v>87</c:v>
                </c:pt>
                <c:pt idx="16">
                  <c:v>67</c:v>
                </c:pt>
                <c:pt idx="17">
                  <c:v>72</c:v>
                </c:pt>
                <c:pt idx="18">
                  <c:v>110</c:v>
                </c:pt>
                <c:pt idx="19">
                  <c:v>67</c:v>
                </c:pt>
                <c:pt idx="20">
                  <c:v>62</c:v>
                </c:pt>
                <c:pt idx="21">
                  <c:v>88</c:v>
                </c:pt>
                <c:pt idx="22">
                  <c:v>84</c:v>
                </c:pt>
                <c:pt idx="23">
                  <c:v>145</c:v>
                </c:pt>
                <c:pt idx="24">
                  <c:v>73</c:v>
                </c:pt>
                <c:pt idx="25">
                  <c:v>106</c:v>
                </c:pt>
                <c:pt idx="26">
                  <c:v>55</c:v>
                </c:pt>
                <c:pt idx="27">
                  <c:v>155</c:v>
                </c:pt>
                <c:pt idx="28">
                  <c:v>80</c:v>
                </c:pt>
                <c:pt idx="29">
                  <c:v>157</c:v>
                </c:pt>
                <c:pt idx="30">
                  <c:v>136</c:v>
                </c:pt>
                <c:pt idx="31">
                  <c:v>57</c:v>
                </c:pt>
                <c:pt idx="32">
                  <c:v>60</c:v>
                </c:pt>
                <c:pt idx="33">
                  <c:v>99</c:v>
                </c:pt>
                <c:pt idx="34">
                  <c:v>104</c:v>
                </c:pt>
                <c:pt idx="35">
                  <c:v>90</c:v>
                </c:pt>
                <c:pt idx="36">
                  <c:v>95</c:v>
                </c:pt>
                <c:pt idx="37">
                  <c:v>131</c:v>
                </c:pt>
                <c:pt idx="38">
                  <c:v>108</c:v>
                </c:pt>
                <c:pt idx="3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D0F-9DB2-6EFF3D56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29056"/>
        <c:axId val="1675430976"/>
      </c:scatterChart>
      <c:valAx>
        <c:axId val="16754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30976"/>
        <c:crosses val="autoZero"/>
        <c:crossBetween val="midCat"/>
      </c:valAx>
      <c:valAx>
        <c:axId val="1675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6" Type="http://schemas.openxmlformats.org/officeDocument/2006/relationships/chart" Target="../charts/chart2.xml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5" Type="http://schemas.openxmlformats.org/officeDocument/2006/relationships/image" Target="../media/image5.jp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612320</xdr:colOff>
      <xdr:row>20</xdr:row>
      <xdr:rowOff>184669</xdr:rowOff>
    </xdr:from>
    <xdr:to>
      <xdr:col>27</xdr:col>
      <xdr:colOff>0</xdr:colOff>
      <xdr:row>24</xdr:row>
      <xdr:rowOff>165230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BE8E53-5B29-2ED8-3A61-99DB8D194FCE}"/>
            </a:ext>
          </a:extLst>
        </xdr:cNvPr>
        <xdr:cNvSpPr/>
      </xdr:nvSpPr>
      <xdr:spPr>
        <a:xfrm>
          <a:off x="13169769" y="4091863"/>
          <a:ext cx="4286251" cy="75811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u="sng" kern="1200">
              <a:solidFill>
                <a:schemeClr val="tx1"/>
              </a:solidFill>
            </a:rPr>
            <a:t>PLEASE PAY BILL UNTIL LAST</a:t>
          </a:r>
          <a:r>
            <a:rPr lang="en-US" sz="1800" b="1" u="sng" kern="1200" baseline="0">
              <a:solidFill>
                <a:schemeClr val="tx1"/>
              </a:solidFill>
            </a:rPr>
            <a:t> DATE</a:t>
          </a:r>
        </a:p>
        <a:p>
          <a:pPr algn="ctr"/>
          <a:r>
            <a:rPr lang="en-US" sz="1800" b="1" u="sng" kern="1200" baseline="0">
              <a:solidFill>
                <a:schemeClr val="tx1"/>
              </a:solidFill>
            </a:rPr>
            <a:t>AND SAVE YOUR MONEY</a:t>
          </a:r>
          <a:endParaRPr lang="en-US" sz="1800" b="1" u="sng" kern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27</xdr:col>
      <xdr:colOff>570156</xdr:colOff>
      <xdr:row>4</xdr:row>
      <xdr:rowOff>23202</xdr:rowOff>
    </xdr:from>
    <xdr:to>
      <xdr:col>31</xdr:col>
      <xdr:colOff>35927</xdr:colOff>
      <xdr:row>13</xdr:row>
      <xdr:rowOff>119715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5BFAA-3884-E0DB-9970-E5AB8264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635781" y="785202"/>
          <a:ext cx="1858719" cy="184474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22</xdr:col>
      <xdr:colOff>307133</xdr:colOff>
      <xdr:row>41</xdr:row>
      <xdr:rowOff>36734</xdr:rowOff>
    </xdr:from>
    <xdr:to>
      <xdr:col>24</xdr:col>
      <xdr:colOff>506769</xdr:colOff>
      <xdr:row>46</xdr:row>
      <xdr:rowOff>75810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DE4F6C-8219-0CF2-8BAC-CAE89524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1546" y="8035790"/>
          <a:ext cx="1424279" cy="110820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28</xdr:col>
      <xdr:colOff>105020</xdr:colOff>
      <xdr:row>33</xdr:row>
      <xdr:rowOff>170961</xdr:rowOff>
    </xdr:from>
    <xdr:to>
      <xdr:col>31</xdr:col>
      <xdr:colOff>41460</xdr:colOff>
      <xdr:row>42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7EE716-2274-C4EF-7866-53419477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3895" y="6473336"/>
          <a:ext cx="1726139" cy="170229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24</xdr:col>
      <xdr:colOff>458154</xdr:colOff>
      <xdr:row>36</xdr:row>
      <xdr:rowOff>120371</xdr:rowOff>
    </xdr:from>
    <xdr:to>
      <xdr:col>27</xdr:col>
      <xdr:colOff>579706</xdr:colOff>
      <xdr:row>46</xdr:row>
      <xdr:rowOff>42350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D1F41A-4064-295E-5BF8-EE46010F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077210" y="7147488"/>
          <a:ext cx="1958516" cy="196305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20</xdr:col>
      <xdr:colOff>126538</xdr:colOff>
      <xdr:row>38</xdr:row>
      <xdr:rowOff>168602</xdr:rowOff>
    </xdr:from>
    <xdr:to>
      <xdr:col>22</xdr:col>
      <xdr:colOff>382997</xdr:colOff>
      <xdr:row>46</xdr:row>
      <xdr:rowOff>10367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4505A78-0879-9A6A-A543-51375A41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308" y="7584495"/>
          <a:ext cx="1481102" cy="14940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22</xdr:col>
      <xdr:colOff>335967</xdr:colOff>
      <xdr:row>37</xdr:row>
      <xdr:rowOff>74840</xdr:rowOff>
    </xdr:from>
    <xdr:to>
      <xdr:col>24</xdr:col>
      <xdr:colOff>460726</xdr:colOff>
      <xdr:row>41</xdr:row>
      <xdr:rowOff>74839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A3261B1-578D-3E55-5048-46FEFD4E7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0380" y="7296345"/>
          <a:ext cx="1349402" cy="7775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27</xdr:col>
      <xdr:colOff>408215</xdr:colOff>
      <xdr:row>28</xdr:row>
      <xdr:rowOff>38879</xdr:rowOff>
    </xdr:from>
    <xdr:to>
      <xdr:col>30</xdr:col>
      <xdr:colOff>505409</xdr:colOff>
      <xdr:row>33</xdr:row>
      <xdr:rowOff>142768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01C8F61-428E-B196-06B1-9A7214663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4235" y="5549772"/>
          <a:ext cx="1914719" cy="107582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20</xdr:col>
      <xdr:colOff>213827</xdr:colOff>
      <xdr:row>29</xdr:row>
      <xdr:rowOff>58316</xdr:rowOff>
    </xdr:from>
    <xdr:to>
      <xdr:col>22</xdr:col>
      <xdr:colOff>58316</xdr:colOff>
      <xdr:row>33</xdr:row>
      <xdr:rowOff>126351</xdr:rowOff>
    </xdr:to>
    <xdr:sp macro="" textlink="">
      <xdr:nvSpPr>
        <xdr:cNvPr id="4" name="Flowchart: Multidocument 3">
          <a:extLst>
            <a:ext uri="{FF2B5EF4-FFF2-40B4-BE49-F238E27FC236}">
              <a16:creationId xmlns:a16="http://schemas.microsoft.com/office/drawing/2014/main" id="{812FB7AE-C2FA-2610-396C-BB91C3050AAB}"/>
            </a:ext>
          </a:extLst>
        </xdr:cNvPr>
        <xdr:cNvSpPr/>
      </xdr:nvSpPr>
      <xdr:spPr>
        <a:xfrm>
          <a:off x="13383597" y="5724719"/>
          <a:ext cx="1069132" cy="845586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22</xdr:col>
      <xdr:colOff>94084</xdr:colOff>
      <xdr:row>29</xdr:row>
      <xdr:rowOff>35767</xdr:rowOff>
    </xdr:from>
    <xdr:to>
      <xdr:col>23</xdr:col>
      <xdr:colOff>550894</xdr:colOff>
      <xdr:row>33</xdr:row>
      <xdr:rowOff>103802</xdr:rowOff>
    </xdr:to>
    <xdr:sp macro="" textlink="">
      <xdr:nvSpPr>
        <xdr:cNvPr id="5" name="Flowchart: Multidocument 4">
          <a:extLst>
            <a:ext uri="{FF2B5EF4-FFF2-40B4-BE49-F238E27FC236}">
              <a16:creationId xmlns:a16="http://schemas.microsoft.com/office/drawing/2014/main" id="{3795077D-368E-4FD7-877C-9CE00FE94AD9}"/>
            </a:ext>
          </a:extLst>
        </xdr:cNvPr>
        <xdr:cNvSpPr/>
      </xdr:nvSpPr>
      <xdr:spPr>
        <a:xfrm>
          <a:off x="14488497" y="5702170"/>
          <a:ext cx="1069132" cy="845586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23</xdr:col>
      <xdr:colOff>596381</xdr:colOff>
      <xdr:row>29</xdr:row>
      <xdr:rowOff>42377</xdr:rowOff>
    </xdr:from>
    <xdr:to>
      <xdr:col>25</xdr:col>
      <xdr:colOff>440870</xdr:colOff>
      <xdr:row>33</xdr:row>
      <xdr:rowOff>110412</xdr:rowOff>
    </xdr:to>
    <xdr:sp macro="" textlink="">
      <xdr:nvSpPr>
        <xdr:cNvPr id="6" name="Flowchart: Multidocument 5">
          <a:extLst>
            <a:ext uri="{FF2B5EF4-FFF2-40B4-BE49-F238E27FC236}">
              <a16:creationId xmlns:a16="http://schemas.microsoft.com/office/drawing/2014/main" id="{C5FE1561-E93D-43AE-A562-313F8A3C0DE4}"/>
            </a:ext>
          </a:extLst>
        </xdr:cNvPr>
        <xdr:cNvSpPr/>
      </xdr:nvSpPr>
      <xdr:spPr>
        <a:xfrm>
          <a:off x="15603116" y="5708780"/>
          <a:ext cx="1069132" cy="845586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25</xdr:col>
      <xdr:colOff>534955</xdr:colOff>
      <xdr:row>29</xdr:row>
      <xdr:rowOff>58705</xdr:rowOff>
    </xdr:from>
    <xdr:to>
      <xdr:col>27</xdr:col>
      <xdr:colOff>379445</xdr:colOff>
      <xdr:row>33</xdr:row>
      <xdr:rowOff>126740</xdr:rowOff>
    </xdr:to>
    <xdr:sp macro="" textlink="">
      <xdr:nvSpPr>
        <xdr:cNvPr id="8" name="Flowchart: Multidocument 7">
          <a:extLst>
            <a:ext uri="{FF2B5EF4-FFF2-40B4-BE49-F238E27FC236}">
              <a16:creationId xmlns:a16="http://schemas.microsoft.com/office/drawing/2014/main" id="{20F2AB21-2424-4FB5-A3BE-5DC04227BF9C}"/>
            </a:ext>
          </a:extLst>
        </xdr:cNvPr>
        <xdr:cNvSpPr/>
      </xdr:nvSpPr>
      <xdr:spPr>
        <a:xfrm>
          <a:off x="16766333" y="5725108"/>
          <a:ext cx="1069132" cy="845586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20</xdr:col>
      <xdr:colOff>456811</xdr:colOff>
      <xdr:row>30</xdr:row>
      <xdr:rowOff>29158</xdr:rowOff>
    </xdr:from>
    <xdr:to>
      <xdr:col>23</xdr:col>
      <xdr:colOff>192090</xdr:colOff>
      <xdr:row>34</xdr:row>
      <xdr:rowOff>116633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2D0D70-877A-7483-36C7-9BF64907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6581" y="5889949"/>
          <a:ext cx="1572243" cy="86502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24</xdr:col>
      <xdr:colOff>320740</xdr:colOff>
      <xdr:row>30</xdr:row>
      <xdr:rowOff>87476</xdr:rowOff>
    </xdr:from>
    <xdr:to>
      <xdr:col>26</xdr:col>
      <xdr:colOff>534567</xdr:colOff>
      <xdr:row>34</xdr:row>
      <xdr:rowOff>169498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02E687F-E548-A371-4912-A3368C67F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9796" y="5948267"/>
          <a:ext cx="1438469" cy="85957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20</xdr:col>
      <xdr:colOff>427654</xdr:colOff>
      <xdr:row>30</xdr:row>
      <xdr:rowOff>87473</xdr:rowOff>
    </xdr:from>
    <xdr:to>
      <xdr:col>21</xdr:col>
      <xdr:colOff>77691</xdr:colOff>
      <xdr:row>31</xdr:row>
      <xdr:rowOff>58315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C297F85-7854-55BC-6E44-7D7E4F765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7424" y="5948264"/>
          <a:ext cx="262358" cy="165230"/>
        </a:xfrm>
        <a:prstGeom prst="rect">
          <a:avLst/>
        </a:prstGeom>
      </xdr:spPr>
    </xdr:pic>
    <xdr:clientData/>
  </xdr:twoCellAnchor>
  <xdr:twoCellAnchor editAs="oneCell">
    <xdr:from>
      <xdr:col>22</xdr:col>
      <xdr:colOff>583612</xdr:colOff>
      <xdr:row>30</xdr:row>
      <xdr:rowOff>51650</xdr:rowOff>
    </xdr:from>
    <xdr:to>
      <xdr:col>23</xdr:col>
      <xdr:colOff>122397</xdr:colOff>
      <xdr:row>31</xdr:row>
      <xdr:rowOff>97193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9BEC8A6-5207-4350-920A-A7143453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933612" y="5956854"/>
          <a:ext cx="239931" cy="151106"/>
        </a:xfrm>
        <a:prstGeom prst="rect">
          <a:avLst/>
        </a:prstGeom>
      </xdr:spPr>
    </xdr:pic>
    <xdr:clientData/>
  </xdr:twoCellAnchor>
  <xdr:twoCellAnchor editAs="oneCell">
    <xdr:from>
      <xdr:col>26</xdr:col>
      <xdr:colOff>288921</xdr:colOff>
      <xdr:row>30</xdr:row>
      <xdr:rowOff>126295</xdr:rowOff>
    </xdr:from>
    <xdr:to>
      <xdr:col>26</xdr:col>
      <xdr:colOff>435864</xdr:colOff>
      <xdr:row>31</xdr:row>
      <xdr:rowOff>165229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79299F-CA77-43F2-98EA-D7D9AF06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89431" y="6030275"/>
          <a:ext cx="233322" cy="146943"/>
        </a:xfrm>
        <a:prstGeom prst="rect">
          <a:avLst/>
        </a:prstGeom>
      </xdr:spPr>
    </xdr:pic>
    <xdr:clientData/>
  </xdr:twoCellAnchor>
  <xdr:twoCellAnchor editAs="oneCell">
    <xdr:from>
      <xdr:col>24</xdr:col>
      <xdr:colOff>337070</xdr:colOff>
      <xdr:row>30</xdr:row>
      <xdr:rowOff>181558</xdr:rowOff>
    </xdr:from>
    <xdr:to>
      <xdr:col>24</xdr:col>
      <xdr:colOff>588934</xdr:colOff>
      <xdr:row>31</xdr:row>
      <xdr:rowOff>145791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0678561-D961-4DA7-980E-C7F79E221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6126" y="6042349"/>
          <a:ext cx="251864" cy="158621"/>
        </a:xfrm>
        <a:prstGeom prst="rect">
          <a:avLst/>
        </a:prstGeom>
      </xdr:spPr>
    </xdr:pic>
    <xdr:clientData/>
  </xdr:twoCellAnchor>
  <xdr:twoCellAnchor editAs="oneCell">
    <xdr:from>
      <xdr:col>22</xdr:col>
      <xdr:colOff>68034</xdr:colOff>
      <xdr:row>4</xdr:row>
      <xdr:rowOff>155509</xdr:rowOff>
    </xdr:from>
    <xdr:to>
      <xdr:col>23</xdr:col>
      <xdr:colOff>320739</xdr:colOff>
      <xdr:row>9</xdr:row>
      <xdr:rowOff>29157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45B13A1-9FB8-0AD5-CD6C-E61FCBDF0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2447" y="933060"/>
          <a:ext cx="865026" cy="865026"/>
        </a:xfrm>
        <a:prstGeom prst="rect">
          <a:avLst/>
        </a:prstGeom>
      </xdr:spPr>
    </xdr:pic>
    <xdr:clientData/>
  </xdr:twoCellAnchor>
  <xdr:twoCellAnchor>
    <xdr:from>
      <xdr:col>1</xdr:col>
      <xdr:colOff>892241</xdr:colOff>
      <xdr:row>59</xdr:row>
      <xdr:rowOff>37711</xdr:rowOff>
    </xdr:from>
    <xdr:to>
      <xdr:col>9</xdr:col>
      <xdr:colOff>449037</xdr:colOff>
      <xdr:row>73</xdr:row>
      <xdr:rowOff>59483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3A7B67-C5F3-2A84-581B-0E909E2C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77755</xdr:colOff>
      <xdr:row>53</xdr:row>
      <xdr:rowOff>0</xdr:rowOff>
    </xdr:from>
    <xdr:to>
      <xdr:col>9</xdr:col>
      <xdr:colOff>719233</xdr:colOff>
      <xdr:row>53</xdr:row>
      <xdr:rowOff>9719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F76AA02-F6D6-9236-A033-B8703D06C8C4}"/>
            </a:ext>
          </a:extLst>
        </xdr:cNvPr>
        <xdr:cNvCxnSpPr/>
      </xdr:nvCxnSpPr>
      <xdr:spPr>
        <a:xfrm flipH="1">
          <a:off x="5705281" y="10428903"/>
          <a:ext cx="641478" cy="97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309076</xdr:colOff>
      <xdr:row>59</xdr:row>
      <xdr:rowOff>27993</xdr:rowOff>
    </xdr:from>
    <xdr:to>
      <xdr:col>16</xdr:col>
      <xdr:colOff>303244</xdr:colOff>
      <xdr:row>73</xdr:row>
      <xdr:rowOff>49765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8434A3-FA8A-AD43-A553-FBC9098A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914B-0261-4FD2-A21D-9F4A7181406E}">
  <dimension ref="A1:AE62"/>
  <sheetViews>
    <sheetView tabSelected="1" zoomScale="98" zoomScaleNormal="98" workbookViewId="0">
      <selection activeCell="D56" sqref="D56"/>
    </sheetView>
  </sheetViews>
  <sheetFormatPr defaultRowHeight="15" x14ac:dyDescent="0.25"/>
  <cols>
    <col min="1" max="1" width="5.7109375" bestFit="1" customWidth="1"/>
    <col min="2" max="2" width="20.140625" bestFit="1" customWidth="1"/>
    <col min="3" max="3" width="9.85546875" customWidth="1"/>
    <col min="4" max="4" width="10.140625" bestFit="1" customWidth="1"/>
    <col min="5" max="5" width="8.42578125" bestFit="1" customWidth="1"/>
    <col min="6" max="6" width="9.42578125" customWidth="1"/>
    <col min="7" max="7" width="5.7109375" bestFit="1" customWidth="1"/>
    <col min="8" max="8" width="9.85546875" bestFit="1" customWidth="1"/>
    <col min="9" max="9" width="9.85546875" customWidth="1"/>
    <col min="10" max="10" width="11.28515625" bestFit="1" customWidth="1"/>
    <col min="11" max="11" width="8" bestFit="1" customWidth="1"/>
    <col min="12" max="12" width="7" bestFit="1" customWidth="1"/>
    <col min="13" max="14" width="17.5703125" bestFit="1" customWidth="1"/>
    <col min="29" max="29" width="8.85546875" customWidth="1"/>
  </cols>
  <sheetData>
    <row r="1" spans="1:31" ht="15" customHeight="1" x14ac:dyDescent="0.25">
      <c r="S1" s="6"/>
      <c r="U1" s="68" t="s">
        <v>61</v>
      </c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 ht="15" customHeight="1" x14ac:dyDescent="0.25">
      <c r="B2" s="67" t="s">
        <v>55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</row>
    <row r="3" spans="1:31" ht="15" customHeight="1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</row>
    <row r="4" spans="1:31" x14ac:dyDescent="0.25"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</row>
    <row r="5" spans="1:31" x14ac:dyDescent="0.25">
      <c r="U5" s="24"/>
      <c r="V5" s="11"/>
      <c r="W5" s="11"/>
      <c r="X5" s="11"/>
      <c r="Y5" s="11"/>
      <c r="Z5" s="11"/>
      <c r="AA5" s="11"/>
      <c r="AB5" s="11"/>
      <c r="AC5" s="11"/>
      <c r="AD5" s="11"/>
      <c r="AE5" s="25"/>
    </row>
    <row r="6" spans="1:31" ht="15.75" x14ac:dyDescent="0.25">
      <c r="Q6" s="79" t="s">
        <v>95</v>
      </c>
      <c r="R6" s="80"/>
      <c r="U6" s="75" t="s">
        <v>59</v>
      </c>
      <c r="V6" s="76"/>
      <c r="W6" s="76"/>
      <c r="X6" s="76"/>
      <c r="Y6" s="76"/>
      <c r="Z6" s="76"/>
      <c r="AA6" s="76"/>
      <c r="AB6" s="76"/>
      <c r="AC6" s="76"/>
      <c r="AD6" s="76"/>
      <c r="AE6" s="77"/>
    </row>
    <row r="7" spans="1:31" x14ac:dyDescent="0.2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54</v>
      </c>
      <c r="N7" s="4" t="s">
        <v>12</v>
      </c>
      <c r="O7" s="4" t="s">
        <v>56</v>
      </c>
      <c r="P7" s="4" t="s">
        <v>58</v>
      </c>
      <c r="Q7" s="4" t="s">
        <v>96</v>
      </c>
      <c r="R7" s="4" t="s">
        <v>63</v>
      </c>
      <c r="U7" s="69" t="s">
        <v>60</v>
      </c>
      <c r="V7" s="70"/>
      <c r="W7" s="11"/>
      <c r="X7" s="11"/>
      <c r="Y7" s="11"/>
      <c r="Z7" s="11"/>
      <c r="AA7" s="11"/>
      <c r="AB7" s="11"/>
      <c r="AC7" s="11"/>
      <c r="AD7" s="11"/>
      <c r="AE7" s="25"/>
    </row>
    <row r="8" spans="1:31" x14ac:dyDescent="0.25">
      <c r="A8" s="1">
        <v>1</v>
      </c>
      <c r="B8" s="5" t="s">
        <v>13</v>
      </c>
      <c r="C8" s="5" t="s">
        <v>53</v>
      </c>
      <c r="D8" s="2">
        <v>689055</v>
      </c>
      <c r="E8" s="2">
        <v>76</v>
      </c>
      <c r="F8" s="2">
        <v>8</v>
      </c>
      <c r="G8" s="2">
        <v>12</v>
      </c>
      <c r="H8" s="2">
        <v>500</v>
      </c>
      <c r="I8" s="2">
        <v>56.9</v>
      </c>
      <c r="J8" s="2">
        <v>40</v>
      </c>
      <c r="K8" s="2">
        <v>20</v>
      </c>
      <c r="L8" s="2">
        <f>H8+I8+J8+K8</f>
        <v>616.9</v>
      </c>
      <c r="M8" s="2">
        <f>IF(E8&lt;100,E8*8,IF(E8&gt;99,E8*12))</f>
        <v>608</v>
      </c>
      <c r="N8" s="2">
        <f>L8+M8</f>
        <v>1224.9000000000001</v>
      </c>
      <c r="O8" s="3" t="s">
        <v>57</v>
      </c>
      <c r="P8" s="2">
        <v>2024</v>
      </c>
      <c r="Q8" s="2">
        <v>100</v>
      </c>
      <c r="R8" s="2">
        <f>IF(Q8&lt;100,Q8*8,IF(Q8&gt;99,Q8*12))</f>
        <v>1200</v>
      </c>
      <c r="U8" s="26">
        <f>D55</f>
        <v>0</v>
      </c>
      <c r="V8" s="11"/>
      <c r="W8" s="11"/>
      <c r="X8" s="11"/>
      <c r="Y8" s="11"/>
      <c r="Z8" s="11"/>
      <c r="AA8" s="11"/>
      <c r="AB8" s="11"/>
      <c r="AC8" s="11"/>
      <c r="AD8" s="11"/>
      <c r="AE8" s="25"/>
    </row>
    <row r="9" spans="1:31" ht="15.75" x14ac:dyDescent="0.25">
      <c r="A9" s="1">
        <v>2</v>
      </c>
      <c r="B9" s="5" t="s">
        <v>14</v>
      </c>
      <c r="C9" s="5" t="s">
        <v>53</v>
      </c>
      <c r="D9" s="2">
        <v>689056</v>
      </c>
      <c r="E9" s="2">
        <v>108</v>
      </c>
      <c r="F9" s="2">
        <v>8</v>
      </c>
      <c r="G9" s="2">
        <v>12</v>
      </c>
      <c r="H9" s="2">
        <v>500</v>
      </c>
      <c r="I9" s="2">
        <v>56.9</v>
      </c>
      <c r="J9" s="2">
        <v>40</v>
      </c>
      <c r="K9" s="2">
        <v>20</v>
      </c>
      <c r="L9" s="2">
        <f t="shared" ref="L9:L47" si="0">H9+I9+J9+K9</f>
        <v>616.9</v>
      </c>
      <c r="M9" s="2">
        <f t="shared" ref="M9:M47" si="1">IF(E9&lt;100,E9*8,IF(E9&gt;99,E9*12))</f>
        <v>1296</v>
      </c>
      <c r="N9" s="2">
        <f t="shared" ref="N9:N47" si="2">L9+M9</f>
        <v>1912.9</v>
      </c>
      <c r="O9" s="3" t="s">
        <v>57</v>
      </c>
      <c r="P9" s="2">
        <v>2024</v>
      </c>
      <c r="Q9" s="2">
        <v>144</v>
      </c>
      <c r="R9" s="2">
        <f t="shared" ref="R9:R47" si="3">IF(Q9&lt;100,Q9*8,IF(Q9&gt;99,Q9*12))</f>
        <v>1728</v>
      </c>
      <c r="U9" s="72" t="str">
        <f>B55</f>
        <v>ID PLEASE</v>
      </c>
      <c r="V9" s="73"/>
      <c r="W9" s="11"/>
      <c r="X9" s="11"/>
      <c r="Y9" s="11"/>
      <c r="Z9" s="11"/>
      <c r="AA9" s="11"/>
      <c r="AB9" s="11"/>
      <c r="AC9" s="11"/>
      <c r="AD9" s="11"/>
      <c r="AE9" s="25"/>
    </row>
    <row r="10" spans="1:31" x14ac:dyDescent="0.25">
      <c r="A10" s="1">
        <v>3</v>
      </c>
      <c r="B10" s="5" t="s">
        <v>15</v>
      </c>
      <c r="C10" s="5" t="s">
        <v>53</v>
      </c>
      <c r="D10" s="2">
        <v>689057</v>
      </c>
      <c r="E10" s="2">
        <v>116</v>
      </c>
      <c r="F10" s="2">
        <v>8</v>
      </c>
      <c r="G10" s="2">
        <v>12</v>
      </c>
      <c r="H10" s="2">
        <v>500</v>
      </c>
      <c r="I10" s="2">
        <v>56.9</v>
      </c>
      <c r="J10" s="2">
        <v>40</v>
      </c>
      <c r="K10" s="2">
        <v>20</v>
      </c>
      <c r="L10" s="2">
        <f t="shared" si="0"/>
        <v>616.9</v>
      </c>
      <c r="M10" s="2">
        <f t="shared" si="1"/>
        <v>1392</v>
      </c>
      <c r="N10" s="2">
        <f t="shared" si="2"/>
        <v>2008.9</v>
      </c>
      <c r="O10" s="3" t="s">
        <v>57</v>
      </c>
      <c r="P10" s="2">
        <v>2024</v>
      </c>
      <c r="Q10" s="2">
        <v>101</v>
      </c>
      <c r="R10" s="2">
        <f t="shared" si="3"/>
        <v>1212</v>
      </c>
      <c r="U10" s="27" t="str">
        <f>C55</f>
        <v>ID PLEASE</v>
      </c>
      <c r="V10" s="11"/>
      <c r="W10" s="11"/>
      <c r="X10" s="11"/>
      <c r="Y10" s="11"/>
      <c r="Z10" s="11"/>
      <c r="AA10" s="11"/>
      <c r="AB10" s="11"/>
      <c r="AC10" s="11"/>
      <c r="AD10" s="11"/>
      <c r="AE10" s="25"/>
    </row>
    <row r="11" spans="1:31" x14ac:dyDescent="0.25">
      <c r="A11" s="1">
        <v>4</v>
      </c>
      <c r="B11" s="5" t="s">
        <v>16</v>
      </c>
      <c r="C11" s="5" t="s">
        <v>53</v>
      </c>
      <c r="D11" s="2">
        <v>689058</v>
      </c>
      <c r="E11" s="2">
        <v>103</v>
      </c>
      <c r="F11" s="2">
        <v>8</v>
      </c>
      <c r="G11" s="2">
        <v>12</v>
      </c>
      <c r="H11" s="2">
        <v>500</v>
      </c>
      <c r="I11" s="2">
        <v>56.9</v>
      </c>
      <c r="J11" s="2">
        <v>40</v>
      </c>
      <c r="K11" s="2">
        <v>20</v>
      </c>
      <c r="L11" s="2">
        <f t="shared" si="0"/>
        <v>616.9</v>
      </c>
      <c r="M11" s="2">
        <f t="shared" si="1"/>
        <v>1236</v>
      </c>
      <c r="N11" s="2">
        <f t="shared" si="2"/>
        <v>1852.9</v>
      </c>
      <c r="O11" s="3" t="s">
        <v>57</v>
      </c>
      <c r="P11" s="2">
        <v>2024</v>
      </c>
      <c r="Q11" s="2">
        <v>81</v>
      </c>
      <c r="R11" s="2">
        <f t="shared" si="3"/>
        <v>648</v>
      </c>
      <c r="U11" s="24"/>
      <c r="V11" s="11"/>
      <c r="W11" s="11"/>
      <c r="X11" s="11"/>
      <c r="Y11" s="11"/>
      <c r="Z11" s="11"/>
      <c r="AA11" s="11"/>
      <c r="AB11" s="11"/>
      <c r="AC11" s="11"/>
      <c r="AD11" s="11"/>
      <c r="AE11" s="25"/>
    </row>
    <row r="12" spans="1:31" x14ac:dyDescent="0.25">
      <c r="A12" s="1">
        <v>5</v>
      </c>
      <c r="B12" s="5" t="s">
        <v>17</v>
      </c>
      <c r="C12" s="5" t="s">
        <v>53</v>
      </c>
      <c r="D12" s="2">
        <v>689059</v>
      </c>
      <c r="E12" s="2">
        <v>126</v>
      </c>
      <c r="F12" s="2">
        <v>8</v>
      </c>
      <c r="G12" s="2">
        <v>12</v>
      </c>
      <c r="H12" s="2">
        <v>500</v>
      </c>
      <c r="I12" s="2">
        <v>56.9</v>
      </c>
      <c r="J12" s="2">
        <v>40</v>
      </c>
      <c r="K12" s="2">
        <v>20</v>
      </c>
      <c r="L12" s="2">
        <f t="shared" si="0"/>
        <v>616.9</v>
      </c>
      <c r="M12" s="2">
        <f t="shared" si="1"/>
        <v>1512</v>
      </c>
      <c r="N12" s="2">
        <f t="shared" si="2"/>
        <v>2128.9</v>
      </c>
      <c r="O12" s="3" t="s">
        <v>57</v>
      </c>
      <c r="P12" s="2">
        <v>2024</v>
      </c>
      <c r="Q12" s="2">
        <v>77</v>
      </c>
      <c r="R12" s="2">
        <f t="shared" si="3"/>
        <v>616</v>
      </c>
      <c r="U12" s="24"/>
      <c r="V12" s="74" t="s">
        <v>76</v>
      </c>
      <c r="W12" s="74"/>
      <c r="X12" s="78" t="s">
        <v>63</v>
      </c>
      <c r="Y12" s="78"/>
      <c r="Z12" s="11"/>
      <c r="AA12" s="11"/>
      <c r="AB12" s="11"/>
      <c r="AC12" s="11"/>
      <c r="AD12" s="11"/>
      <c r="AE12" s="25"/>
    </row>
    <row r="13" spans="1:31" x14ac:dyDescent="0.25">
      <c r="A13" s="1">
        <v>6</v>
      </c>
      <c r="B13" s="5" t="s">
        <v>18</v>
      </c>
      <c r="C13" s="5" t="s">
        <v>53</v>
      </c>
      <c r="D13" s="2">
        <v>689060</v>
      </c>
      <c r="E13" s="2">
        <v>121</v>
      </c>
      <c r="F13" s="2">
        <v>8</v>
      </c>
      <c r="G13" s="2">
        <v>12</v>
      </c>
      <c r="H13" s="2">
        <v>500</v>
      </c>
      <c r="I13" s="2">
        <v>56.9</v>
      </c>
      <c r="J13" s="2">
        <v>40</v>
      </c>
      <c r="K13" s="2">
        <v>20</v>
      </c>
      <c r="L13" s="2">
        <f t="shared" si="0"/>
        <v>616.9</v>
      </c>
      <c r="M13" s="2">
        <f t="shared" si="1"/>
        <v>1452</v>
      </c>
      <c r="N13" s="2">
        <f t="shared" si="2"/>
        <v>2068.9</v>
      </c>
      <c r="O13" s="3" t="s">
        <v>57</v>
      </c>
      <c r="P13" s="2">
        <v>2024</v>
      </c>
      <c r="Q13" s="2">
        <v>54</v>
      </c>
      <c r="R13" s="2">
        <f t="shared" si="3"/>
        <v>432</v>
      </c>
      <c r="U13" s="24"/>
      <c r="V13" s="74" t="s">
        <v>77</v>
      </c>
      <c r="W13" s="74"/>
      <c r="X13" s="78" t="str">
        <f>B55</f>
        <v>ID PLEASE</v>
      </c>
      <c r="Y13" s="78"/>
      <c r="Z13" s="11"/>
      <c r="AA13" s="11"/>
      <c r="AB13" s="11"/>
      <c r="AC13" s="11"/>
      <c r="AD13" s="11"/>
      <c r="AE13" s="25"/>
    </row>
    <row r="14" spans="1:31" x14ac:dyDescent="0.25">
      <c r="A14" s="1">
        <v>7</v>
      </c>
      <c r="B14" s="5" t="s">
        <v>19</v>
      </c>
      <c r="C14" s="5" t="s">
        <v>53</v>
      </c>
      <c r="D14" s="2">
        <v>689061</v>
      </c>
      <c r="E14" s="2">
        <v>134</v>
      </c>
      <c r="F14" s="2">
        <v>8</v>
      </c>
      <c r="G14" s="2">
        <v>12</v>
      </c>
      <c r="H14" s="2">
        <v>500</v>
      </c>
      <c r="I14" s="2">
        <v>56.9</v>
      </c>
      <c r="J14" s="2">
        <v>40</v>
      </c>
      <c r="K14" s="2">
        <v>20</v>
      </c>
      <c r="L14" s="2">
        <f t="shared" si="0"/>
        <v>616.9</v>
      </c>
      <c r="M14" s="2">
        <f t="shared" si="1"/>
        <v>1608</v>
      </c>
      <c r="N14" s="2">
        <f t="shared" si="2"/>
        <v>2224.9</v>
      </c>
      <c r="O14" s="3" t="s">
        <v>57</v>
      </c>
      <c r="P14" s="2">
        <v>2024</v>
      </c>
      <c r="Q14" s="2">
        <v>70</v>
      </c>
      <c r="R14" s="2">
        <f t="shared" si="3"/>
        <v>560</v>
      </c>
      <c r="U14" s="24"/>
      <c r="V14" s="74" t="s">
        <v>4</v>
      </c>
      <c r="W14" s="74"/>
      <c r="X14" s="78" t="str">
        <f>E55</f>
        <v>ID PLEASE</v>
      </c>
      <c r="Y14" s="78"/>
      <c r="Z14" s="11"/>
      <c r="AA14" s="11"/>
      <c r="AB14" s="11"/>
      <c r="AC14" s="11"/>
      <c r="AD14" s="11"/>
      <c r="AE14" s="25"/>
    </row>
    <row r="15" spans="1:31" x14ac:dyDescent="0.25">
      <c r="A15" s="1">
        <v>8</v>
      </c>
      <c r="B15" s="5" t="s">
        <v>20</v>
      </c>
      <c r="C15" s="5" t="s">
        <v>53</v>
      </c>
      <c r="D15" s="2">
        <v>689062</v>
      </c>
      <c r="E15" s="2">
        <v>104</v>
      </c>
      <c r="F15" s="2">
        <v>8</v>
      </c>
      <c r="G15" s="2">
        <v>12</v>
      </c>
      <c r="H15" s="2">
        <v>500</v>
      </c>
      <c r="I15" s="2">
        <v>56.9</v>
      </c>
      <c r="J15" s="2">
        <v>40</v>
      </c>
      <c r="K15" s="2">
        <v>20</v>
      </c>
      <c r="L15" s="2">
        <f t="shared" si="0"/>
        <v>616.9</v>
      </c>
      <c r="M15" s="2">
        <f t="shared" si="1"/>
        <v>1248</v>
      </c>
      <c r="N15" s="2">
        <f t="shared" si="2"/>
        <v>1864.9</v>
      </c>
      <c r="O15" s="3" t="s">
        <v>57</v>
      </c>
      <c r="P15" s="2">
        <v>2024</v>
      </c>
      <c r="Q15" s="2">
        <v>129</v>
      </c>
      <c r="R15" s="2">
        <f t="shared" si="3"/>
        <v>1548</v>
      </c>
      <c r="U15" s="24"/>
      <c r="V15" s="74" t="s">
        <v>78</v>
      </c>
      <c r="W15" s="74"/>
      <c r="X15" s="78" t="str">
        <f>F55</f>
        <v>ID PLEASE</v>
      </c>
      <c r="Y15" s="78"/>
      <c r="Z15" s="11"/>
      <c r="AA15" s="11"/>
      <c r="AB15" s="11"/>
      <c r="AC15" s="71" t="s">
        <v>71</v>
      </c>
      <c r="AD15" s="71"/>
      <c r="AE15" s="25"/>
    </row>
    <row r="16" spans="1:31" x14ac:dyDescent="0.25">
      <c r="A16" s="1">
        <v>9</v>
      </c>
      <c r="B16" s="5" t="s">
        <v>21</v>
      </c>
      <c r="C16" s="5" t="s">
        <v>53</v>
      </c>
      <c r="D16" s="2">
        <v>689063</v>
      </c>
      <c r="E16" s="2">
        <v>132</v>
      </c>
      <c r="F16" s="2">
        <v>8</v>
      </c>
      <c r="G16" s="2">
        <v>12</v>
      </c>
      <c r="H16" s="2">
        <v>500</v>
      </c>
      <c r="I16" s="2">
        <v>56.9</v>
      </c>
      <c r="J16" s="2">
        <v>40</v>
      </c>
      <c r="K16" s="2">
        <v>20</v>
      </c>
      <c r="L16" s="2">
        <f t="shared" si="0"/>
        <v>616.9</v>
      </c>
      <c r="M16" s="2">
        <f t="shared" si="1"/>
        <v>1584</v>
      </c>
      <c r="N16" s="2">
        <f t="shared" si="2"/>
        <v>2200.9</v>
      </c>
      <c r="O16" s="3" t="s">
        <v>57</v>
      </c>
      <c r="P16" s="2">
        <v>2024</v>
      </c>
      <c r="Q16" s="2">
        <v>112</v>
      </c>
      <c r="R16" s="2">
        <f t="shared" si="3"/>
        <v>1344</v>
      </c>
      <c r="U16" s="24"/>
      <c r="V16" s="74" t="s">
        <v>79</v>
      </c>
      <c r="W16" s="74"/>
      <c r="X16" s="78" t="str">
        <f>G55</f>
        <v>ID PLEASE</v>
      </c>
      <c r="Y16" s="78"/>
      <c r="Z16" s="11"/>
      <c r="AA16" s="11"/>
      <c r="AB16" s="11"/>
      <c r="AC16" s="11"/>
      <c r="AD16" s="11"/>
      <c r="AE16" s="25"/>
    </row>
    <row r="17" spans="1:31" x14ac:dyDescent="0.25">
      <c r="A17" s="1">
        <v>10</v>
      </c>
      <c r="B17" s="5" t="s">
        <v>22</v>
      </c>
      <c r="C17" s="5" t="s">
        <v>53</v>
      </c>
      <c r="D17" s="2">
        <v>689064</v>
      </c>
      <c r="E17" s="2">
        <v>101</v>
      </c>
      <c r="F17" s="2">
        <v>8</v>
      </c>
      <c r="G17" s="2">
        <v>12</v>
      </c>
      <c r="H17" s="2">
        <v>500</v>
      </c>
      <c r="I17" s="2">
        <v>56.9</v>
      </c>
      <c r="J17" s="2">
        <v>40</v>
      </c>
      <c r="K17" s="2">
        <v>20</v>
      </c>
      <c r="L17" s="2">
        <f t="shared" si="0"/>
        <v>616.9</v>
      </c>
      <c r="M17" s="2">
        <f t="shared" si="1"/>
        <v>1212</v>
      </c>
      <c r="N17" s="2">
        <f t="shared" si="2"/>
        <v>1828.9</v>
      </c>
      <c r="O17" s="3" t="s">
        <v>57</v>
      </c>
      <c r="P17" s="2">
        <v>2024</v>
      </c>
      <c r="Q17" s="2">
        <v>143</v>
      </c>
      <c r="R17" s="2">
        <f t="shared" si="3"/>
        <v>1716</v>
      </c>
      <c r="U17" s="24"/>
      <c r="V17" s="74" t="s">
        <v>80</v>
      </c>
      <c r="W17" s="74"/>
      <c r="X17" s="78" t="str">
        <f>AD23</f>
        <v>NILL</v>
      </c>
      <c r="Y17" s="78"/>
      <c r="Z17" s="11"/>
      <c r="AA17" s="11"/>
      <c r="AB17" s="12"/>
      <c r="AC17" s="13"/>
      <c r="AD17" s="13"/>
      <c r="AE17" s="14"/>
    </row>
    <row r="18" spans="1:31" x14ac:dyDescent="0.25">
      <c r="A18" s="1">
        <v>11</v>
      </c>
      <c r="B18" s="5" t="s">
        <v>23</v>
      </c>
      <c r="C18" s="5" t="s">
        <v>53</v>
      </c>
      <c r="D18" s="2">
        <v>689065</v>
      </c>
      <c r="E18" s="2">
        <v>55</v>
      </c>
      <c r="F18" s="2">
        <v>8</v>
      </c>
      <c r="G18" s="2">
        <v>12</v>
      </c>
      <c r="H18" s="2">
        <v>500</v>
      </c>
      <c r="I18" s="2">
        <v>56.9</v>
      </c>
      <c r="J18" s="2">
        <v>40</v>
      </c>
      <c r="K18" s="2">
        <v>20</v>
      </c>
      <c r="L18" s="2">
        <f t="shared" si="0"/>
        <v>616.9</v>
      </c>
      <c r="M18" s="2">
        <f t="shared" si="1"/>
        <v>440</v>
      </c>
      <c r="N18" s="2">
        <f t="shared" si="2"/>
        <v>1056.9000000000001</v>
      </c>
      <c r="O18" s="3" t="s">
        <v>57</v>
      </c>
      <c r="P18" s="2">
        <v>2024</v>
      </c>
      <c r="Q18" s="2">
        <v>150</v>
      </c>
      <c r="R18" s="2">
        <f t="shared" si="3"/>
        <v>1800</v>
      </c>
      <c r="U18" s="24"/>
      <c r="V18" s="74" t="s">
        <v>81</v>
      </c>
      <c r="W18" s="74"/>
      <c r="X18" s="78" t="str">
        <f>AD24</f>
        <v>NILL</v>
      </c>
      <c r="Y18" s="78"/>
      <c r="Z18" s="11"/>
      <c r="AA18" s="11"/>
      <c r="AB18" s="15"/>
      <c r="AC18" s="28" t="s">
        <v>62</v>
      </c>
      <c r="AD18" s="28" t="s">
        <v>63</v>
      </c>
      <c r="AE18" s="16"/>
    </row>
    <row r="19" spans="1:31" x14ac:dyDescent="0.25">
      <c r="A19" s="1">
        <v>12</v>
      </c>
      <c r="B19" s="5" t="s">
        <v>24</v>
      </c>
      <c r="C19" s="5" t="s">
        <v>53</v>
      </c>
      <c r="D19" s="2">
        <v>689066</v>
      </c>
      <c r="E19" s="2">
        <v>113</v>
      </c>
      <c r="F19" s="2">
        <v>8</v>
      </c>
      <c r="G19" s="2">
        <v>12</v>
      </c>
      <c r="H19" s="2">
        <v>500</v>
      </c>
      <c r="I19" s="2">
        <v>56.9</v>
      </c>
      <c r="J19" s="2">
        <v>40</v>
      </c>
      <c r="K19" s="2">
        <v>20</v>
      </c>
      <c r="L19" s="2">
        <f t="shared" si="0"/>
        <v>616.9</v>
      </c>
      <c r="M19" s="2">
        <f t="shared" si="1"/>
        <v>1356</v>
      </c>
      <c r="N19" s="2">
        <f t="shared" si="2"/>
        <v>1972.9</v>
      </c>
      <c r="O19" s="3" t="s">
        <v>57</v>
      </c>
      <c r="P19" s="2">
        <v>2024</v>
      </c>
      <c r="Q19" s="2">
        <v>62</v>
      </c>
      <c r="R19" s="2">
        <f t="shared" si="3"/>
        <v>496</v>
      </c>
      <c r="U19" s="24"/>
      <c r="V19" s="106" t="s">
        <v>82</v>
      </c>
      <c r="W19" s="106"/>
      <c r="X19" s="106" t="str">
        <f>G55</f>
        <v>ID PLEASE</v>
      </c>
      <c r="Y19" s="106"/>
      <c r="Z19" s="11"/>
      <c r="AA19" s="11"/>
      <c r="AB19" s="15"/>
      <c r="AC19" s="23" t="s">
        <v>64</v>
      </c>
      <c r="AD19" s="20">
        <f>H8</f>
        <v>500</v>
      </c>
      <c r="AE19" s="16"/>
    </row>
    <row r="20" spans="1:31" x14ac:dyDescent="0.25">
      <c r="A20" s="1">
        <v>13</v>
      </c>
      <c r="B20" s="5" t="s">
        <v>25</v>
      </c>
      <c r="C20" s="5" t="s">
        <v>53</v>
      </c>
      <c r="D20" s="2">
        <v>689067</v>
      </c>
      <c r="E20" s="2">
        <v>105</v>
      </c>
      <c r="F20" s="2">
        <v>8</v>
      </c>
      <c r="G20" s="2">
        <v>12</v>
      </c>
      <c r="H20" s="2">
        <v>500</v>
      </c>
      <c r="I20" s="2">
        <v>56.9</v>
      </c>
      <c r="J20" s="2">
        <v>40</v>
      </c>
      <c r="K20" s="2">
        <v>20</v>
      </c>
      <c r="L20" s="2">
        <f t="shared" si="0"/>
        <v>616.9</v>
      </c>
      <c r="M20" s="2">
        <f t="shared" si="1"/>
        <v>1260</v>
      </c>
      <c r="N20" s="2">
        <f t="shared" si="2"/>
        <v>1876.9</v>
      </c>
      <c r="O20" s="3" t="s">
        <v>57</v>
      </c>
      <c r="P20" s="2">
        <v>2024</v>
      </c>
      <c r="Q20" s="2">
        <v>105</v>
      </c>
      <c r="R20" s="2">
        <f t="shared" si="3"/>
        <v>1260</v>
      </c>
      <c r="U20" s="24"/>
      <c r="V20" s="11"/>
      <c r="W20" s="11"/>
      <c r="X20" s="11"/>
      <c r="Y20" s="11"/>
      <c r="Z20" s="11"/>
      <c r="AA20" s="11"/>
      <c r="AB20" s="15"/>
      <c r="AC20" s="23" t="s">
        <v>8</v>
      </c>
      <c r="AD20" s="20">
        <f>I8</f>
        <v>56.9</v>
      </c>
      <c r="AE20" s="16"/>
    </row>
    <row r="21" spans="1:31" x14ac:dyDescent="0.25">
      <c r="A21" s="1">
        <v>14</v>
      </c>
      <c r="B21" s="5" t="s">
        <v>26</v>
      </c>
      <c r="C21" s="5" t="s">
        <v>53</v>
      </c>
      <c r="D21" s="2">
        <v>689068</v>
      </c>
      <c r="E21" s="2">
        <v>84</v>
      </c>
      <c r="F21" s="2">
        <v>8</v>
      </c>
      <c r="G21" s="2">
        <v>12</v>
      </c>
      <c r="H21" s="2">
        <v>500</v>
      </c>
      <c r="I21" s="2">
        <v>56.9</v>
      </c>
      <c r="J21" s="2">
        <v>40</v>
      </c>
      <c r="K21" s="2">
        <v>20</v>
      </c>
      <c r="L21" s="2">
        <f t="shared" si="0"/>
        <v>616.9</v>
      </c>
      <c r="M21" s="2">
        <f t="shared" si="1"/>
        <v>672</v>
      </c>
      <c r="N21" s="2">
        <f t="shared" si="2"/>
        <v>1288.9000000000001</v>
      </c>
      <c r="O21" s="3" t="s">
        <v>57</v>
      </c>
      <c r="P21" s="2">
        <v>2024</v>
      </c>
      <c r="Q21" s="2">
        <v>83</v>
      </c>
      <c r="R21" s="2">
        <f t="shared" si="3"/>
        <v>664</v>
      </c>
      <c r="U21" s="24"/>
      <c r="V21" s="11"/>
      <c r="W21" s="11"/>
      <c r="X21" s="11"/>
      <c r="Y21" s="11"/>
      <c r="Z21" s="11"/>
      <c r="AA21" s="11"/>
      <c r="AB21" s="15"/>
      <c r="AC21" s="23" t="s">
        <v>65</v>
      </c>
      <c r="AD21" s="20">
        <f>J8</f>
        <v>40</v>
      </c>
      <c r="AE21" s="16"/>
    </row>
    <row r="22" spans="1:31" x14ac:dyDescent="0.25">
      <c r="A22" s="1">
        <v>15</v>
      </c>
      <c r="B22" s="5" t="s">
        <v>27</v>
      </c>
      <c r="C22" s="5" t="s">
        <v>53</v>
      </c>
      <c r="D22" s="2">
        <v>689069</v>
      </c>
      <c r="E22" s="2">
        <v>118</v>
      </c>
      <c r="F22" s="2">
        <v>8</v>
      </c>
      <c r="G22" s="2">
        <v>12</v>
      </c>
      <c r="H22" s="2">
        <v>500</v>
      </c>
      <c r="I22" s="2">
        <v>56.9</v>
      </c>
      <c r="J22" s="2">
        <v>40</v>
      </c>
      <c r="K22" s="2">
        <v>20</v>
      </c>
      <c r="L22" s="2">
        <f t="shared" si="0"/>
        <v>616.9</v>
      </c>
      <c r="M22" s="2">
        <f t="shared" si="1"/>
        <v>1416</v>
      </c>
      <c r="N22" s="2">
        <f t="shared" si="2"/>
        <v>2032.9</v>
      </c>
      <c r="O22" s="3" t="s">
        <v>57</v>
      </c>
      <c r="P22" s="2">
        <v>2024</v>
      </c>
      <c r="Q22" s="2">
        <v>69</v>
      </c>
      <c r="R22" s="2">
        <f t="shared" si="3"/>
        <v>552</v>
      </c>
      <c r="U22" s="24"/>
      <c r="V22" s="11"/>
      <c r="W22" s="11"/>
      <c r="X22" s="11"/>
      <c r="Y22" s="11"/>
      <c r="Z22" s="11"/>
      <c r="AA22" s="11"/>
      <c r="AB22" s="15"/>
      <c r="AC22" s="23" t="s">
        <v>66</v>
      </c>
      <c r="AD22" s="20">
        <f>K8</f>
        <v>20</v>
      </c>
      <c r="AE22" s="16"/>
    </row>
    <row r="23" spans="1:31" x14ac:dyDescent="0.25">
      <c r="A23" s="1">
        <v>16</v>
      </c>
      <c r="B23" s="5" t="s">
        <v>28</v>
      </c>
      <c r="C23" s="5" t="s">
        <v>53</v>
      </c>
      <c r="D23" s="2">
        <v>689070</v>
      </c>
      <c r="E23" s="2">
        <v>71</v>
      </c>
      <c r="F23" s="2">
        <v>8</v>
      </c>
      <c r="G23" s="2">
        <v>12</v>
      </c>
      <c r="H23" s="2">
        <v>500</v>
      </c>
      <c r="I23" s="2">
        <v>56.9</v>
      </c>
      <c r="J23" s="2">
        <v>40</v>
      </c>
      <c r="K23" s="2">
        <v>20</v>
      </c>
      <c r="L23" s="2">
        <f t="shared" si="0"/>
        <v>616.9</v>
      </c>
      <c r="M23" s="2">
        <f t="shared" si="1"/>
        <v>568</v>
      </c>
      <c r="N23" s="2">
        <f t="shared" si="2"/>
        <v>1184.9000000000001</v>
      </c>
      <c r="O23" s="3" t="s">
        <v>57</v>
      </c>
      <c r="P23" s="2">
        <v>2024</v>
      </c>
      <c r="Q23" s="2">
        <v>87</v>
      </c>
      <c r="R23" s="2">
        <f t="shared" si="3"/>
        <v>696</v>
      </c>
      <c r="U23" s="24"/>
      <c r="V23" s="11"/>
      <c r="W23" s="11"/>
      <c r="X23" s="11"/>
      <c r="Y23" s="11"/>
      <c r="Z23" s="11"/>
      <c r="AA23" s="11"/>
      <c r="AB23" s="15"/>
      <c r="AC23" s="23" t="s">
        <v>67</v>
      </c>
      <c r="AD23" s="21" t="s">
        <v>69</v>
      </c>
      <c r="AE23" s="16"/>
    </row>
    <row r="24" spans="1:31" x14ac:dyDescent="0.25">
      <c r="A24" s="1">
        <v>17</v>
      </c>
      <c r="B24" s="5" t="s">
        <v>29</v>
      </c>
      <c r="C24" s="5" t="s">
        <v>53</v>
      </c>
      <c r="D24" s="2">
        <v>689071</v>
      </c>
      <c r="E24" s="2">
        <v>146</v>
      </c>
      <c r="F24" s="2">
        <v>8</v>
      </c>
      <c r="G24" s="2">
        <v>12</v>
      </c>
      <c r="H24" s="2">
        <v>500</v>
      </c>
      <c r="I24" s="2">
        <v>56.9</v>
      </c>
      <c r="J24" s="2">
        <v>40</v>
      </c>
      <c r="K24" s="2">
        <v>20</v>
      </c>
      <c r="L24" s="2">
        <f t="shared" si="0"/>
        <v>616.9</v>
      </c>
      <c r="M24" s="2">
        <f t="shared" si="1"/>
        <v>1752</v>
      </c>
      <c r="N24" s="2">
        <f t="shared" si="2"/>
        <v>2368.9</v>
      </c>
      <c r="O24" s="3" t="s">
        <v>57</v>
      </c>
      <c r="P24" s="2">
        <v>2024</v>
      </c>
      <c r="Q24" s="2">
        <v>67</v>
      </c>
      <c r="R24" s="2">
        <f t="shared" si="3"/>
        <v>536</v>
      </c>
      <c r="U24" s="24"/>
      <c r="V24" s="11"/>
      <c r="W24" s="11"/>
      <c r="X24" s="11"/>
      <c r="Y24" s="11"/>
      <c r="Z24" s="11"/>
      <c r="AA24" s="11"/>
      <c r="AB24" s="15"/>
      <c r="AC24" s="23" t="s">
        <v>70</v>
      </c>
      <c r="AD24" s="21" t="s">
        <v>69</v>
      </c>
      <c r="AE24" s="16"/>
    </row>
    <row r="25" spans="1:31" x14ac:dyDescent="0.25">
      <c r="A25" s="1">
        <v>18</v>
      </c>
      <c r="B25" s="5" t="s">
        <v>30</v>
      </c>
      <c r="C25" s="5" t="s">
        <v>53</v>
      </c>
      <c r="D25" s="2">
        <v>689072</v>
      </c>
      <c r="E25" s="2">
        <v>147</v>
      </c>
      <c r="F25" s="2">
        <v>8</v>
      </c>
      <c r="G25" s="2">
        <v>12</v>
      </c>
      <c r="H25" s="2">
        <v>500</v>
      </c>
      <c r="I25" s="2">
        <v>56.9</v>
      </c>
      <c r="J25" s="2">
        <v>40</v>
      </c>
      <c r="K25" s="2">
        <v>20</v>
      </c>
      <c r="L25" s="2">
        <f t="shared" si="0"/>
        <v>616.9</v>
      </c>
      <c r="M25" s="2">
        <f t="shared" si="1"/>
        <v>1764</v>
      </c>
      <c r="N25" s="2">
        <f t="shared" si="2"/>
        <v>2380.9</v>
      </c>
      <c r="O25" s="3" t="s">
        <v>57</v>
      </c>
      <c r="P25" s="2">
        <v>2024</v>
      </c>
      <c r="Q25" s="2">
        <v>72</v>
      </c>
      <c r="R25" s="2">
        <f t="shared" si="3"/>
        <v>576</v>
      </c>
      <c r="U25" s="24"/>
      <c r="V25" s="11"/>
      <c r="W25" s="11"/>
      <c r="X25" s="11"/>
      <c r="Y25" s="11"/>
      <c r="Z25" s="11"/>
      <c r="AA25" s="11"/>
      <c r="AB25" s="15"/>
      <c r="AC25" s="22" t="s">
        <v>68</v>
      </c>
      <c r="AD25" s="22">
        <f>AD19+AD20+AD22+AD21</f>
        <v>616.9</v>
      </c>
      <c r="AE25" s="16"/>
    </row>
    <row r="26" spans="1:31" x14ac:dyDescent="0.25">
      <c r="A26" s="1">
        <v>19</v>
      </c>
      <c r="B26" s="5" t="s">
        <v>31</v>
      </c>
      <c r="C26" s="5" t="s">
        <v>53</v>
      </c>
      <c r="D26" s="2">
        <v>689073</v>
      </c>
      <c r="E26" s="2">
        <v>134</v>
      </c>
      <c r="F26" s="2">
        <v>8</v>
      </c>
      <c r="G26" s="2">
        <v>12</v>
      </c>
      <c r="H26" s="2">
        <v>500</v>
      </c>
      <c r="I26" s="2">
        <v>56.9</v>
      </c>
      <c r="J26" s="2">
        <v>40</v>
      </c>
      <c r="K26" s="2">
        <v>20</v>
      </c>
      <c r="L26" s="2">
        <f t="shared" si="0"/>
        <v>616.9</v>
      </c>
      <c r="M26" s="2">
        <f t="shared" si="1"/>
        <v>1608</v>
      </c>
      <c r="N26" s="2">
        <f t="shared" si="2"/>
        <v>2224.9</v>
      </c>
      <c r="O26" s="3" t="s">
        <v>57</v>
      </c>
      <c r="P26" s="2">
        <v>2024</v>
      </c>
      <c r="Q26" s="2">
        <v>110</v>
      </c>
      <c r="R26" s="2">
        <f t="shared" si="3"/>
        <v>1320</v>
      </c>
      <c r="U26" s="24"/>
      <c r="V26" s="11"/>
      <c r="W26" s="11"/>
      <c r="X26" s="11"/>
      <c r="Y26" s="11"/>
      <c r="Z26" s="11"/>
      <c r="AA26" s="11"/>
      <c r="AB26" s="15"/>
      <c r="AC26" s="29"/>
      <c r="AD26" s="29"/>
      <c r="AE26" s="16"/>
    </row>
    <row r="27" spans="1:31" ht="15.75" x14ac:dyDescent="0.25">
      <c r="A27" s="1">
        <v>20</v>
      </c>
      <c r="B27" s="5" t="s">
        <v>32</v>
      </c>
      <c r="C27" s="5" t="s">
        <v>53</v>
      </c>
      <c r="D27" s="2">
        <v>689074</v>
      </c>
      <c r="E27" s="2">
        <v>100</v>
      </c>
      <c r="F27" s="2">
        <v>8</v>
      </c>
      <c r="G27" s="2">
        <v>12</v>
      </c>
      <c r="H27" s="2">
        <v>500</v>
      </c>
      <c r="I27" s="2">
        <v>56.9</v>
      </c>
      <c r="J27" s="2">
        <v>40</v>
      </c>
      <c r="K27" s="2">
        <v>20</v>
      </c>
      <c r="L27" s="2">
        <f t="shared" si="0"/>
        <v>616.9</v>
      </c>
      <c r="M27" s="2">
        <f t="shared" si="1"/>
        <v>1200</v>
      </c>
      <c r="N27" s="2">
        <f t="shared" si="2"/>
        <v>1816.9</v>
      </c>
      <c r="O27" s="3" t="s">
        <v>57</v>
      </c>
      <c r="P27" s="2">
        <v>2024</v>
      </c>
      <c r="Q27" s="2">
        <v>67</v>
      </c>
      <c r="R27" s="2">
        <f t="shared" si="3"/>
        <v>536</v>
      </c>
      <c r="U27" s="24"/>
      <c r="V27" s="88" t="s">
        <v>83</v>
      </c>
      <c r="W27" s="88"/>
      <c r="X27" s="88"/>
      <c r="Y27" s="88"/>
      <c r="Z27" s="88"/>
      <c r="AA27" s="11"/>
      <c r="AB27" s="17"/>
      <c r="AC27" s="18"/>
      <c r="AD27" s="18"/>
      <c r="AE27" s="19"/>
    </row>
    <row r="28" spans="1:31" x14ac:dyDescent="0.25">
      <c r="A28" s="1">
        <v>21</v>
      </c>
      <c r="B28" s="5" t="s">
        <v>33</v>
      </c>
      <c r="C28" s="5" t="s">
        <v>53</v>
      </c>
      <c r="D28" s="2">
        <v>689075</v>
      </c>
      <c r="E28" s="2">
        <v>85</v>
      </c>
      <c r="F28" s="2">
        <v>8</v>
      </c>
      <c r="G28" s="2">
        <v>12</v>
      </c>
      <c r="H28" s="2">
        <v>500</v>
      </c>
      <c r="I28" s="2">
        <v>56.9</v>
      </c>
      <c r="J28" s="2">
        <v>40</v>
      </c>
      <c r="K28" s="2">
        <v>20</v>
      </c>
      <c r="L28" s="2">
        <f t="shared" si="0"/>
        <v>616.9</v>
      </c>
      <c r="M28" s="2">
        <f t="shared" si="1"/>
        <v>680</v>
      </c>
      <c r="N28" s="2">
        <f t="shared" si="2"/>
        <v>1296.9000000000001</v>
      </c>
      <c r="O28" s="3" t="s">
        <v>57</v>
      </c>
      <c r="P28" s="2">
        <v>2024</v>
      </c>
      <c r="Q28" s="2">
        <v>62</v>
      </c>
      <c r="R28" s="2">
        <f t="shared" si="3"/>
        <v>496</v>
      </c>
      <c r="U28" s="24"/>
      <c r="V28" s="11"/>
      <c r="W28" s="89" t="s">
        <v>84</v>
      </c>
      <c r="X28" s="89"/>
      <c r="Y28" s="89"/>
      <c r="Z28" s="11"/>
      <c r="AA28" s="11"/>
      <c r="AB28" s="11"/>
      <c r="AC28" s="11"/>
      <c r="AD28" s="11"/>
      <c r="AE28" s="25"/>
    </row>
    <row r="29" spans="1:31" x14ac:dyDescent="0.25">
      <c r="A29" s="1">
        <v>22</v>
      </c>
      <c r="B29" s="5" t="s">
        <v>34</v>
      </c>
      <c r="C29" s="5" t="s">
        <v>53</v>
      </c>
      <c r="D29" s="2">
        <v>689076</v>
      </c>
      <c r="E29" s="2">
        <v>144</v>
      </c>
      <c r="F29" s="2">
        <v>8</v>
      </c>
      <c r="G29" s="2">
        <v>12</v>
      </c>
      <c r="H29" s="2">
        <v>500</v>
      </c>
      <c r="I29" s="2">
        <v>56.9</v>
      </c>
      <c r="J29" s="2">
        <v>40</v>
      </c>
      <c r="K29" s="2">
        <v>20</v>
      </c>
      <c r="L29" s="2">
        <f t="shared" si="0"/>
        <v>616.9</v>
      </c>
      <c r="M29" s="2">
        <f t="shared" si="1"/>
        <v>1728</v>
      </c>
      <c r="N29" s="2">
        <f t="shared" si="2"/>
        <v>2344.9</v>
      </c>
      <c r="O29" s="3" t="s">
        <v>57</v>
      </c>
      <c r="P29" s="2">
        <v>2024</v>
      </c>
      <c r="Q29" s="2">
        <v>88</v>
      </c>
      <c r="R29" s="2">
        <f t="shared" si="3"/>
        <v>704</v>
      </c>
      <c r="U29" s="24"/>
      <c r="V29" s="11"/>
      <c r="W29" s="11"/>
      <c r="X29" s="11"/>
      <c r="Y29" s="11"/>
      <c r="Z29" s="11"/>
      <c r="AA29" s="11"/>
      <c r="AB29" s="11"/>
      <c r="AC29" s="11"/>
      <c r="AD29" s="11"/>
      <c r="AE29" s="25"/>
    </row>
    <row r="30" spans="1:31" x14ac:dyDescent="0.25">
      <c r="A30" s="1">
        <v>23</v>
      </c>
      <c r="B30" s="5" t="s">
        <v>35</v>
      </c>
      <c r="C30" s="5" t="s">
        <v>53</v>
      </c>
      <c r="D30" s="2">
        <v>689077</v>
      </c>
      <c r="E30" s="2">
        <v>61</v>
      </c>
      <c r="F30" s="2">
        <v>8</v>
      </c>
      <c r="G30" s="2">
        <v>12</v>
      </c>
      <c r="H30" s="2">
        <v>500</v>
      </c>
      <c r="I30" s="2">
        <v>56.9</v>
      </c>
      <c r="J30" s="2">
        <v>40</v>
      </c>
      <c r="K30" s="2">
        <v>20</v>
      </c>
      <c r="L30" s="2">
        <f t="shared" si="0"/>
        <v>616.9</v>
      </c>
      <c r="M30" s="2">
        <f t="shared" si="1"/>
        <v>488</v>
      </c>
      <c r="N30" s="2">
        <f t="shared" si="2"/>
        <v>1104.9000000000001</v>
      </c>
      <c r="O30" s="3" t="s">
        <v>57</v>
      </c>
      <c r="P30" s="2">
        <v>2024</v>
      </c>
      <c r="Q30" s="2">
        <v>84</v>
      </c>
      <c r="R30" s="2">
        <f t="shared" si="3"/>
        <v>672</v>
      </c>
      <c r="U30" s="24"/>
      <c r="V30" s="11"/>
      <c r="W30" s="11"/>
      <c r="X30" s="11"/>
      <c r="Y30" s="11"/>
      <c r="Z30" s="11"/>
      <c r="AA30" s="11"/>
      <c r="AB30" s="11"/>
      <c r="AC30" s="11"/>
      <c r="AD30" s="11"/>
      <c r="AE30" s="25"/>
    </row>
    <row r="31" spans="1:31" x14ac:dyDescent="0.25">
      <c r="A31" s="1">
        <v>24</v>
      </c>
      <c r="B31" s="5" t="s">
        <v>36</v>
      </c>
      <c r="C31" s="5" t="s">
        <v>53</v>
      </c>
      <c r="D31" s="2">
        <v>689078</v>
      </c>
      <c r="E31" s="2">
        <v>130</v>
      </c>
      <c r="F31" s="2">
        <v>8</v>
      </c>
      <c r="G31" s="2">
        <v>12</v>
      </c>
      <c r="H31" s="2">
        <v>500</v>
      </c>
      <c r="I31" s="2">
        <v>56.9</v>
      </c>
      <c r="J31" s="2">
        <v>40</v>
      </c>
      <c r="K31" s="2">
        <v>20</v>
      </c>
      <c r="L31" s="2">
        <f t="shared" si="0"/>
        <v>616.9</v>
      </c>
      <c r="M31" s="2">
        <f t="shared" si="1"/>
        <v>1560</v>
      </c>
      <c r="N31" s="2">
        <f t="shared" si="2"/>
        <v>2176.9</v>
      </c>
      <c r="O31" s="3" t="s">
        <v>57</v>
      </c>
      <c r="P31" s="2">
        <v>2024</v>
      </c>
      <c r="Q31" s="2">
        <v>145</v>
      </c>
      <c r="R31" s="2">
        <f t="shared" si="3"/>
        <v>1740</v>
      </c>
      <c r="U31" s="24"/>
      <c r="V31" s="11"/>
      <c r="W31" s="11"/>
      <c r="X31" s="11"/>
      <c r="Y31" s="11"/>
      <c r="Z31" s="11"/>
      <c r="AA31" s="11"/>
      <c r="AB31" s="11"/>
      <c r="AC31" s="11"/>
      <c r="AD31" s="11"/>
      <c r="AE31" s="25"/>
    </row>
    <row r="32" spans="1:31" x14ac:dyDescent="0.25">
      <c r="A32" s="1">
        <v>25</v>
      </c>
      <c r="B32" s="5" t="s">
        <v>37</v>
      </c>
      <c r="C32" s="5" t="s">
        <v>53</v>
      </c>
      <c r="D32" s="2">
        <v>689079</v>
      </c>
      <c r="E32" s="2">
        <v>100</v>
      </c>
      <c r="F32" s="2">
        <v>8</v>
      </c>
      <c r="G32" s="2">
        <v>12</v>
      </c>
      <c r="H32" s="2">
        <v>500</v>
      </c>
      <c r="I32" s="2">
        <v>56.9</v>
      </c>
      <c r="J32" s="2">
        <v>40</v>
      </c>
      <c r="K32" s="2">
        <v>20</v>
      </c>
      <c r="L32" s="2">
        <f t="shared" si="0"/>
        <v>616.9</v>
      </c>
      <c r="M32" s="2">
        <f t="shared" si="1"/>
        <v>1200</v>
      </c>
      <c r="N32" s="2">
        <f t="shared" si="2"/>
        <v>1816.9</v>
      </c>
      <c r="O32" s="3" t="s">
        <v>57</v>
      </c>
      <c r="P32" s="2">
        <v>2024</v>
      </c>
      <c r="Q32" s="2">
        <v>73</v>
      </c>
      <c r="R32" s="2">
        <f t="shared" si="3"/>
        <v>584</v>
      </c>
      <c r="U32" s="24"/>
      <c r="V32" s="11"/>
      <c r="W32" s="11"/>
      <c r="X32" s="11"/>
      <c r="Y32" s="11"/>
      <c r="Z32" s="11"/>
      <c r="AA32" s="11"/>
      <c r="AB32" s="11"/>
      <c r="AC32" s="11"/>
      <c r="AD32" s="11"/>
      <c r="AE32" s="25"/>
    </row>
    <row r="33" spans="1:31" x14ac:dyDescent="0.25">
      <c r="A33" s="1">
        <v>26</v>
      </c>
      <c r="B33" s="5" t="s">
        <v>38</v>
      </c>
      <c r="C33" s="5" t="s">
        <v>53</v>
      </c>
      <c r="D33" s="2">
        <v>689080</v>
      </c>
      <c r="E33" s="2">
        <v>98</v>
      </c>
      <c r="F33" s="2">
        <v>8</v>
      </c>
      <c r="G33" s="2">
        <v>12</v>
      </c>
      <c r="H33" s="2">
        <v>500</v>
      </c>
      <c r="I33" s="2">
        <v>56.9</v>
      </c>
      <c r="J33" s="2">
        <v>40</v>
      </c>
      <c r="K33" s="2">
        <v>20</v>
      </c>
      <c r="L33" s="2">
        <f t="shared" si="0"/>
        <v>616.9</v>
      </c>
      <c r="M33" s="2">
        <f t="shared" si="1"/>
        <v>784</v>
      </c>
      <c r="N33" s="2">
        <f t="shared" si="2"/>
        <v>1400.9</v>
      </c>
      <c r="O33" s="3" t="s">
        <v>57</v>
      </c>
      <c r="P33" s="2">
        <v>2024</v>
      </c>
      <c r="Q33" s="2">
        <v>106</v>
      </c>
      <c r="R33" s="2">
        <f t="shared" si="3"/>
        <v>1272</v>
      </c>
      <c r="U33" s="24"/>
      <c r="V33" s="11"/>
      <c r="W33" s="11"/>
      <c r="X33" s="11"/>
      <c r="Y33" s="11"/>
      <c r="Z33" s="11"/>
      <c r="AA33" s="11"/>
      <c r="AB33" s="11"/>
      <c r="AC33" s="11"/>
      <c r="AD33" s="11"/>
      <c r="AE33" s="25"/>
    </row>
    <row r="34" spans="1:31" x14ac:dyDescent="0.25">
      <c r="A34" s="1">
        <v>27</v>
      </c>
      <c r="B34" s="5" t="s">
        <v>39</v>
      </c>
      <c r="C34" s="5" t="s">
        <v>53</v>
      </c>
      <c r="D34" s="2">
        <v>689081</v>
      </c>
      <c r="E34" s="2">
        <v>125</v>
      </c>
      <c r="F34" s="2">
        <v>8</v>
      </c>
      <c r="G34" s="2">
        <v>12</v>
      </c>
      <c r="H34" s="2">
        <v>500</v>
      </c>
      <c r="I34" s="2">
        <v>56.9</v>
      </c>
      <c r="J34" s="2">
        <v>40</v>
      </c>
      <c r="K34" s="2">
        <v>20</v>
      </c>
      <c r="L34" s="2">
        <f t="shared" si="0"/>
        <v>616.9</v>
      </c>
      <c r="M34" s="2">
        <f t="shared" si="1"/>
        <v>1500</v>
      </c>
      <c r="N34" s="2">
        <f t="shared" si="2"/>
        <v>2116.9</v>
      </c>
      <c r="O34" s="3" t="s">
        <v>57</v>
      </c>
      <c r="P34" s="2">
        <v>2024</v>
      </c>
      <c r="Q34" s="2">
        <v>55</v>
      </c>
      <c r="R34" s="2">
        <f t="shared" si="3"/>
        <v>440</v>
      </c>
      <c r="U34" s="81"/>
      <c r="V34" s="82"/>
      <c r="W34" s="82"/>
      <c r="X34" s="82"/>
      <c r="Y34" s="82"/>
      <c r="Z34" s="82"/>
      <c r="AA34" s="82"/>
      <c r="AB34" s="82"/>
      <c r="AC34" s="82"/>
      <c r="AD34" s="82"/>
      <c r="AE34" s="83"/>
    </row>
    <row r="35" spans="1:31" x14ac:dyDescent="0.25">
      <c r="A35" s="1">
        <v>28</v>
      </c>
      <c r="B35" s="5" t="s">
        <v>40</v>
      </c>
      <c r="C35" s="5" t="s">
        <v>53</v>
      </c>
      <c r="D35" s="2">
        <v>689082</v>
      </c>
      <c r="E35" s="2">
        <v>128</v>
      </c>
      <c r="F35" s="2">
        <v>8</v>
      </c>
      <c r="G35" s="2">
        <v>12</v>
      </c>
      <c r="H35" s="2">
        <v>500</v>
      </c>
      <c r="I35" s="2">
        <v>56.9</v>
      </c>
      <c r="J35" s="2">
        <v>40</v>
      </c>
      <c r="K35" s="2">
        <v>20</v>
      </c>
      <c r="L35" s="2">
        <f t="shared" si="0"/>
        <v>616.9</v>
      </c>
      <c r="M35" s="2">
        <f t="shared" si="1"/>
        <v>1536</v>
      </c>
      <c r="N35" s="2">
        <f t="shared" si="2"/>
        <v>2152.9</v>
      </c>
      <c r="O35" s="3" t="s">
        <v>57</v>
      </c>
      <c r="P35" s="2">
        <v>2024</v>
      </c>
      <c r="Q35" s="2">
        <v>155</v>
      </c>
      <c r="R35" s="2">
        <f t="shared" si="3"/>
        <v>1860</v>
      </c>
      <c r="U35" s="24"/>
      <c r="V35" s="11"/>
      <c r="W35" s="11"/>
      <c r="X35" s="11"/>
      <c r="Y35" s="11"/>
      <c r="Z35" s="11"/>
      <c r="AA35" s="11"/>
      <c r="AB35" s="11"/>
      <c r="AC35" s="11"/>
      <c r="AD35" s="11"/>
      <c r="AE35" s="25"/>
    </row>
    <row r="36" spans="1:31" x14ac:dyDescent="0.25">
      <c r="A36" s="1">
        <v>29</v>
      </c>
      <c r="B36" s="5" t="s">
        <v>41</v>
      </c>
      <c r="C36" s="5" t="s">
        <v>53</v>
      </c>
      <c r="D36" s="2">
        <v>689083</v>
      </c>
      <c r="E36" s="2">
        <v>106</v>
      </c>
      <c r="F36" s="2">
        <v>8</v>
      </c>
      <c r="G36" s="2">
        <v>12</v>
      </c>
      <c r="H36" s="2">
        <v>500</v>
      </c>
      <c r="I36" s="2">
        <v>56.9</v>
      </c>
      <c r="J36" s="2">
        <v>40</v>
      </c>
      <c r="K36" s="2">
        <v>20</v>
      </c>
      <c r="L36" s="2">
        <f t="shared" si="0"/>
        <v>616.9</v>
      </c>
      <c r="M36" s="2">
        <f t="shared" si="1"/>
        <v>1272</v>
      </c>
      <c r="N36" s="2">
        <f t="shared" si="2"/>
        <v>1888.9</v>
      </c>
      <c r="O36" s="3" t="s">
        <v>57</v>
      </c>
      <c r="P36" s="2">
        <v>2024</v>
      </c>
      <c r="Q36" s="2">
        <v>80</v>
      </c>
      <c r="R36" s="2">
        <f t="shared" si="3"/>
        <v>640</v>
      </c>
      <c r="U36" s="30"/>
      <c r="V36" s="31"/>
      <c r="W36" s="31"/>
      <c r="X36" s="31"/>
      <c r="Y36" s="31"/>
      <c r="Z36" s="31"/>
      <c r="AA36" s="31"/>
      <c r="AB36" s="31"/>
      <c r="AC36" s="31"/>
      <c r="AD36" s="32"/>
      <c r="AE36" s="33"/>
    </row>
    <row r="37" spans="1:31" x14ac:dyDescent="0.25">
      <c r="A37" s="1">
        <v>30</v>
      </c>
      <c r="B37" s="5" t="s">
        <v>42</v>
      </c>
      <c r="C37" s="5" t="s">
        <v>53</v>
      </c>
      <c r="D37" s="2">
        <v>689084</v>
      </c>
      <c r="E37" s="2">
        <v>57</v>
      </c>
      <c r="F37" s="2">
        <v>8</v>
      </c>
      <c r="G37" s="2">
        <v>12</v>
      </c>
      <c r="H37" s="2">
        <v>500</v>
      </c>
      <c r="I37" s="2">
        <v>56.9</v>
      </c>
      <c r="J37" s="2">
        <v>40</v>
      </c>
      <c r="K37" s="2">
        <v>20</v>
      </c>
      <c r="L37" s="2">
        <f t="shared" si="0"/>
        <v>616.9</v>
      </c>
      <c r="M37" s="2">
        <f t="shared" si="1"/>
        <v>456</v>
      </c>
      <c r="N37" s="2">
        <f t="shared" si="2"/>
        <v>1072.9000000000001</v>
      </c>
      <c r="O37" s="3" t="s">
        <v>57</v>
      </c>
      <c r="P37" s="2">
        <v>2024</v>
      </c>
      <c r="Q37" s="2">
        <v>157</v>
      </c>
      <c r="R37" s="2">
        <f t="shared" si="3"/>
        <v>1884</v>
      </c>
      <c r="U37" s="34"/>
      <c r="V37" s="90" t="s">
        <v>87</v>
      </c>
      <c r="W37" s="90"/>
      <c r="X37" s="90"/>
      <c r="Y37" s="90"/>
      <c r="Z37" s="32"/>
      <c r="AA37" s="32"/>
      <c r="AB37" s="32"/>
      <c r="AC37" s="32"/>
      <c r="AD37" s="32"/>
      <c r="AE37" s="33"/>
    </row>
    <row r="38" spans="1:31" x14ac:dyDescent="0.25">
      <c r="A38" s="1">
        <v>31</v>
      </c>
      <c r="B38" s="5" t="s">
        <v>43</v>
      </c>
      <c r="C38" s="5" t="s">
        <v>53</v>
      </c>
      <c r="D38" s="2">
        <v>689085</v>
      </c>
      <c r="E38" s="2">
        <v>146</v>
      </c>
      <c r="F38" s="2">
        <v>8</v>
      </c>
      <c r="G38" s="2">
        <v>12</v>
      </c>
      <c r="H38" s="2">
        <v>500</v>
      </c>
      <c r="I38" s="2">
        <v>56.9</v>
      </c>
      <c r="J38" s="2">
        <v>40</v>
      </c>
      <c r="K38" s="2">
        <v>20</v>
      </c>
      <c r="L38" s="2">
        <f t="shared" si="0"/>
        <v>616.9</v>
      </c>
      <c r="M38" s="2">
        <f t="shared" si="1"/>
        <v>1752</v>
      </c>
      <c r="N38" s="2">
        <f t="shared" si="2"/>
        <v>2368.9</v>
      </c>
      <c r="O38" s="3" t="s">
        <v>57</v>
      </c>
      <c r="P38" s="2">
        <v>2024</v>
      </c>
      <c r="Q38" s="2">
        <v>136</v>
      </c>
      <c r="R38" s="2">
        <f t="shared" si="3"/>
        <v>1632</v>
      </c>
      <c r="U38" s="34"/>
      <c r="V38" s="32"/>
      <c r="W38" s="32"/>
      <c r="X38" s="32"/>
      <c r="Y38" s="32"/>
      <c r="Z38" s="32"/>
      <c r="AA38" s="32"/>
      <c r="AB38" s="32"/>
      <c r="AC38" s="32"/>
      <c r="AD38" s="32"/>
      <c r="AE38" s="33"/>
    </row>
    <row r="39" spans="1:31" x14ac:dyDescent="0.25">
      <c r="A39" s="1">
        <v>32</v>
      </c>
      <c r="B39" s="5" t="s">
        <v>44</v>
      </c>
      <c r="C39" s="5" t="s">
        <v>53</v>
      </c>
      <c r="D39" s="2">
        <v>689086</v>
      </c>
      <c r="E39" s="2">
        <v>72</v>
      </c>
      <c r="F39" s="2">
        <v>8</v>
      </c>
      <c r="G39" s="2">
        <v>12</v>
      </c>
      <c r="H39" s="2">
        <v>500</v>
      </c>
      <c r="I39" s="2">
        <v>56.9</v>
      </c>
      <c r="J39" s="2">
        <v>40</v>
      </c>
      <c r="K39" s="2">
        <v>20</v>
      </c>
      <c r="L39" s="2">
        <f t="shared" si="0"/>
        <v>616.9</v>
      </c>
      <c r="M39" s="2">
        <f t="shared" si="1"/>
        <v>576</v>
      </c>
      <c r="N39" s="2">
        <f t="shared" si="2"/>
        <v>1192.9000000000001</v>
      </c>
      <c r="O39" s="3" t="s">
        <v>57</v>
      </c>
      <c r="P39" s="2">
        <v>2024</v>
      </c>
      <c r="Q39" s="2">
        <v>57</v>
      </c>
      <c r="R39" s="2">
        <f t="shared" si="3"/>
        <v>456</v>
      </c>
      <c r="U39" s="34"/>
      <c r="V39" s="32"/>
      <c r="W39" s="32"/>
      <c r="X39" s="32"/>
      <c r="Y39" s="32"/>
      <c r="Z39" s="32"/>
      <c r="AA39" s="32"/>
      <c r="AB39" s="32"/>
      <c r="AC39" s="32"/>
      <c r="AD39" s="32"/>
      <c r="AE39" s="33"/>
    </row>
    <row r="40" spans="1:31" x14ac:dyDescent="0.25">
      <c r="A40" s="1">
        <v>33</v>
      </c>
      <c r="B40" s="5" t="s">
        <v>45</v>
      </c>
      <c r="C40" s="5" t="s">
        <v>53</v>
      </c>
      <c r="D40" s="2">
        <v>689087</v>
      </c>
      <c r="E40" s="2">
        <v>93</v>
      </c>
      <c r="F40" s="2">
        <v>8</v>
      </c>
      <c r="G40" s="2">
        <v>12</v>
      </c>
      <c r="H40" s="2">
        <v>500</v>
      </c>
      <c r="I40" s="2">
        <v>56.9</v>
      </c>
      <c r="J40" s="2">
        <v>40</v>
      </c>
      <c r="K40" s="2">
        <v>20</v>
      </c>
      <c r="L40" s="2">
        <f t="shared" si="0"/>
        <v>616.9</v>
      </c>
      <c r="M40" s="2">
        <f t="shared" si="1"/>
        <v>744</v>
      </c>
      <c r="N40" s="2">
        <f t="shared" si="2"/>
        <v>1360.9</v>
      </c>
      <c r="O40" s="3" t="s">
        <v>57</v>
      </c>
      <c r="P40" s="2">
        <v>2024</v>
      </c>
      <c r="Q40" s="2">
        <v>60</v>
      </c>
      <c r="R40" s="2">
        <f t="shared" si="3"/>
        <v>480</v>
      </c>
      <c r="U40" s="34"/>
      <c r="V40" s="32"/>
      <c r="W40" s="32"/>
      <c r="X40" s="32"/>
      <c r="Y40" s="32"/>
      <c r="Z40" s="32"/>
      <c r="AA40" s="32"/>
      <c r="AB40" s="32"/>
      <c r="AC40" s="32"/>
      <c r="AD40" s="32"/>
      <c r="AE40" s="33"/>
    </row>
    <row r="41" spans="1:31" x14ac:dyDescent="0.25">
      <c r="A41" s="1">
        <v>34</v>
      </c>
      <c r="B41" s="5" t="s">
        <v>46</v>
      </c>
      <c r="C41" s="5" t="s">
        <v>53</v>
      </c>
      <c r="D41" s="2">
        <v>689088</v>
      </c>
      <c r="E41" s="2">
        <v>127</v>
      </c>
      <c r="F41" s="2">
        <v>8</v>
      </c>
      <c r="G41" s="2">
        <v>12</v>
      </c>
      <c r="H41" s="2">
        <v>500</v>
      </c>
      <c r="I41" s="2">
        <v>56.9</v>
      </c>
      <c r="J41" s="2">
        <v>40</v>
      </c>
      <c r="K41" s="2">
        <v>20</v>
      </c>
      <c r="L41" s="2">
        <f t="shared" si="0"/>
        <v>616.9</v>
      </c>
      <c r="M41" s="2">
        <f t="shared" si="1"/>
        <v>1524</v>
      </c>
      <c r="N41" s="2">
        <f t="shared" si="2"/>
        <v>2140.9</v>
      </c>
      <c r="O41" s="3" t="s">
        <v>57</v>
      </c>
      <c r="P41" s="2">
        <v>2024</v>
      </c>
      <c r="Q41" s="2">
        <v>99</v>
      </c>
      <c r="R41" s="2">
        <f t="shared" si="3"/>
        <v>792</v>
      </c>
      <c r="U41" s="34"/>
      <c r="V41" s="32"/>
      <c r="W41" s="32"/>
      <c r="X41" s="32"/>
      <c r="Y41" s="32"/>
      <c r="Z41" s="32"/>
      <c r="AA41" s="32"/>
      <c r="AB41" s="32"/>
      <c r="AC41" s="32"/>
      <c r="AD41" s="32"/>
      <c r="AE41" s="33"/>
    </row>
    <row r="42" spans="1:31" x14ac:dyDescent="0.25">
      <c r="A42" s="1">
        <v>35</v>
      </c>
      <c r="B42" s="5" t="s">
        <v>47</v>
      </c>
      <c r="C42" s="5" t="s">
        <v>53</v>
      </c>
      <c r="D42" s="2">
        <v>689089</v>
      </c>
      <c r="E42" s="2">
        <v>147</v>
      </c>
      <c r="F42" s="2">
        <v>8</v>
      </c>
      <c r="G42" s="2">
        <v>12</v>
      </c>
      <c r="H42" s="2">
        <v>500</v>
      </c>
      <c r="I42" s="2">
        <v>56.9</v>
      </c>
      <c r="J42" s="2">
        <v>40</v>
      </c>
      <c r="K42" s="2">
        <v>20</v>
      </c>
      <c r="L42" s="2">
        <f t="shared" si="0"/>
        <v>616.9</v>
      </c>
      <c r="M42" s="2">
        <f t="shared" si="1"/>
        <v>1764</v>
      </c>
      <c r="N42" s="2">
        <f t="shared" si="2"/>
        <v>2380.9</v>
      </c>
      <c r="O42" s="3" t="s">
        <v>57</v>
      </c>
      <c r="P42" s="2">
        <v>2024</v>
      </c>
      <c r="Q42" s="2">
        <v>104</v>
      </c>
      <c r="R42" s="2">
        <f t="shared" si="3"/>
        <v>1248</v>
      </c>
      <c r="U42" s="34"/>
      <c r="V42" s="32"/>
      <c r="W42" s="32"/>
      <c r="X42" s="32"/>
      <c r="Y42" s="32"/>
      <c r="Z42" s="32"/>
      <c r="AA42" s="32"/>
      <c r="AB42" s="32"/>
      <c r="AC42" s="32"/>
      <c r="AD42" s="32"/>
      <c r="AE42" s="33"/>
    </row>
    <row r="43" spans="1:31" x14ac:dyDescent="0.25">
      <c r="A43" s="1">
        <v>36</v>
      </c>
      <c r="B43" s="5" t="s">
        <v>48</v>
      </c>
      <c r="C43" s="5" t="s">
        <v>53</v>
      </c>
      <c r="D43" s="2">
        <v>689090</v>
      </c>
      <c r="E43" s="2">
        <v>85</v>
      </c>
      <c r="F43" s="2">
        <v>8</v>
      </c>
      <c r="G43" s="2">
        <v>12</v>
      </c>
      <c r="H43" s="2">
        <v>500</v>
      </c>
      <c r="I43" s="2">
        <v>56.9</v>
      </c>
      <c r="J43" s="2">
        <v>40</v>
      </c>
      <c r="K43" s="2">
        <v>20</v>
      </c>
      <c r="L43" s="2">
        <f t="shared" si="0"/>
        <v>616.9</v>
      </c>
      <c r="M43" s="2">
        <f t="shared" si="1"/>
        <v>680</v>
      </c>
      <c r="N43" s="2">
        <f t="shared" si="2"/>
        <v>1296.9000000000001</v>
      </c>
      <c r="O43" s="3" t="s">
        <v>57</v>
      </c>
      <c r="P43" s="2">
        <v>2024</v>
      </c>
      <c r="Q43" s="2">
        <v>90</v>
      </c>
      <c r="R43" s="2">
        <f t="shared" si="3"/>
        <v>720</v>
      </c>
      <c r="U43" s="34"/>
      <c r="V43" s="32"/>
      <c r="W43" s="32"/>
      <c r="X43" s="32"/>
      <c r="Y43" s="32"/>
      <c r="Z43" s="32"/>
      <c r="AA43" s="32"/>
      <c r="AB43" s="32"/>
      <c r="AC43" s="32"/>
      <c r="AD43" s="32"/>
      <c r="AE43" s="33"/>
    </row>
    <row r="44" spans="1:31" ht="18.75" x14ac:dyDescent="0.3">
      <c r="A44" s="1">
        <v>37</v>
      </c>
      <c r="B44" s="5" t="s">
        <v>49</v>
      </c>
      <c r="C44" s="5" t="s">
        <v>53</v>
      </c>
      <c r="D44" s="2">
        <v>689091</v>
      </c>
      <c r="E44" s="2">
        <v>75</v>
      </c>
      <c r="F44" s="2">
        <v>8</v>
      </c>
      <c r="G44" s="2">
        <v>12</v>
      </c>
      <c r="H44" s="2">
        <v>500</v>
      </c>
      <c r="I44" s="2">
        <v>56.9</v>
      </c>
      <c r="J44" s="2">
        <v>40</v>
      </c>
      <c r="K44" s="2">
        <v>20</v>
      </c>
      <c r="L44" s="2">
        <f t="shared" si="0"/>
        <v>616.9</v>
      </c>
      <c r="M44" s="2">
        <f t="shared" si="1"/>
        <v>600</v>
      </c>
      <c r="N44" s="2">
        <f t="shared" si="2"/>
        <v>1216.9000000000001</v>
      </c>
      <c r="O44" s="3" t="s">
        <v>57</v>
      </c>
      <c r="P44" s="2">
        <v>2024</v>
      </c>
      <c r="Q44" s="2">
        <v>95</v>
      </c>
      <c r="R44" s="2">
        <f t="shared" si="3"/>
        <v>760</v>
      </c>
      <c r="U44" s="34"/>
      <c r="V44" s="32"/>
      <c r="W44" s="32"/>
      <c r="X44" s="32"/>
      <c r="Y44" s="32"/>
      <c r="Z44" s="32"/>
      <c r="AA44" s="32"/>
      <c r="AB44" s="32"/>
      <c r="AC44" s="84" t="s">
        <v>85</v>
      </c>
      <c r="AD44" s="84"/>
      <c r="AE44" s="85"/>
    </row>
    <row r="45" spans="1:31" ht="18.75" x14ac:dyDescent="0.3">
      <c r="A45" s="1">
        <v>38</v>
      </c>
      <c r="B45" s="5" t="s">
        <v>50</v>
      </c>
      <c r="C45" s="5" t="s">
        <v>53</v>
      </c>
      <c r="D45" s="2">
        <v>689092</v>
      </c>
      <c r="E45" s="2">
        <v>140</v>
      </c>
      <c r="F45" s="2">
        <v>8</v>
      </c>
      <c r="G45" s="2">
        <v>12</v>
      </c>
      <c r="H45" s="2">
        <v>500</v>
      </c>
      <c r="I45" s="2">
        <v>56.9</v>
      </c>
      <c r="J45" s="2">
        <v>40</v>
      </c>
      <c r="K45" s="2">
        <v>20</v>
      </c>
      <c r="L45" s="2">
        <f t="shared" si="0"/>
        <v>616.9</v>
      </c>
      <c r="M45" s="2">
        <f t="shared" si="1"/>
        <v>1680</v>
      </c>
      <c r="N45" s="2">
        <f t="shared" si="2"/>
        <v>2296.9</v>
      </c>
      <c r="O45" s="3" t="s">
        <v>57</v>
      </c>
      <c r="P45" s="2">
        <v>2024</v>
      </c>
      <c r="Q45" s="2">
        <v>131</v>
      </c>
      <c r="R45" s="2">
        <f t="shared" si="3"/>
        <v>1572</v>
      </c>
      <c r="U45" s="34"/>
      <c r="V45" s="32"/>
      <c r="W45" s="32"/>
      <c r="X45" s="32"/>
      <c r="Y45" s="32"/>
      <c r="Z45" s="32"/>
      <c r="AA45" s="32"/>
      <c r="AB45" s="32"/>
      <c r="AC45" s="86" t="s">
        <v>86</v>
      </c>
      <c r="AD45" s="86"/>
      <c r="AE45" s="87"/>
    </row>
    <row r="46" spans="1:31" x14ac:dyDescent="0.25">
      <c r="A46" s="1">
        <v>39</v>
      </c>
      <c r="B46" s="5" t="s">
        <v>51</v>
      </c>
      <c r="C46" s="5" t="s">
        <v>53</v>
      </c>
      <c r="D46" s="2">
        <v>689093</v>
      </c>
      <c r="E46" s="2">
        <v>78</v>
      </c>
      <c r="F46" s="2">
        <v>8</v>
      </c>
      <c r="G46" s="2">
        <v>12</v>
      </c>
      <c r="H46" s="2">
        <v>500</v>
      </c>
      <c r="I46" s="2">
        <v>56.9</v>
      </c>
      <c r="J46" s="2">
        <v>40</v>
      </c>
      <c r="K46" s="2">
        <v>20</v>
      </c>
      <c r="L46" s="2">
        <f t="shared" si="0"/>
        <v>616.9</v>
      </c>
      <c r="M46" s="2">
        <f t="shared" si="1"/>
        <v>624</v>
      </c>
      <c r="N46" s="2">
        <f t="shared" si="2"/>
        <v>1240.9000000000001</v>
      </c>
      <c r="O46" s="3" t="s">
        <v>57</v>
      </c>
      <c r="P46" s="2">
        <v>2024</v>
      </c>
      <c r="Q46" s="2">
        <v>108</v>
      </c>
      <c r="R46" s="2">
        <f t="shared" si="3"/>
        <v>1296</v>
      </c>
      <c r="U46" s="35"/>
      <c r="V46" s="36"/>
      <c r="W46" s="36"/>
      <c r="X46" s="36"/>
      <c r="Y46" s="36"/>
      <c r="Z46" s="36"/>
      <c r="AA46" s="36"/>
      <c r="AB46" s="36"/>
      <c r="AC46" s="36"/>
      <c r="AD46" s="36"/>
      <c r="AE46" s="37"/>
    </row>
    <row r="47" spans="1:31" x14ac:dyDescent="0.25">
      <c r="A47" s="1">
        <v>40</v>
      </c>
      <c r="B47" s="5" t="s">
        <v>52</v>
      </c>
      <c r="C47" s="5" t="s">
        <v>53</v>
      </c>
      <c r="D47" s="2">
        <v>689094</v>
      </c>
      <c r="E47" s="2">
        <v>138</v>
      </c>
      <c r="F47" s="2">
        <v>8</v>
      </c>
      <c r="G47" s="2">
        <v>12</v>
      </c>
      <c r="H47" s="2">
        <v>500</v>
      </c>
      <c r="I47" s="2">
        <v>56.9</v>
      </c>
      <c r="J47" s="2">
        <v>40</v>
      </c>
      <c r="K47" s="2">
        <v>20</v>
      </c>
      <c r="L47" s="2">
        <f t="shared" si="0"/>
        <v>616.9</v>
      </c>
      <c r="M47" s="2">
        <f t="shared" si="1"/>
        <v>1656</v>
      </c>
      <c r="N47" s="2">
        <f t="shared" si="2"/>
        <v>2272.9</v>
      </c>
      <c r="O47" s="3" t="s">
        <v>57</v>
      </c>
      <c r="P47" s="2">
        <v>2024</v>
      </c>
      <c r="Q47" s="2">
        <v>72</v>
      </c>
      <c r="R47" s="2">
        <f t="shared" si="3"/>
        <v>576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50" spans="2:31" ht="15" customHeight="1" x14ac:dyDescent="0.25">
      <c r="B50" s="91" t="s">
        <v>72</v>
      </c>
      <c r="C50" s="92"/>
      <c r="D50" s="92"/>
      <c r="E50" s="92"/>
      <c r="F50" s="92"/>
      <c r="G50" s="92"/>
      <c r="H50" s="92"/>
      <c r="I50" s="92"/>
      <c r="J50" s="92"/>
      <c r="K50" s="93"/>
    </row>
    <row r="51" spans="2:31" ht="15" customHeight="1" x14ac:dyDescent="0.25">
      <c r="B51" s="94"/>
      <c r="C51" s="95"/>
      <c r="D51" s="95"/>
      <c r="E51" s="95"/>
      <c r="F51" s="95"/>
      <c r="G51" s="95"/>
      <c r="H51" s="95"/>
      <c r="I51" s="95"/>
      <c r="J51" s="95"/>
      <c r="K51" s="96"/>
    </row>
    <row r="53" spans="2:31" x14ac:dyDescent="0.25">
      <c r="Z53" s="107"/>
      <c r="AA53" s="107"/>
    </row>
    <row r="54" spans="2:31" ht="18.75" x14ac:dyDescent="0.3">
      <c r="B54" s="8" t="s">
        <v>1</v>
      </c>
      <c r="C54" s="8" t="s">
        <v>75</v>
      </c>
      <c r="D54" s="10" t="s">
        <v>73</v>
      </c>
      <c r="E54" s="8" t="s">
        <v>4</v>
      </c>
      <c r="F54" s="8" t="s">
        <v>68</v>
      </c>
      <c r="G54" s="111" t="s">
        <v>74</v>
      </c>
      <c r="H54" s="111"/>
      <c r="I54" s="8" t="s">
        <v>100</v>
      </c>
      <c r="J54" s="104" t="s">
        <v>94</v>
      </c>
      <c r="K54" s="105"/>
      <c r="L54" s="105"/>
      <c r="M54" s="105"/>
      <c r="N54" s="66"/>
      <c r="O54" s="66"/>
    </row>
    <row r="55" spans="2:31" x14ac:dyDescent="0.25">
      <c r="B55" s="7" t="str">
        <f>IFERROR(_xlfn.XLOOKUP(D55,D7:D47,B7:B47),"ID PLEASE")</f>
        <v>ID PLEASE</v>
      </c>
      <c r="C55" s="7" t="str">
        <f>IFERROR(_xlfn.XLOOKUP(D55,D7:D47,C7:C47),"ID PLEASE")</f>
        <v>ID PLEASE</v>
      </c>
      <c r="D55" s="53"/>
      <c r="E55" s="9" t="str">
        <f>IFERROR(VLOOKUP(D55,D7:P47,2,0),"ID PLEASE")</f>
        <v>ID PLEASE</v>
      </c>
      <c r="F55" s="9" t="str">
        <f>IFERROR(VLOOKUP(D55,D7:P47,10,0),"ID PLEASE")</f>
        <v>ID PLEASE</v>
      </c>
      <c r="G55" s="112" t="str">
        <f>IFERROR(VLOOKUP(D55,D7:P47,11,0),"ID PLEASE")</f>
        <v>ID PLEASE</v>
      </c>
      <c r="H55" s="112"/>
      <c r="I55" s="7" t="str">
        <f>IFERROR(VLOOKUP(D55,D7:R47,15,0),"ID PLEASE")</f>
        <v>ID PLEASE</v>
      </c>
      <c r="V55" s="45"/>
      <c r="W55" s="46"/>
      <c r="X55" s="38"/>
      <c r="Y55" s="39"/>
      <c r="Z55" s="39"/>
      <c r="AA55" s="39"/>
      <c r="AB55" s="39"/>
      <c r="AC55" s="40"/>
      <c r="AD55" s="46"/>
      <c r="AE55" s="50"/>
    </row>
    <row r="56" spans="2:31" ht="21" x14ac:dyDescent="0.35">
      <c r="V56" s="47"/>
      <c r="X56" s="30"/>
      <c r="Y56" s="97" t="s">
        <v>88</v>
      </c>
      <c r="Z56" s="97"/>
      <c r="AA56" s="31" t="s">
        <v>90</v>
      </c>
      <c r="AB56" s="31"/>
      <c r="AC56" s="41"/>
      <c r="AE56" s="51"/>
    </row>
    <row r="57" spans="2:31" ht="21" x14ac:dyDescent="0.35">
      <c r="G57" s="103" t="s">
        <v>99</v>
      </c>
      <c r="H57" s="103"/>
      <c r="I57" s="103"/>
      <c r="J57" s="103"/>
      <c r="K57" s="103"/>
      <c r="L57" s="103"/>
      <c r="M57" s="103"/>
      <c r="N57" s="103"/>
      <c r="V57" s="47"/>
      <c r="X57" s="30"/>
      <c r="Y57" s="98" t="s">
        <v>89</v>
      </c>
      <c r="Z57" s="98"/>
      <c r="AA57" s="31" t="s">
        <v>91</v>
      </c>
      <c r="AB57" s="31"/>
      <c r="AC57" s="41"/>
      <c r="AE57" s="51"/>
    </row>
    <row r="58" spans="2:31" ht="15" customHeight="1" x14ac:dyDescent="0.25">
      <c r="B58" s="55"/>
      <c r="C58" s="60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0"/>
      <c r="Q58" s="59"/>
      <c r="V58" s="47"/>
      <c r="X58" s="30"/>
      <c r="Y58" s="31"/>
      <c r="Z58" s="31"/>
      <c r="AA58" s="31"/>
      <c r="AB58" s="31"/>
      <c r="AC58" s="41"/>
      <c r="AE58" s="51"/>
    </row>
    <row r="59" spans="2:31" ht="18.75" customHeight="1" x14ac:dyDescent="0.3">
      <c r="B59" s="56"/>
      <c r="C59" s="63"/>
      <c r="D59" s="108" t="s">
        <v>98</v>
      </c>
      <c r="E59" s="109"/>
      <c r="F59" s="109"/>
      <c r="G59" s="109"/>
      <c r="H59" s="109"/>
      <c r="I59" s="110"/>
      <c r="J59" s="61"/>
      <c r="K59" s="61"/>
      <c r="L59" s="102" t="s">
        <v>97</v>
      </c>
      <c r="M59" s="102"/>
      <c r="N59" s="102"/>
      <c r="O59" s="102"/>
      <c r="P59" s="102"/>
      <c r="Q59" s="64"/>
      <c r="V59" s="47"/>
      <c r="X59" s="99" t="s">
        <v>92</v>
      </c>
      <c r="Y59" s="100"/>
      <c r="Z59" s="100"/>
      <c r="AA59" s="100"/>
      <c r="AB59" s="100"/>
      <c r="AC59" s="101"/>
      <c r="AE59" s="51"/>
    </row>
    <row r="60" spans="2:31" ht="15" customHeight="1" x14ac:dyDescent="0.25">
      <c r="B60" s="56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64"/>
      <c r="V60" s="47"/>
      <c r="X60" s="30"/>
      <c r="Y60" s="31"/>
      <c r="Z60" s="100" t="s">
        <v>93</v>
      </c>
      <c r="AA60" s="100"/>
      <c r="AB60" s="31"/>
      <c r="AC60" s="41"/>
      <c r="AE60" s="51"/>
    </row>
    <row r="61" spans="2:31" ht="15" customHeight="1" x14ac:dyDescent="0.25">
      <c r="B61" s="56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64"/>
      <c r="V61" s="48"/>
      <c r="W61" s="49"/>
      <c r="X61" s="42"/>
      <c r="Y61" s="43"/>
      <c r="Z61" s="43"/>
      <c r="AA61" s="43"/>
      <c r="AB61" s="43"/>
      <c r="AC61" s="44"/>
      <c r="AD61" s="49"/>
      <c r="AE61" s="52"/>
    </row>
    <row r="62" spans="2:31" ht="15" customHeight="1" x14ac:dyDescent="0.25">
      <c r="B62" s="57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58"/>
    </row>
  </sheetData>
  <mergeCells count="41">
    <mergeCell ref="X16:Y16"/>
    <mergeCell ref="V19:W19"/>
    <mergeCell ref="X19:Y19"/>
    <mergeCell ref="V16:W16"/>
    <mergeCell ref="V17:W17"/>
    <mergeCell ref="V18:W18"/>
    <mergeCell ref="X17:Y17"/>
    <mergeCell ref="X18:Y18"/>
    <mergeCell ref="B50:K51"/>
    <mergeCell ref="Y56:Z56"/>
    <mergeCell ref="Y57:Z57"/>
    <mergeCell ref="X59:AC59"/>
    <mergeCell ref="Z60:AA60"/>
    <mergeCell ref="L59:P59"/>
    <mergeCell ref="G57:N57"/>
    <mergeCell ref="J54:M54"/>
    <mergeCell ref="Z53:AA53"/>
    <mergeCell ref="D59:I59"/>
    <mergeCell ref="G54:H54"/>
    <mergeCell ref="G55:H55"/>
    <mergeCell ref="U34:AE34"/>
    <mergeCell ref="AC44:AE44"/>
    <mergeCell ref="AC45:AE45"/>
    <mergeCell ref="V27:Z27"/>
    <mergeCell ref="W28:Y28"/>
    <mergeCell ref="V37:Y37"/>
    <mergeCell ref="B2:N3"/>
    <mergeCell ref="U1:AE4"/>
    <mergeCell ref="U7:V7"/>
    <mergeCell ref="AC15:AD15"/>
    <mergeCell ref="U9:V9"/>
    <mergeCell ref="V12:W12"/>
    <mergeCell ref="V13:W13"/>
    <mergeCell ref="V14:W14"/>
    <mergeCell ref="V15:W15"/>
    <mergeCell ref="U6:AE6"/>
    <mergeCell ref="X12:Y12"/>
    <mergeCell ref="X13:Y13"/>
    <mergeCell ref="X14:Y14"/>
    <mergeCell ref="X15:Y15"/>
    <mergeCell ref="Q6:R6"/>
  </mergeCells>
  <phoneticPr fontId="2" type="noConversion"/>
  <conditionalFormatting sqref="E8:E47">
    <cfRule type="cellIs" dxfId="8" priority="1" operator="greaterThan">
      <formula>101</formula>
    </cfRule>
    <cfRule type="cellIs" dxfId="7" priority="2" operator="greaterThan">
      <formula>1</formula>
    </cfRule>
    <cfRule type="cellIs" dxfId="6" priority="9" operator="greaterThan">
      <formula>101</formula>
    </cfRule>
  </conditionalFormatting>
  <conditionalFormatting sqref="N8:N47">
    <cfRule type="cellIs" dxfId="5" priority="3" operator="greaterThan">
      <formula>2000</formula>
    </cfRule>
    <cfRule type="cellIs" dxfId="4" priority="4" operator="greaterThan">
      <formula>1500</formula>
    </cfRule>
    <cfRule type="cellIs" dxfId="3" priority="5" operator="greaterThan">
      <formula>1000</formula>
    </cfRule>
    <cfRule type="cellIs" dxfId="2" priority="6" operator="greaterThan">
      <formula>2000</formula>
    </cfRule>
    <cfRule type="cellIs" dxfId="1" priority="7" operator="greaterThan">
      <formula>1500</formula>
    </cfRule>
    <cfRule type="cellIs" dxfId="0" priority="8" operator="greaterThan">
      <formula>1500</formula>
    </cfRule>
  </conditionalFormatting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zulqarnain haider</dc:creator>
  <cp:lastModifiedBy>zulqarnain haider</cp:lastModifiedBy>
  <cp:lastPrinted>2024-11-09T05:55:24Z</cp:lastPrinted>
  <dcterms:created xsi:type="dcterms:W3CDTF">2024-11-08T12:08:58Z</dcterms:created>
  <dcterms:modified xsi:type="dcterms:W3CDTF">2024-11-09T09:56:24Z</dcterms:modified>
</cp:coreProperties>
</file>