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hayaf\Desktop\JUW\Business Statistics\"/>
    </mc:Choice>
  </mc:AlternateContent>
  <xr:revisionPtr revIDLastSave="0" documentId="13_ncr:1_{F9D1D616-8D57-4E97-A2B8-AE7A8E362D43}" xr6:coauthVersionLast="44" xr6:coauthVersionMax="44" xr10:uidLastSave="{00000000-0000-0000-0000-000000000000}"/>
  <bookViews>
    <workbookView xWindow="-108" yWindow="-108" windowWidth="23256" windowHeight="12576" xr2:uid="{A97F357F-FAE3-4535-A0F3-593BF5A049E3}"/>
  </bookViews>
  <sheets>
    <sheet name="Sheet1" sheetId="1" r:id="rId1"/>
  </sheets>
  <calcPr calcId="191029"/>
  <pivotCaches>
    <pivotCache cacheId="0" r:id="rId2"/>
    <pivotCache cacheId="1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9" i="1" l="1"/>
  <c r="D10" i="1"/>
  <c r="D11" i="1"/>
  <c r="D12" i="1"/>
  <c r="D13" i="1"/>
  <c r="D14" i="1"/>
  <c r="D15" i="1"/>
  <c r="D16" i="1"/>
  <c r="D8" i="1"/>
  <c r="E23" i="1" l="1"/>
  <c r="E13" i="1" l="1"/>
  <c r="F13" i="1" s="1"/>
  <c r="E14" i="1"/>
  <c r="F14" i="1" s="1"/>
  <c r="E15" i="1"/>
  <c r="F15" i="1" s="1"/>
  <c r="E16" i="1"/>
  <c r="F16" i="1" s="1"/>
  <c r="E9" i="1"/>
  <c r="F9" i="1" s="1"/>
  <c r="E8" i="1"/>
  <c r="F8" i="1" s="1"/>
  <c r="E10" i="1"/>
  <c r="F10" i="1" s="1"/>
  <c r="E11" i="1"/>
  <c r="F11" i="1" s="1"/>
  <c r="E12" i="1"/>
  <c r="F12" i="1" s="1"/>
  <c r="D64" i="1"/>
  <c r="E52" i="1"/>
  <c r="D63" i="1" s="1"/>
  <c r="F32" i="1"/>
  <c r="F33" i="1"/>
  <c r="F34" i="1"/>
  <c r="F35" i="1"/>
  <c r="F31" i="1"/>
  <c r="F48" i="1"/>
  <c r="F49" i="1" s="1"/>
  <c r="F50" i="1" s="1"/>
  <c r="F51" i="1" s="1"/>
  <c r="E36" i="1"/>
  <c r="D48" i="1"/>
  <c r="D49" i="1"/>
  <c r="D50" i="1"/>
  <c r="D51" i="1"/>
  <c r="D47" i="1"/>
  <c r="C48" i="1"/>
  <c r="C49" i="1"/>
  <c r="C50" i="1"/>
  <c r="C51" i="1"/>
  <c r="B60" i="1" s="1"/>
  <c r="C47" i="1"/>
  <c r="B56" i="1" s="1"/>
  <c r="F17" i="1" l="1"/>
  <c r="B59" i="1"/>
  <c r="B57" i="1"/>
  <c r="B58" i="1"/>
  <c r="D65" i="1"/>
  <c r="C56" i="1" s="1"/>
  <c r="D56" i="1" s="1"/>
  <c r="E56" i="1" s="1"/>
  <c r="D17" i="1"/>
  <c r="G31" i="1"/>
  <c r="G35" i="1"/>
  <c r="G33" i="1"/>
  <c r="H33" i="1"/>
  <c r="H35" i="1"/>
  <c r="H31" i="1"/>
  <c r="E20" i="1"/>
  <c r="C17" i="1"/>
  <c r="E24" i="1" l="1"/>
  <c r="E21" i="1"/>
  <c r="C58" i="1"/>
  <c r="D58" i="1" s="1"/>
  <c r="E58" i="1" s="1"/>
  <c r="C57" i="1"/>
  <c r="D57" i="1" s="1"/>
  <c r="E57" i="1" s="1"/>
  <c r="C60" i="1"/>
  <c r="D60" i="1" s="1"/>
  <c r="E60" i="1" s="1"/>
  <c r="C59" i="1"/>
  <c r="D59" i="1" s="1"/>
  <c r="E59" i="1" s="1"/>
  <c r="H34" i="1"/>
  <c r="G34" i="1"/>
  <c r="G32" i="1"/>
  <c r="H32" i="1"/>
  <c r="E61" i="1" l="1"/>
  <c r="D66" i="1" s="1"/>
  <c r="G36" i="1"/>
  <c r="H36" i="1"/>
  <c r="D38" i="1" l="1"/>
  <c r="D39" i="1" s="1"/>
  <c r="E22" i="1"/>
</calcChain>
</file>

<file path=xl/sharedStrings.xml><?xml version="1.0" encoding="utf-8"?>
<sst xmlns="http://schemas.openxmlformats.org/spreadsheetml/2006/main" count="44" uniqueCount="35">
  <si>
    <t>UNGROUPED DATA</t>
  </si>
  <si>
    <t>x</t>
  </si>
  <si>
    <t>n</t>
  </si>
  <si>
    <t>variance</t>
  </si>
  <si>
    <t>standard deviation</t>
  </si>
  <si>
    <t>x-median</t>
  </si>
  <si>
    <t>median</t>
  </si>
  <si>
    <t>M.D of median</t>
  </si>
  <si>
    <t>absolute (x-median)</t>
  </si>
  <si>
    <t>GROUPED DATA</t>
  </si>
  <si>
    <t>class intervals</t>
  </si>
  <si>
    <t>lower intervals</t>
  </si>
  <si>
    <t>upper intervals</t>
  </si>
  <si>
    <t>frequency</t>
  </si>
  <si>
    <t>11-15</t>
  </si>
  <si>
    <t>16-20</t>
  </si>
  <si>
    <t>21-25</t>
  </si>
  <si>
    <t>26-30</t>
  </si>
  <si>
    <t>31-35</t>
  </si>
  <si>
    <t>class boundaries</t>
  </si>
  <si>
    <t>lower boundaries</t>
  </si>
  <si>
    <t>upper boundaries</t>
  </si>
  <si>
    <t>10.5-15.5</t>
  </si>
  <si>
    <t>15.5-20.5</t>
  </si>
  <si>
    <t>20.5-25.5</t>
  </si>
  <si>
    <t>25.5-30.5</t>
  </si>
  <si>
    <t>30.5-35.5</t>
  </si>
  <si>
    <t>f*x</t>
  </si>
  <si>
    <t>f*x^2</t>
  </si>
  <si>
    <t>cumulative frequency (less than)</t>
  </si>
  <si>
    <t>median class</t>
  </si>
  <si>
    <t>h</t>
  </si>
  <si>
    <t>x^2</t>
  </si>
  <si>
    <t>f*absolute (x-median)</t>
  </si>
  <si>
    <t>ASSIGNMENT # 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</si>
</sst>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Border="1"/>
    <xf numFmtId="0" fontId="0" fillId="0" borderId="2" xfId="0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0" fillId="0" borderId="13" xfId="0" applyFont="1" applyBorder="1" applyAlignment="1">
      <alignment horizontal="center" wrapText="1"/>
    </xf>
    <xf numFmtId="0" fontId="0" fillId="0" borderId="9" xfId="0" applyFont="1" applyBorder="1" applyAlignment="1">
      <alignment horizontal="center" wrapText="1"/>
    </xf>
    <xf numFmtId="0" fontId="0" fillId="0" borderId="15" xfId="0" applyFont="1" applyBorder="1" applyAlignment="1">
      <alignment horizontal="center" wrapText="1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0" xfId="0" applyBorder="1"/>
    <xf numFmtId="0" fontId="0" fillId="0" borderId="2" xfId="0" applyBorder="1"/>
    <xf numFmtId="0" fontId="0" fillId="0" borderId="8" xfId="0" applyBorder="1"/>
    <xf numFmtId="0" fontId="0" fillId="0" borderId="6" xfId="0" applyBorder="1"/>
    <xf numFmtId="0" fontId="0" fillId="0" borderId="12" xfId="0" applyBorder="1"/>
    <xf numFmtId="0" fontId="0" fillId="0" borderId="13" xfId="0" applyBorder="1" applyAlignment="1">
      <alignment wrapText="1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wrapText="1"/>
    </xf>
    <xf numFmtId="2" fontId="0" fillId="0" borderId="16" xfId="0" applyNumberFormat="1" applyBorder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0" borderId="9" xfId="0" applyBorder="1" applyAlignment="1">
      <alignment horizontal="left"/>
    </xf>
    <xf numFmtId="0" fontId="0" fillId="2" borderId="9" xfId="0" applyFill="1" applyBorder="1" applyAlignment="1">
      <alignment horizontal="left"/>
    </xf>
    <xf numFmtId="0" fontId="0" fillId="2" borderId="10" xfId="0" applyFill="1" applyBorder="1"/>
    <xf numFmtId="0" fontId="0" fillId="0" borderId="7" xfId="0" applyBorder="1" applyAlignment="1">
      <alignment horizontal="left"/>
    </xf>
    <xf numFmtId="0" fontId="0" fillId="0" borderId="11" xfId="0" applyBorder="1" applyAlignment="1">
      <alignment horizontal="left"/>
    </xf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0" fillId="0" borderId="16" xfId="0" applyBorder="1" applyAlignment="1">
      <alignment horizontal="center"/>
    </xf>
    <xf numFmtId="0" fontId="5" fillId="0" borderId="3" xfId="0" applyFont="1" applyBorder="1" applyAlignment="1">
      <alignment horizontal="center" wrapText="1"/>
    </xf>
    <xf numFmtId="0" fontId="5" fillId="0" borderId="4" xfId="0" applyFont="1" applyBorder="1" applyAlignment="1">
      <alignment horizontal="center" wrapText="1"/>
    </xf>
    <xf numFmtId="0" fontId="5" fillId="0" borderId="5" xfId="0" applyFont="1" applyBorder="1" applyAlignment="1">
      <alignment horizontal="center" wrapText="1"/>
    </xf>
    <xf numFmtId="0" fontId="5" fillId="0" borderId="4" xfId="0" pivotButton="1" applyFont="1" applyBorder="1" applyAlignment="1">
      <alignment horizontal="center" wrapText="1"/>
    </xf>
    <xf numFmtId="0" fontId="5" fillId="0" borderId="5" xfId="0" pivotButton="1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13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0" borderId="15" xfId="0" applyFill="1" applyBorder="1" applyAlignment="1">
      <alignment horizontal="center" wrapText="1"/>
    </xf>
    <xf numFmtId="0" fontId="0" fillId="0" borderId="9" xfId="0" applyBorder="1"/>
    <xf numFmtId="0" fontId="0" fillId="0" borderId="7" xfId="0" applyBorder="1"/>
    <xf numFmtId="0" fontId="5" fillId="0" borderId="3" xfId="0" applyFont="1" applyFill="1" applyBorder="1" applyAlignment="1">
      <alignment horizontal="center" wrapText="1"/>
    </xf>
    <xf numFmtId="0" fontId="5" fillId="0" borderId="4" xfId="0" applyFont="1" applyFill="1" applyBorder="1" applyAlignment="1">
      <alignment horizontal="center" wrapText="1"/>
    </xf>
    <xf numFmtId="0" fontId="5" fillId="0" borderId="5" xfId="0" applyFont="1" applyFill="1" applyBorder="1" applyAlignment="1">
      <alignment horizontal="center" wrapText="1"/>
    </xf>
    <xf numFmtId="0" fontId="0" fillId="0" borderId="1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Font="1" applyBorder="1" applyAlignment="1">
      <alignment horizontal="center" wrapText="1"/>
    </xf>
    <xf numFmtId="164" fontId="0" fillId="0" borderId="0" xfId="0" applyNumberFormat="1" applyBorder="1" applyAlignment="1">
      <alignment horizontal="center"/>
    </xf>
    <xf numFmtId="0" fontId="4" fillId="0" borderId="0" xfId="0" applyFont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22" xfId="0" applyFont="1" applyBorder="1" applyAlignment="1">
      <alignment horizontal="center"/>
    </xf>
  </cellXfs>
  <cellStyles count="1">
    <cellStyle name="Normal" xfId="0" builtinId="0"/>
  </cellStyles>
  <dxfs count="10"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theme="2" tint="-0.249977111117893"/>
        </patternFill>
      </fill>
    </dxf>
    <dxf>
      <fill>
        <patternFill patternType="solid">
          <bgColor theme="2"/>
        </patternFill>
      </fill>
    </dxf>
    <dxf>
      <alignment horizontal="center"/>
    </dxf>
    <dxf>
      <alignment horizontal="center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2.xml"/><Relationship Id="rId7" Type="http://schemas.openxmlformats.org/officeDocument/2006/relationships/calcChain" Target="calcChain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ajiha M.Ismail" refreshedDate="43704.950590624998" createdVersion="6" refreshedVersion="6" minRefreshableVersion="3" recordCount="24" xr:uid="{02E2CA41-4B2A-4369-B73E-81C5989162B9}">
  <cacheSource type="worksheet">
    <worksheetSource ref="A1:A25" sheet="Sheet2"/>
  </cacheSource>
  <cacheFields count="1">
    <cacheField name="11" numFmtId="0">
      <sharedItems containsSemiMixedTypes="0" containsString="0" containsNumber="1" containsInteger="1" minValue="12" maxValue="35" count="24"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</sharedItems>
      <fieldGroup base="0">
        <rangePr autoStart="0" startNum="11" endNum="35" groupInterval="5"/>
        <groupItems count="7">
          <s v="&lt;11"/>
          <s v="11-15"/>
          <s v="16-20"/>
          <s v="21-25"/>
          <s v="26-30"/>
          <s v="31-35"/>
          <s v="&gt;36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ajiha M.Ismail" refreshedDate="43704.957382523149" createdVersion="6" refreshedVersion="6" minRefreshableVersion="3" recordCount="25" xr:uid="{838B15EF-A2E9-497E-9D66-EBE34C49CFA8}">
  <cacheSource type="worksheet">
    <worksheetSource ref="B1:B26" sheet="Sheet2"/>
  </cacheSource>
  <cacheFields count="1">
    <cacheField name="10.5" numFmtId="0">
      <sharedItems containsSemiMixedTypes="0" containsString="0" containsNumber="1" minValue="11.5" maxValue="35.5" count="25">
        <n v="11.5"/>
        <n v="12.5"/>
        <n v="13.5"/>
        <n v="14.5"/>
        <n v="15.5"/>
        <n v="16.5"/>
        <n v="17.5"/>
        <n v="18.5"/>
        <n v="19.5"/>
        <n v="20.5"/>
        <n v="21.5"/>
        <n v="22.5"/>
        <n v="23.5"/>
        <n v="24.5"/>
        <n v="25.5"/>
        <n v="26.5"/>
        <n v="27.5"/>
        <n v="28.5"/>
        <n v="29.5"/>
        <n v="30.5"/>
        <n v="31.5"/>
        <n v="32.5"/>
        <n v="33.5"/>
        <n v="34.5"/>
        <n v="35.5"/>
      </sharedItems>
      <fieldGroup base="0">
        <rangePr autoStart="0" startNum="10.5" endNum="35.5" groupInterval="5"/>
        <groupItems count="7">
          <s v="&lt;10.5"/>
          <s v="10.5-15.5"/>
          <s v="15.5-20.5"/>
          <s v="20.5-25.5"/>
          <s v="25.5-30.5"/>
          <s v="30.5-35.5"/>
          <s v="&gt;35.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2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23"/>
  </r>
  <r>
    <x v="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D20097-8595-4A1F-8671-7F28B2608FDD}" name="PivotTable2" cacheId="1" applyNumberFormats="0" applyBorderFormats="0" applyFontFormats="0" applyPatternFormats="0" applyAlignmentFormats="0" applyWidthHeightFormats="1" dataCaption="Values" updatedVersion="6" minRefreshableVersion="3" useAutoFormatting="1" rowGrandTotals="0" itemPrintTitles="1" createdVersion="6" indent="0" showHeaders="0" outline="1" outlineData="1" multipleFieldFilters="0">
  <location ref="B47:B51" firstHeaderRow="0" firstDataRow="0" firstDataCol="1"/>
  <pivotFields count="1"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0"/>
  </rowFields>
  <rowItems count="5">
    <i>
      <x v="1"/>
    </i>
    <i>
      <x v="2"/>
    </i>
    <i>
      <x v="3"/>
    </i>
    <i>
      <x v="4"/>
    </i>
    <i>
      <x v="5"/>
    </i>
  </rowItems>
  <colItems count="1">
    <i/>
  </colItems>
  <formats count="4">
    <format dxfId="3">
      <pivotArea dataOnly="0" labelOnly="1" fieldPosition="0">
        <references count="1">
          <reference field="0" count="1">
            <x v="3"/>
          </reference>
        </references>
      </pivotArea>
    </format>
    <format dxfId="2">
      <pivotArea dataOnly="0" labelOnly="1" fieldPosition="0">
        <references count="1">
          <reference field="0" count="1">
            <x v="3"/>
          </reference>
        </references>
      </pivotArea>
    </format>
    <format dxfId="1">
      <pivotArea type="all" dataOnly="0" outline="0" fieldPosition="0"/>
    </format>
    <format dxfId="0">
      <pivotArea dataOnly="0" labelOnly="1" fieldPosition="0">
        <references count="1">
          <reference field="0" count="5">
            <x v="1"/>
            <x v="2"/>
            <x v="3"/>
            <x v="4"/>
            <x v="5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AC9F21-9A40-4CD0-8DAB-F69B6AE69C1C}" name="PivotTable1" cacheId="0" applyNumberFormats="0" applyBorderFormats="0" applyFontFormats="0" applyPatternFormats="0" applyAlignmentFormats="0" applyWidthHeightFormats="1" dataCaption="Values" updatedVersion="6" minRefreshableVersion="3" useAutoFormatting="1" rowGrandTotals="0" itemPrintTitles="1" createdVersion="6" indent="0" showHeaders="0" outline="1" outlineData="1" multipleFieldFilters="0">
  <location ref="B31:B35" firstHeaderRow="0" firstDataRow="0" firstDataCol="1"/>
  <pivotFields count="1"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0"/>
  </rowFields>
  <rowItems count="5">
    <i>
      <x v="1"/>
    </i>
    <i>
      <x v="2"/>
    </i>
    <i>
      <x v="3"/>
    </i>
    <i>
      <x v="4"/>
    </i>
    <i>
      <x v="5"/>
    </i>
  </rowItems>
  <colItems count="1">
    <i/>
  </colItems>
  <formats count="6">
    <format dxfId="9">
      <pivotArea type="all" dataOnly="0" outline="0" fieldPosition="0"/>
    </format>
    <format dxfId="8">
      <pivotArea dataOnly="0" labelOnly="1" fieldPosition="0">
        <references count="1">
          <reference field="0" count="5">
            <x v="1"/>
            <x v="2"/>
            <x v="3"/>
            <x v="4"/>
            <x v="5"/>
          </reference>
        </references>
      </pivotArea>
    </format>
    <format dxfId="7">
      <pivotArea type="all" dataOnly="0" outline="0" fieldPosition="0"/>
    </format>
    <format dxfId="6">
      <pivotArea dataOnly="0" labelOnly="1" fieldPosition="0">
        <references count="1">
          <reference field="0" count="5">
            <x v="1"/>
            <x v="2"/>
            <x v="3"/>
            <x v="4"/>
            <x v="5"/>
          </reference>
        </references>
      </pivotArea>
    </format>
    <format dxfId="5">
      <pivotArea type="all" dataOnly="0" outline="0" fieldPosition="0"/>
    </format>
    <format dxfId="4">
      <pivotArea dataOnly="0" labelOnly="1" fieldPosition="0">
        <references count="1">
          <reference field="0" count="5">
            <x v="1"/>
            <x v="2"/>
            <x v="3"/>
            <x v="4"/>
            <x v="5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64E10-3C08-488E-82C7-A17D69D894AC}">
  <dimension ref="A1:K66"/>
  <sheetViews>
    <sheetView tabSelected="1" zoomScaleNormal="100" workbookViewId="0">
      <selection activeCell="J7" sqref="J7"/>
    </sheetView>
  </sheetViews>
  <sheetFormatPr defaultRowHeight="14.4" x14ac:dyDescent="0.3"/>
  <cols>
    <col min="1" max="1" width="10.88671875" customWidth="1"/>
    <col min="2" max="2" width="10" customWidth="1"/>
    <col min="3" max="3" width="10.109375" customWidth="1"/>
    <col min="4" max="4" width="9.77734375" customWidth="1"/>
    <col min="5" max="5" width="12.77734375" customWidth="1"/>
    <col min="6" max="6" width="8.6640625" customWidth="1"/>
  </cols>
  <sheetData>
    <row r="1" spans="1:11" ht="14.4" customHeight="1" x14ac:dyDescent="0.4">
      <c r="A1" s="66" t="s">
        <v>34</v>
      </c>
      <c r="B1" s="67"/>
      <c r="C1" s="67"/>
      <c r="D1" s="67"/>
      <c r="E1" s="67"/>
      <c r="F1" s="67"/>
      <c r="G1" s="67"/>
      <c r="H1" s="67"/>
      <c r="I1" s="68"/>
      <c r="J1" s="4"/>
      <c r="K1" s="4"/>
    </row>
    <row r="2" spans="1:11" ht="14.4" customHeight="1" thickBot="1" x14ac:dyDescent="0.45">
      <c r="A2" s="69"/>
      <c r="B2" s="70"/>
      <c r="C2" s="70"/>
      <c r="D2" s="70"/>
      <c r="E2" s="70"/>
      <c r="F2" s="70"/>
      <c r="G2" s="70"/>
      <c r="H2" s="70"/>
      <c r="I2" s="71"/>
      <c r="J2" s="4"/>
      <c r="K2" s="4"/>
    </row>
    <row r="4" spans="1:11" ht="15.6" x14ac:dyDescent="0.3">
      <c r="A4" s="65" t="s">
        <v>0</v>
      </c>
      <c r="B4" s="65"/>
      <c r="C4" s="65"/>
      <c r="D4" s="65"/>
      <c r="E4" s="65"/>
      <c r="F4" s="65"/>
      <c r="G4" s="65"/>
      <c r="H4" s="65"/>
      <c r="I4" s="65"/>
      <c r="J4" s="2"/>
      <c r="K4" s="2"/>
    </row>
    <row r="6" spans="1:11" ht="15" thickBot="1" x14ac:dyDescent="0.35">
      <c r="G6" s="1"/>
    </row>
    <row r="7" spans="1:11" ht="42" thickBot="1" x14ac:dyDescent="0.35">
      <c r="C7" s="45" t="s">
        <v>1</v>
      </c>
      <c r="D7" s="50" t="s">
        <v>32</v>
      </c>
      <c r="E7" s="46" t="s">
        <v>5</v>
      </c>
      <c r="F7" s="47" t="s">
        <v>8</v>
      </c>
    </row>
    <row r="8" spans="1:11" x14ac:dyDescent="0.3">
      <c r="C8" s="13">
        <v>25</v>
      </c>
      <c r="D8" s="8">
        <f>POWER(C8,2)</f>
        <v>625</v>
      </c>
      <c r="E8" s="8">
        <f>C8-$E$23</f>
        <v>-20</v>
      </c>
      <c r="F8" s="14">
        <f>ABS(E8:E16)</f>
        <v>20</v>
      </c>
    </row>
    <row r="9" spans="1:11" x14ac:dyDescent="0.3">
      <c r="C9" s="15">
        <v>43</v>
      </c>
      <c r="D9" s="8">
        <f t="shared" ref="D9:D16" si="0">POWER(C9,2)</f>
        <v>1849</v>
      </c>
      <c r="E9" s="8">
        <f>C9-$E$23</f>
        <v>-2</v>
      </c>
      <c r="F9" s="14">
        <f t="shared" ref="F9:F16" si="1">ABS(E9:E17)</f>
        <v>2</v>
      </c>
    </row>
    <row r="10" spans="1:11" x14ac:dyDescent="0.3">
      <c r="C10" s="15">
        <v>14</v>
      </c>
      <c r="D10" s="8">
        <f t="shared" si="0"/>
        <v>196</v>
      </c>
      <c r="E10" s="8">
        <f>C10-$E$23</f>
        <v>-31</v>
      </c>
      <c r="F10" s="14">
        <f t="shared" si="1"/>
        <v>31</v>
      </c>
    </row>
    <row r="11" spans="1:11" x14ac:dyDescent="0.3">
      <c r="C11" s="15">
        <v>45</v>
      </c>
      <c r="D11" s="8">
        <f t="shared" si="0"/>
        <v>2025</v>
      </c>
      <c r="E11" s="8">
        <f>C11-$E$23</f>
        <v>0</v>
      </c>
      <c r="F11" s="14">
        <f t="shared" si="1"/>
        <v>0</v>
      </c>
    </row>
    <row r="12" spans="1:11" x14ac:dyDescent="0.3">
      <c r="C12" s="15">
        <v>50</v>
      </c>
      <c r="D12" s="8">
        <f t="shared" si="0"/>
        <v>2500</v>
      </c>
      <c r="E12" s="8">
        <f>C12-$E$23</f>
        <v>5</v>
      </c>
      <c r="F12" s="14">
        <f t="shared" si="1"/>
        <v>5</v>
      </c>
    </row>
    <row r="13" spans="1:11" x14ac:dyDescent="0.3">
      <c r="C13" s="15">
        <v>46</v>
      </c>
      <c r="D13" s="8">
        <f t="shared" si="0"/>
        <v>2116</v>
      </c>
      <c r="E13" s="8">
        <f>C13-$E$23</f>
        <v>1</v>
      </c>
      <c r="F13" s="14">
        <f t="shared" si="1"/>
        <v>1</v>
      </c>
    </row>
    <row r="14" spans="1:11" x14ac:dyDescent="0.3">
      <c r="C14" s="15">
        <v>70</v>
      </c>
      <c r="D14" s="8">
        <f t="shared" si="0"/>
        <v>4900</v>
      </c>
      <c r="E14" s="8">
        <f>C14-$E$23</f>
        <v>25</v>
      </c>
      <c r="F14" s="14">
        <f t="shared" si="1"/>
        <v>25</v>
      </c>
    </row>
    <row r="15" spans="1:11" x14ac:dyDescent="0.3">
      <c r="C15" s="15">
        <v>28</v>
      </c>
      <c r="D15" s="8">
        <f t="shared" si="0"/>
        <v>784</v>
      </c>
      <c r="E15" s="8">
        <f>C15-$E$23</f>
        <v>-17</v>
      </c>
      <c r="F15" s="14">
        <f t="shared" si="1"/>
        <v>17</v>
      </c>
    </row>
    <row r="16" spans="1:11" ht="15" thickBot="1" x14ac:dyDescent="0.35">
      <c r="C16" s="17">
        <v>87</v>
      </c>
      <c r="D16" s="8">
        <f t="shared" si="0"/>
        <v>7569</v>
      </c>
      <c r="E16" s="8">
        <f>C16-$E$23</f>
        <v>42</v>
      </c>
      <c r="F16" s="14">
        <f t="shared" si="1"/>
        <v>42</v>
      </c>
    </row>
    <row r="17" spans="1:9" ht="15" thickBot="1" x14ac:dyDescent="0.35">
      <c r="C17" s="9">
        <f t="shared" ref="C17:D17" si="2">SUM(C8:C16)</f>
        <v>408</v>
      </c>
      <c r="D17" s="10">
        <f t="shared" si="2"/>
        <v>22564</v>
      </c>
      <c r="E17" s="10"/>
      <c r="F17" s="11">
        <f>SUM(F8:F16)</f>
        <v>143</v>
      </c>
    </row>
    <row r="18" spans="1:9" x14ac:dyDescent="0.3">
      <c r="C18" s="5"/>
      <c r="F18" s="5"/>
      <c r="G18" s="1"/>
    </row>
    <row r="19" spans="1:9" ht="15" thickBot="1" x14ac:dyDescent="0.35">
      <c r="C19" s="5"/>
      <c r="D19" s="63"/>
      <c r="E19" s="64"/>
      <c r="G19" s="1"/>
    </row>
    <row r="20" spans="1:9" x14ac:dyDescent="0.3">
      <c r="C20" s="6"/>
      <c r="D20" s="20" t="s">
        <v>2</v>
      </c>
      <c r="E20" s="31">
        <f>COUNT(C8:C16)</f>
        <v>9</v>
      </c>
      <c r="G20" s="1"/>
    </row>
    <row r="21" spans="1:9" x14ac:dyDescent="0.3">
      <c r="C21" s="5"/>
      <c r="D21" s="21" t="s">
        <v>3</v>
      </c>
      <c r="E21" s="16">
        <f>D17/E20-(C17/E20)^2</f>
        <v>452</v>
      </c>
      <c r="G21" s="1"/>
    </row>
    <row r="22" spans="1:9" ht="28.8" x14ac:dyDescent="0.3">
      <c r="C22" s="5"/>
      <c r="D22" s="21" t="s">
        <v>4</v>
      </c>
      <c r="E22" s="19">
        <f>E21^0.5</f>
        <v>21.2602916254693</v>
      </c>
      <c r="G22" s="1"/>
    </row>
    <row r="23" spans="1:9" x14ac:dyDescent="0.3">
      <c r="C23" s="5"/>
      <c r="D23" s="21" t="s">
        <v>6</v>
      </c>
      <c r="E23" s="16">
        <f>MEDIAN(C8:C16)</f>
        <v>45</v>
      </c>
      <c r="G23" s="1"/>
    </row>
    <row r="24" spans="1:9" ht="29.4" thickBot="1" x14ac:dyDescent="0.35">
      <c r="C24" s="7"/>
      <c r="D24" s="22" t="s">
        <v>7</v>
      </c>
      <c r="E24" s="33">
        <f>F17/E20</f>
        <v>15.888888888888889</v>
      </c>
      <c r="G24" s="1"/>
    </row>
    <row r="25" spans="1:9" x14ac:dyDescent="0.3">
      <c r="B25" s="7"/>
      <c r="E25" s="5"/>
      <c r="F25" s="5"/>
      <c r="G25" s="1"/>
    </row>
    <row r="26" spans="1:9" x14ac:dyDescent="0.3">
      <c r="G26" s="1"/>
    </row>
    <row r="27" spans="1:9" ht="15.6" x14ac:dyDescent="0.3">
      <c r="A27" s="65" t="s">
        <v>9</v>
      </c>
      <c r="B27" s="65"/>
      <c r="C27" s="65"/>
      <c r="D27" s="65"/>
      <c r="E27" s="65"/>
      <c r="F27" s="65"/>
      <c r="G27" s="65"/>
      <c r="H27" s="65"/>
      <c r="I27" s="65"/>
    </row>
    <row r="29" spans="1:9" ht="15" thickBot="1" x14ac:dyDescent="0.35"/>
    <row r="30" spans="1:9" ht="28.2" thickBot="1" x14ac:dyDescent="0.35">
      <c r="B30" s="45" t="s">
        <v>10</v>
      </c>
      <c r="C30" s="46" t="s">
        <v>11</v>
      </c>
      <c r="D30" s="46" t="s">
        <v>12</v>
      </c>
      <c r="E30" s="46" t="s">
        <v>13</v>
      </c>
      <c r="F30" s="46" t="s">
        <v>1</v>
      </c>
      <c r="G30" s="48" t="s">
        <v>27</v>
      </c>
      <c r="H30" s="49" t="s">
        <v>28</v>
      </c>
    </row>
    <row r="31" spans="1:9" x14ac:dyDescent="0.3">
      <c r="B31" s="13" t="s">
        <v>14</v>
      </c>
      <c r="C31" s="8">
        <v>11</v>
      </c>
      <c r="D31" s="8">
        <v>15</v>
      </c>
      <c r="E31" s="8">
        <v>1</v>
      </c>
      <c r="F31" s="8">
        <f>(C31+D31)/2</f>
        <v>13</v>
      </c>
      <c r="G31" s="8">
        <f>E31*F31</f>
        <v>13</v>
      </c>
      <c r="H31" s="14">
        <f>E31*F31^2</f>
        <v>169</v>
      </c>
    </row>
    <row r="32" spans="1:9" x14ac:dyDescent="0.3">
      <c r="B32" s="15" t="s">
        <v>15</v>
      </c>
      <c r="C32" s="3">
        <v>16</v>
      </c>
      <c r="D32" s="3">
        <v>20</v>
      </c>
      <c r="E32" s="24">
        <v>2</v>
      </c>
      <c r="F32" s="3">
        <f t="shared" ref="F32:F35" si="3">(C32+D32)/2</f>
        <v>18</v>
      </c>
      <c r="G32" s="3">
        <f>E32*F32</f>
        <v>36</v>
      </c>
      <c r="H32" s="16">
        <f>E32*F32^2</f>
        <v>648</v>
      </c>
    </row>
    <row r="33" spans="2:8" x14ac:dyDescent="0.3">
      <c r="B33" s="15" t="s">
        <v>16</v>
      </c>
      <c r="C33" s="3">
        <v>21</v>
      </c>
      <c r="D33" s="3">
        <v>25</v>
      </c>
      <c r="E33" s="3">
        <v>5</v>
      </c>
      <c r="F33" s="3">
        <f t="shared" si="3"/>
        <v>23</v>
      </c>
      <c r="G33" s="3">
        <f>E33*F33</f>
        <v>115</v>
      </c>
      <c r="H33" s="16">
        <f>E33*F33^2</f>
        <v>2645</v>
      </c>
    </row>
    <row r="34" spans="2:8" x14ac:dyDescent="0.3">
      <c r="B34" s="15" t="s">
        <v>17</v>
      </c>
      <c r="C34" s="3">
        <v>26</v>
      </c>
      <c r="D34" s="3">
        <v>30</v>
      </c>
      <c r="E34" s="3">
        <v>1</v>
      </c>
      <c r="F34" s="3">
        <f t="shared" si="3"/>
        <v>28</v>
      </c>
      <c r="G34" s="3">
        <f>E34*F34</f>
        <v>28</v>
      </c>
      <c r="H34" s="16">
        <f>E34*F34^2</f>
        <v>784</v>
      </c>
    </row>
    <row r="35" spans="2:8" ht="15" thickBot="1" x14ac:dyDescent="0.35">
      <c r="B35" s="17" t="s">
        <v>18</v>
      </c>
      <c r="C35" s="12">
        <v>31</v>
      </c>
      <c r="D35" s="12">
        <v>35</v>
      </c>
      <c r="E35" s="12">
        <v>1</v>
      </c>
      <c r="F35" s="12">
        <f t="shared" si="3"/>
        <v>33</v>
      </c>
      <c r="G35" s="12">
        <f>E35*F35</f>
        <v>33</v>
      </c>
      <c r="H35" s="18">
        <f>E35*F35^2</f>
        <v>1089</v>
      </c>
    </row>
    <row r="36" spans="2:8" ht="15" thickBot="1" x14ac:dyDescent="0.35">
      <c r="B36" s="9"/>
      <c r="C36" s="10"/>
      <c r="D36" s="10"/>
      <c r="E36" s="10">
        <f>SUM(E31:E35)</f>
        <v>10</v>
      </c>
      <c r="F36" s="10"/>
      <c r="G36" s="10">
        <f>SUM(G31:G35)</f>
        <v>225</v>
      </c>
      <c r="H36" s="11">
        <f>SUM(H31:H35)</f>
        <v>5335</v>
      </c>
    </row>
    <row r="37" spans="2:8" ht="15" thickBot="1" x14ac:dyDescent="0.35"/>
    <row r="38" spans="2:8" x14ac:dyDescent="0.3">
      <c r="C38" s="30" t="s">
        <v>3</v>
      </c>
      <c r="D38" s="31">
        <f>(H36/E36)-(G36/E36)^2</f>
        <v>27.25</v>
      </c>
    </row>
    <row r="39" spans="2:8" ht="29.4" thickBot="1" x14ac:dyDescent="0.35">
      <c r="C39" s="32" t="s">
        <v>4</v>
      </c>
      <c r="D39" s="33">
        <f>D38^0.5</f>
        <v>5.2201532544552753</v>
      </c>
    </row>
    <row r="45" spans="2:8" ht="15" thickBot="1" x14ac:dyDescent="0.35"/>
    <row r="46" spans="2:8" ht="69.599999999999994" thickBot="1" x14ac:dyDescent="0.35">
      <c r="B46" s="45" t="s">
        <v>19</v>
      </c>
      <c r="C46" s="46" t="s">
        <v>20</v>
      </c>
      <c r="D46" s="46" t="s">
        <v>21</v>
      </c>
      <c r="E46" s="46" t="s">
        <v>13</v>
      </c>
      <c r="F46" s="47" t="s">
        <v>29</v>
      </c>
    </row>
    <row r="47" spans="2:8" x14ac:dyDescent="0.3">
      <c r="B47" s="39" t="s">
        <v>22</v>
      </c>
      <c r="C47" s="26">
        <f>C31-0.5</f>
        <v>10.5</v>
      </c>
      <c r="D47" s="26">
        <f>D31+0.5</f>
        <v>15.5</v>
      </c>
      <c r="E47" s="8">
        <v>1</v>
      </c>
      <c r="F47" s="27">
        <v>1</v>
      </c>
    </row>
    <row r="48" spans="2:8" x14ac:dyDescent="0.3">
      <c r="B48" s="36" t="s">
        <v>23</v>
      </c>
      <c r="C48" s="23">
        <f>C32-0.5</f>
        <v>15.5</v>
      </c>
      <c r="D48" s="23">
        <f>D32+0.5</f>
        <v>20.5</v>
      </c>
      <c r="E48" s="24">
        <v>2</v>
      </c>
      <c r="F48" s="25">
        <f>F47+E32</f>
        <v>3</v>
      </c>
    </row>
    <row r="49" spans="2:6" x14ac:dyDescent="0.3">
      <c r="B49" s="37" t="s">
        <v>24</v>
      </c>
      <c r="C49" s="34">
        <f>C33-0.5</f>
        <v>20.5</v>
      </c>
      <c r="D49" s="34">
        <f>D33+0.5</f>
        <v>25.5</v>
      </c>
      <c r="E49" s="35">
        <v>5</v>
      </c>
      <c r="F49" s="38">
        <f>F48+E33</f>
        <v>8</v>
      </c>
    </row>
    <row r="50" spans="2:6" x14ac:dyDescent="0.3">
      <c r="B50" s="36" t="s">
        <v>25</v>
      </c>
      <c r="C50" s="23">
        <f>C34-0.5</f>
        <v>25.5</v>
      </c>
      <c r="D50" s="23">
        <f>D34+0.5</f>
        <v>30.5</v>
      </c>
      <c r="E50" s="3">
        <v>1</v>
      </c>
      <c r="F50" s="25">
        <f>F49+E34</f>
        <v>9</v>
      </c>
    </row>
    <row r="51" spans="2:6" ht="15" thickBot="1" x14ac:dyDescent="0.35">
      <c r="B51" s="40" t="s">
        <v>26</v>
      </c>
      <c r="C51" s="28">
        <f>C35-0.5</f>
        <v>30.5</v>
      </c>
      <c r="D51" s="28">
        <f>D35+0.5</f>
        <v>35.5</v>
      </c>
      <c r="E51" s="12">
        <v>1</v>
      </c>
      <c r="F51" s="29">
        <f>F50+E35</f>
        <v>10</v>
      </c>
    </row>
    <row r="52" spans="2:6" ht="15" thickBot="1" x14ac:dyDescent="0.35">
      <c r="B52" s="41"/>
      <c r="C52" s="42"/>
      <c r="D52" s="42"/>
      <c r="E52" s="10">
        <f>SUM(E47:E51)</f>
        <v>10</v>
      </c>
      <c r="F52" s="43"/>
    </row>
    <row r="54" spans="2:6" ht="15" thickBot="1" x14ac:dyDescent="0.35"/>
    <row r="55" spans="2:6" ht="28.2" thickBot="1" x14ac:dyDescent="0.35">
      <c r="B55" s="56" t="s">
        <v>1</v>
      </c>
      <c r="C55" s="57" t="s">
        <v>5</v>
      </c>
      <c r="D55" s="46" t="s">
        <v>8</v>
      </c>
      <c r="E55" s="58" t="s">
        <v>33</v>
      </c>
    </row>
    <row r="56" spans="2:6" x14ac:dyDescent="0.3">
      <c r="B56" s="55">
        <f>(C47+D47)/2</f>
        <v>13</v>
      </c>
      <c r="C56" s="26">
        <f>B56:B60-$D$65</f>
        <v>-9.5</v>
      </c>
      <c r="D56" s="26">
        <f>ABS(C56:C60)</f>
        <v>9.5</v>
      </c>
      <c r="E56" s="27">
        <f>E47*D56</f>
        <v>9.5</v>
      </c>
    </row>
    <row r="57" spans="2:6" x14ac:dyDescent="0.3">
      <c r="B57" s="54">
        <f>(C48+D48)/2</f>
        <v>18</v>
      </c>
      <c r="C57" s="23">
        <f>B57:B61-$D$65</f>
        <v>-4.5</v>
      </c>
      <c r="D57" s="23">
        <f t="shared" ref="D57:D58" si="4">ABS(C57:C61)</f>
        <v>4.5</v>
      </c>
      <c r="E57" s="25">
        <f t="shared" ref="E57:E60" si="5">E48*D57</f>
        <v>9</v>
      </c>
    </row>
    <row r="58" spans="2:6" x14ac:dyDescent="0.3">
      <c r="B58" s="54">
        <f>(C49+D49)/2</f>
        <v>23</v>
      </c>
      <c r="C58" s="23">
        <f>B58:B62-$D$65</f>
        <v>0.5</v>
      </c>
      <c r="D58" s="23">
        <f t="shared" si="4"/>
        <v>0.5</v>
      </c>
      <c r="E58" s="25">
        <f t="shared" si="5"/>
        <v>2.5</v>
      </c>
    </row>
    <row r="59" spans="2:6" x14ac:dyDescent="0.3">
      <c r="B59" s="54">
        <f>(C50+D50)/2</f>
        <v>28</v>
      </c>
      <c r="C59" s="23">
        <f>B59:B63-$D$65</f>
        <v>5.5</v>
      </c>
      <c r="D59" s="23">
        <f>ABS(C59:C62)</f>
        <v>5.5</v>
      </c>
      <c r="E59" s="25">
        <f t="shared" si="5"/>
        <v>5.5</v>
      </c>
    </row>
    <row r="60" spans="2:6" ht="15" thickBot="1" x14ac:dyDescent="0.35">
      <c r="B60" s="59">
        <f>(C51+D51)/2</f>
        <v>33</v>
      </c>
      <c r="C60" s="28">
        <f>B60:B64-$D$65</f>
        <v>10.5</v>
      </c>
      <c r="D60" s="28">
        <f>ABS(C60:C62)</f>
        <v>10.5</v>
      </c>
      <c r="E60" s="29">
        <f t="shared" si="5"/>
        <v>10.5</v>
      </c>
    </row>
    <row r="61" spans="2:6" ht="15" thickBot="1" x14ac:dyDescent="0.35">
      <c r="B61" s="60"/>
      <c r="C61" s="61"/>
      <c r="D61" s="61"/>
      <c r="E61" s="62">
        <f>SUM(E56:E60)</f>
        <v>37</v>
      </c>
    </row>
    <row r="62" spans="2:6" ht="15" thickBot="1" x14ac:dyDescent="0.35"/>
    <row r="63" spans="2:6" ht="28.8" x14ac:dyDescent="0.3">
      <c r="C63" s="51" t="s">
        <v>30</v>
      </c>
      <c r="D63" s="31">
        <f>E52/2</f>
        <v>5</v>
      </c>
    </row>
    <row r="64" spans="2:6" x14ac:dyDescent="0.3">
      <c r="C64" s="52" t="s">
        <v>31</v>
      </c>
      <c r="D64" s="16">
        <f>25.5-20.5</f>
        <v>5</v>
      </c>
    </row>
    <row r="65" spans="3:4" x14ac:dyDescent="0.3">
      <c r="C65" s="52" t="s">
        <v>6</v>
      </c>
      <c r="D65" s="16">
        <f>C49+(D64/E49)*(E52/2-F48)</f>
        <v>22.5</v>
      </c>
    </row>
    <row r="66" spans="3:4" ht="29.4" thickBot="1" x14ac:dyDescent="0.35">
      <c r="C66" s="53" t="s">
        <v>7</v>
      </c>
      <c r="D66" s="44">
        <f>E61/E52</f>
        <v>3.7</v>
      </c>
    </row>
  </sheetData>
  <mergeCells count="3">
    <mergeCell ref="A27:I27"/>
    <mergeCell ref="A4:I4"/>
    <mergeCell ref="A1:I2"/>
  </mergeCells>
  <pageMargins left="0.7" right="0.7" top="0.75" bottom="0.75" header="0.3" footer="0.3"/>
  <pageSetup paperSize="9" orientation="portrait" horizontalDpi="300" verticalDpi="30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Wajiha M.Ismail</dc:creator>
  <cp:lastModifiedBy>Wajiha M.Ismail</cp:lastModifiedBy>
  <cp:lastPrinted>2019-08-29T19:31:56Z</cp:lastPrinted>
  <dcterms:created xsi:type="dcterms:W3CDTF">2019-08-27T13:11:32Z</dcterms:created>
  <dcterms:modified xsi:type="dcterms:W3CDTF">2020-04-27T04:03:08Z</dcterms:modified>
</cp:coreProperties>
</file>