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Wise/Data Analytics/Course Projects/Module 1 - Excel/"/>
    </mc:Choice>
  </mc:AlternateContent>
  <xr:revisionPtr revIDLastSave="0" documentId="13_ncr:1_{25B28ACA-3E78-7E4E-B74A-85624121E76C}" xr6:coauthVersionLast="45" xr6:coauthVersionMax="45" xr10:uidLastSave="{00000000-0000-0000-0000-000000000000}"/>
  <bookViews>
    <workbookView xWindow="0" yWindow="460" windowWidth="23160" windowHeight="21940" xr2:uid="{00000000-000D-0000-FFFF-FFFF00000000}"/>
  </bookViews>
  <sheets>
    <sheet name="Outcomes Based on Goals" sheetId="3" r:id="rId1"/>
    <sheet name="Outcomes Based on Launch Date" sheetId="8" r:id="rId2"/>
    <sheet name="Kickstarter Data Plays" sheetId="5" r:id="rId3"/>
    <sheet name="Kickstarter Data All" sheetId="4" r:id="rId4"/>
  </sheets>
  <definedNames>
    <definedName name="_xlnm._FilterDatabase" localSheetId="3" hidden="1">'Kickstarter Data All'!$A$1:$S$4115</definedName>
  </definedNames>
  <calcPr calcId="191029"/>
  <pivotCaches>
    <pivotCache cacheId="2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H3" i="3" l="1"/>
  <c r="H4" i="3"/>
  <c r="H5" i="3"/>
  <c r="H6" i="3"/>
  <c r="H7" i="3"/>
  <c r="H8" i="3"/>
  <c r="H9" i="3"/>
  <c r="H10" i="3"/>
  <c r="H11" i="3"/>
  <c r="H12" i="3"/>
  <c r="H13" i="3"/>
  <c r="G3" i="3"/>
  <c r="G4" i="3"/>
  <c r="G5" i="3"/>
  <c r="G6" i="3"/>
  <c r="G7" i="3"/>
  <c r="G8" i="3"/>
  <c r="G9" i="3"/>
  <c r="G10" i="3"/>
  <c r="G11" i="3"/>
  <c r="G12" i="3"/>
  <c r="G13" i="3"/>
  <c r="F7" i="3"/>
  <c r="F3" i="3"/>
  <c r="F4" i="3"/>
  <c r="F5" i="3"/>
  <c r="F6" i="3"/>
  <c r="F8" i="3"/>
  <c r="F9" i="3"/>
  <c r="F10" i="3"/>
  <c r="F11" i="3"/>
  <c r="F12" i="3"/>
  <c r="F13" i="3"/>
  <c r="B1072" i="5"/>
  <c r="D13" i="3"/>
  <c r="C13" i="3"/>
  <c r="B13" i="3"/>
  <c r="B3" i="3"/>
  <c r="D12" i="3"/>
  <c r="C12" i="3"/>
  <c r="B12" i="3"/>
  <c r="D11" i="3"/>
  <c r="C11" i="3"/>
  <c r="B11" i="3"/>
  <c r="C10" i="3"/>
  <c r="D10" i="3"/>
  <c r="B10" i="3"/>
  <c r="D9" i="3"/>
  <c r="C9" i="3"/>
  <c r="B9" i="3"/>
  <c r="D8" i="3"/>
  <c r="C8" i="3"/>
  <c r="B8" i="3"/>
  <c r="D7" i="3"/>
  <c r="C7" i="3"/>
  <c r="B7" i="3"/>
  <c r="B6" i="3"/>
  <c r="D6" i="3"/>
  <c r="C6" i="3"/>
  <c r="B5" i="3"/>
  <c r="D5" i="3"/>
  <c r="C5" i="3"/>
  <c r="D4" i="3"/>
  <c r="C4" i="3"/>
  <c r="B4" i="3"/>
  <c r="D3" i="3"/>
  <c r="C3" i="3"/>
  <c r="D2" i="3"/>
  <c r="C2" i="3"/>
  <c r="E13" i="3" l="1"/>
  <c r="E12" i="3"/>
  <c r="E2" i="3"/>
  <c r="E11" i="3"/>
  <c r="E10" i="3"/>
  <c r="E9" i="3"/>
  <c r="E8" i="3"/>
  <c r="E7" i="3"/>
  <c r="E6" i="3"/>
  <c r="E5" i="3"/>
  <c r="E4" i="3"/>
  <c r="E3" i="3"/>
  <c r="G2" i="3" l="1"/>
  <c r="F2" i="3"/>
  <c r="H2" i="3"/>
  <c r="S4115" i="4"/>
  <c r="R4115" i="4"/>
  <c r="Q4115" i="4"/>
  <c r="P4115" i="4"/>
  <c r="S4114" i="4"/>
  <c r="R4114" i="4"/>
  <c r="Q4114" i="4"/>
  <c r="P4114" i="4"/>
  <c r="S4113" i="4"/>
  <c r="R4113" i="4"/>
  <c r="Q4113" i="4"/>
  <c r="P4113" i="4"/>
  <c r="S4112" i="4"/>
  <c r="R4112" i="4"/>
  <c r="Q4112" i="4"/>
  <c r="P4112" i="4"/>
  <c r="S4111" i="4"/>
  <c r="R4111" i="4"/>
  <c r="Q4111" i="4"/>
  <c r="P4111" i="4"/>
  <c r="S4110" i="4"/>
  <c r="R4110" i="4"/>
  <c r="Q4110" i="4"/>
  <c r="P4110" i="4"/>
  <c r="S4109" i="4"/>
  <c r="R4109" i="4"/>
  <c r="Q4109" i="4"/>
  <c r="P4109" i="4"/>
  <c r="S4108" i="4"/>
  <c r="R4108" i="4"/>
  <c r="Q4108" i="4"/>
  <c r="P4108" i="4"/>
  <c r="S4107" i="4"/>
  <c r="R4107" i="4"/>
  <c r="Q4107" i="4"/>
  <c r="P4107" i="4"/>
  <c r="S4106" i="4"/>
  <c r="R4106" i="4"/>
  <c r="Q4106" i="4"/>
  <c r="P4106" i="4"/>
  <c r="S4105" i="4"/>
  <c r="R4105" i="4"/>
  <c r="Q4105" i="4"/>
  <c r="P4105" i="4"/>
  <c r="S4104" i="4"/>
  <c r="R4104" i="4"/>
  <c r="Q4104" i="4"/>
  <c r="P4104" i="4"/>
  <c r="S4103" i="4"/>
  <c r="R4103" i="4"/>
  <c r="Q4103" i="4"/>
  <c r="P4103" i="4"/>
  <c r="S4102" i="4"/>
  <c r="R4102" i="4"/>
  <c r="Q4102" i="4"/>
  <c r="P4102" i="4"/>
  <c r="S4101" i="4"/>
  <c r="R4101" i="4"/>
  <c r="Q4101" i="4"/>
  <c r="P4101" i="4"/>
  <c r="S4100" i="4"/>
  <c r="R4100" i="4"/>
  <c r="Q4100" i="4"/>
  <c r="P4100" i="4"/>
  <c r="S4099" i="4"/>
  <c r="R4099" i="4"/>
  <c r="Q4099" i="4"/>
  <c r="P4099" i="4"/>
  <c r="S4098" i="4"/>
  <c r="R4098" i="4"/>
  <c r="Q4098" i="4"/>
  <c r="P4098" i="4"/>
  <c r="S4097" i="4"/>
  <c r="R4097" i="4"/>
  <c r="Q4097" i="4"/>
  <c r="P4097" i="4"/>
  <c r="S4096" i="4"/>
  <c r="R4096" i="4"/>
  <c r="Q4096" i="4"/>
  <c r="P4096" i="4"/>
  <c r="S4095" i="4"/>
  <c r="R4095" i="4"/>
  <c r="Q4095" i="4"/>
  <c r="P4095" i="4"/>
  <c r="S4094" i="4"/>
  <c r="R4094" i="4"/>
  <c r="Q4094" i="4"/>
  <c r="P4094" i="4"/>
  <c r="S4093" i="4"/>
  <c r="R4093" i="4"/>
  <c r="Q4093" i="4"/>
  <c r="P4093" i="4"/>
  <c r="S4092" i="4"/>
  <c r="R4092" i="4"/>
  <c r="Q4092" i="4"/>
  <c r="P4092" i="4"/>
  <c r="S4091" i="4"/>
  <c r="R4091" i="4"/>
  <c r="Q4091" i="4"/>
  <c r="P4091" i="4"/>
  <c r="S4090" i="4"/>
  <c r="R4090" i="4"/>
  <c r="Q4090" i="4"/>
  <c r="P4090" i="4"/>
  <c r="S4089" i="4"/>
  <c r="R4089" i="4"/>
  <c r="Q4089" i="4"/>
  <c r="P4089" i="4"/>
  <c r="S4088" i="4"/>
  <c r="R4088" i="4"/>
  <c r="Q4088" i="4"/>
  <c r="P4088" i="4"/>
  <c r="S4087" i="4"/>
  <c r="R4087" i="4"/>
  <c r="Q4087" i="4"/>
  <c r="P4087" i="4"/>
  <c r="S4086" i="4"/>
  <c r="R4086" i="4"/>
  <c r="Q4086" i="4"/>
  <c r="P4086" i="4"/>
  <c r="S4085" i="4"/>
  <c r="R4085" i="4"/>
  <c r="Q4085" i="4"/>
  <c r="P4085" i="4"/>
  <c r="S4084" i="4"/>
  <c r="R4084" i="4"/>
  <c r="Q4084" i="4"/>
  <c r="P4084" i="4"/>
  <c r="S4083" i="4"/>
  <c r="R4083" i="4"/>
  <c r="Q4083" i="4"/>
  <c r="P4083" i="4"/>
  <c r="S4082" i="4"/>
  <c r="R4082" i="4"/>
  <c r="Q4082" i="4"/>
  <c r="P4082" i="4"/>
  <c r="S4081" i="4"/>
  <c r="R4081" i="4"/>
  <c r="Q4081" i="4"/>
  <c r="P4081" i="4"/>
  <c r="S4080" i="4"/>
  <c r="R4080" i="4"/>
  <c r="Q4080" i="4"/>
  <c r="P4080" i="4"/>
  <c r="S4079" i="4"/>
  <c r="R4079" i="4"/>
  <c r="Q4079" i="4"/>
  <c r="P4079" i="4"/>
  <c r="S4078" i="4"/>
  <c r="R4078" i="4"/>
  <c r="Q4078" i="4"/>
  <c r="P4078" i="4"/>
  <c r="S4077" i="4"/>
  <c r="R4077" i="4"/>
  <c r="Q4077" i="4"/>
  <c r="P4077" i="4"/>
  <c r="S4076" i="4"/>
  <c r="R4076" i="4"/>
  <c r="Q4076" i="4"/>
  <c r="P4076" i="4"/>
  <c r="S4075" i="4"/>
  <c r="R4075" i="4"/>
  <c r="Q4075" i="4"/>
  <c r="P4075" i="4"/>
  <c r="S4074" i="4"/>
  <c r="R4074" i="4"/>
  <c r="Q4074" i="4"/>
  <c r="P4074" i="4"/>
  <c r="S4073" i="4"/>
  <c r="R4073" i="4"/>
  <c r="Q4073" i="4"/>
  <c r="P4073" i="4"/>
  <c r="S4072" i="4"/>
  <c r="R4072" i="4"/>
  <c r="Q4072" i="4"/>
  <c r="P4072" i="4"/>
  <c r="S4071" i="4"/>
  <c r="R4071" i="4"/>
  <c r="Q4071" i="4"/>
  <c r="P4071" i="4"/>
  <c r="S4070" i="4"/>
  <c r="R4070" i="4"/>
  <c r="Q4070" i="4"/>
  <c r="P4070" i="4"/>
  <c r="S4069" i="4"/>
  <c r="R4069" i="4"/>
  <c r="Q4069" i="4"/>
  <c r="P4069" i="4"/>
  <c r="S4068" i="4"/>
  <c r="R4068" i="4"/>
  <c r="Q4068" i="4"/>
  <c r="P4068" i="4"/>
  <c r="S4067" i="4"/>
  <c r="R4067" i="4"/>
  <c r="Q4067" i="4"/>
  <c r="P4067" i="4"/>
  <c r="S4066" i="4"/>
  <c r="R4066" i="4"/>
  <c r="Q4066" i="4"/>
  <c r="P4066" i="4"/>
  <c r="S4065" i="4"/>
  <c r="R4065" i="4"/>
  <c r="Q4065" i="4"/>
  <c r="P4065" i="4"/>
  <c r="S4064" i="4"/>
  <c r="R4064" i="4"/>
  <c r="Q4064" i="4"/>
  <c r="P4064" i="4"/>
  <c r="S4063" i="4"/>
  <c r="R4063" i="4"/>
  <c r="Q4063" i="4"/>
  <c r="P4063" i="4"/>
  <c r="S4062" i="4"/>
  <c r="R4062" i="4"/>
  <c r="Q4062" i="4"/>
  <c r="P4062" i="4"/>
  <c r="S4061" i="4"/>
  <c r="R4061" i="4"/>
  <c r="Q4061" i="4"/>
  <c r="P4061" i="4"/>
  <c r="S4060" i="4"/>
  <c r="R4060" i="4"/>
  <c r="Q4060" i="4"/>
  <c r="P4060" i="4"/>
  <c r="S4059" i="4"/>
  <c r="R4059" i="4"/>
  <c r="Q4059" i="4"/>
  <c r="P4059" i="4"/>
  <c r="S4058" i="4"/>
  <c r="R4058" i="4"/>
  <c r="Q4058" i="4"/>
  <c r="P4058" i="4"/>
  <c r="S4057" i="4"/>
  <c r="R4057" i="4"/>
  <c r="Q4057" i="4"/>
  <c r="P4057" i="4"/>
  <c r="S4056" i="4"/>
  <c r="R4056" i="4"/>
  <c r="Q4056" i="4"/>
  <c r="P4056" i="4"/>
  <c r="S4055" i="4"/>
  <c r="R4055" i="4"/>
  <c r="Q4055" i="4"/>
  <c r="P4055" i="4"/>
  <c r="S4054" i="4"/>
  <c r="R4054" i="4"/>
  <c r="Q4054" i="4"/>
  <c r="P4054" i="4"/>
  <c r="S4053" i="4"/>
  <c r="R4053" i="4"/>
  <c r="Q4053" i="4"/>
  <c r="P4053" i="4"/>
  <c r="S4052" i="4"/>
  <c r="R4052" i="4"/>
  <c r="Q4052" i="4"/>
  <c r="P4052" i="4"/>
  <c r="S4051" i="4"/>
  <c r="R4051" i="4"/>
  <c r="Q4051" i="4"/>
  <c r="P4051" i="4"/>
  <c r="S4050" i="4"/>
  <c r="R4050" i="4"/>
  <c r="Q4050" i="4"/>
  <c r="P4050" i="4"/>
  <c r="S4049" i="4"/>
  <c r="R4049" i="4"/>
  <c r="Q4049" i="4"/>
  <c r="P4049" i="4"/>
  <c r="S4048" i="4"/>
  <c r="R4048" i="4"/>
  <c r="Q4048" i="4"/>
  <c r="P4048" i="4"/>
  <c r="S4047" i="4"/>
  <c r="R4047" i="4"/>
  <c r="Q4047" i="4"/>
  <c r="P4047" i="4"/>
  <c r="S4046" i="4"/>
  <c r="R4046" i="4"/>
  <c r="Q4046" i="4"/>
  <c r="P4046" i="4"/>
  <c r="S4045" i="4"/>
  <c r="R4045" i="4"/>
  <c r="Q4045" i="4"/>
  <c r="P4045" i="4"/>
  <c r="S4044" i="4"/>
  <c r="R4044" i="4"/>
  <c r="Q4044" i="4"/>
  <c r="P4044" i="4"/>
  <c r="S4043" i="4"/>
  <c r="R4043" i="4"/>
  <c r="Q4043" i="4"/>
  <c r="P4043" i="4"/>
  <c r="S4042" i="4"/>
  <c r="R4042" i="4"/>
  <c r="Q4042" i="4"/>
  <c r="P4042" i="4"/>
  <c r="S4041" i="4"/>
  <c r="R4041" i="4"/>
  <c r="Q4041" i="4"/>
  <c r="P4041" i="4"/>
  <c r="S4040" i="4"/>
  <c r="R4040" i="4"/>
  <c r="Q4040" i="4"/>
  <c r="P4040" i="4"/>
  <c r="S4039" i="4"/>
  <c r="R4039" i="4"/>
  <c r="Q4039" i="4"/>
  <c r="P4039" i="4"/>
  <c r="S4038" i="4"/>
  <c r="R4038" i="4"/>
  <c r="Q4038" i="4"/>
  <c r="P4038" i="4"/>
  <c r="S4037" i="4"/>
  <c r="R4037" i="4"/>
  <c r="Q4037" i="4"/>
  <c r="P4037" i="4"/>
  <c r="S4036" i="4"/>
  <c r="R4036" i="4"/>
  <c r="Q4036" i="4"/>
  <c r="P4036" i="4"/>
  <c r="S4035" i="4"/>
  <c r="R4035" i="4"/>
  <c r="Q4035" i="4"/>
  <c r="P4035" i="4"/>
  <c r="S4034" i="4"/>
  <c r="R4034" i="4"/>
  <c r="Q4034" i="4"/>
  <c r="P4034" i="4"/>
  <c r="S4033" i="4"/>
  <c r="R4033" i="4"/>
  <c r="Q4033" i="4"/>
  <c r="P4033" i="4"/>
  <c r="S4032" i="4"/>
  <c r="R4032" i="4"/>
  <c r="Q4032" i="4"/>
  <c r="P4032" i="4"/>
  <c r="S4031" i="4"/>
  <c r="R4031" i="4"/>
  <c r="Q4031" i="4"/>
  <c r="P4031" i="4"/>
  <c r="S4030" i="4"/>
  <c r="R4030" i="4"/>
  <c r="Q4030" i="4"/>
  <c r="P4030" i="4"/>
  <c r="S4029" i="4"/>
  <c r="R4029" i="4"/>
  <c r="Q4029" i="4"/>
  <c r="P4029" i="4"/>
  <c r="S4028" i="4"/>
  <c r="R4028" i="4"/>
  <c r="Q4028" i="4"/>
  <c r="P4028" i="4"/>
  <c r="S4027" i="4"/>
  <c r="R4027" i="4"/>
  <c r="Q4027" i="4"/>
  <c r="P4027" i="4"/>
  <c r="S4026" i="4"/>
  <c r="R4026" i="4"/>
  <c r="Q4026" i="4"/>
  <c r="P4026" i="4"/>
  <c r="S4025" i="4"/>
  <c r="R4025" i="4"/>
  <c r="Q4025" i="4"/>
  <c r="P4025" i="4"/>
  <c r="S4024" i="4"/>
  <c r="R4024" i="4"/>
  <c r="Q4024" i="4"/>
  <c r="P4024" i="4"/>
  <c r="S4023" i="4"/>
  <c r="R4023" i="4"/>
  <c r="Q4023" i="4"/>
  <c r="P4023" i="4"/>
  <c r="S4022" i="4"/>
  <c r="R4022" i="4"/>
  <c r="Q4022" i="4"/>
  <c r="P4022" i="4"/>
  <c r="S4021" i="4"/>
  <c r="R4021" i="4"/>
  <c r="Q4021" i="4"/>
  <c r="P4021" i="4"/>
  <c r="S4020" i="4"/>
  <c r="R4020" i="4"/>
  <c r="Q4020" i="4"/>
  <c r="P4020" i="4"/>
  <c r="S4019" i="4"/>
  <c r="R4019" i="4"/>
  <c r="Q4019" i="4"/>
  <c r="P4019" i="4"/>
  <c r="S4018" i="4"/>
  <c r="R4018" i="4"/>
  <c r="Q4018" i="4"/>
  <c r="P4018" i="4"/>
  <c r="S4017" i="4"/>
  <c r="R4017" i="4"/>
  <c r="Q4017" i="4"/>
  <c r="P4017" i="4"/>
  <c r="S4016" i="4"/>
  <c r="R4016" i="4"/>
  <c r="Q4016" i="4"/>
  <c r="P4016" i="4"/>
  <c r="S4015" i="4"/>
  <c r="R4015" i="4"/>
  <c r="Q4015" i="4"/>
  <c r="P4015" i="4"/>
  <c r="S4014" i="4"/>
  <c r="R4014" i="4"/>
  <c r="Q4014" i="4"/>
  <c r="P4014" i="4"/>
  <c r="S4013" i="4"/>
  <c r="R4013" i="4"/>
  <c r="Q4013" i="4"/>
  <c r="P4013" i="4"/>
  <c r="S4012" i="4"/>
  <c r="R4012" i="4"/>
  <c r="Q4012" i="4"/>
  <c r="P4012" i="4"/>
  <c r="S4011" i="4"/>
  <c r="R4011" i="4"/>
  <c r="Q4011" i="4"/>
  <c r="P4011" i="4"/>
  <c r="S4010" i="4"/>
  <c r="R4010" i="4"/>
  <c r="Q4010" i="4"/>
  <c r="P4010" i="4"/>
  <c r="S4009" i="4"/>
  <c r="R4009" i="4"/>
  <c r="Q4009" i="4"/>
  <c r="P4009" i="4"/>
  <c r="S4008" i="4"/>
  <c r="R4008" i="4"/>
  <c r="Q4008" i="4"/>
  <c r="P4008" i="4"/>
  <c r="S4007" i="4"/>
  <c r="R4007" i="4"/>
  <c r="Q4007" i="4"/>
  <c r="P4007" i="4"/>
  <c r="S4006" i="4"/>
  <c r="R4006" i="4"/>
  <c r="Q4006" i="4"/>
  <c r="P4006" i="4"/>
  <c r="S4005" i="4"/>
  <c r="R4005" i="4"/>
  <c r="Q4005" i="4"/>
  <c r="P4005" i="4"/>
  <c r="S4004" i="4"/>
  <c r="R4004" i="4"/>
  <c r="Q4004" i="4"/>
  <c r="P4004" i="4"/>
  <c r="S4003" i="4"/>
  <c r="R4003" i="4"/>
  <c r="Q4003" i="4"/>
  <c r="P4003" i="4"/>
  <c r="S4002" i="4"/>
  <c r="R4002" i="4"/>
  <c r="Q4002" i="4"/>
  <c r="P4002" i="4"/>
  <c r="S4001" i="4"/>
  <c r="R4001" i="4"/>
  <c r="Q4001" i="4"/>
  <c r="P4001" i="4"/>
  <c r="S4000" i="4"/>
  <c r="R4000" i="4"/>
  <c r="Q4000" i="4"/>
  <c r="P4000" i="4"/>
  <c r="S3999" i="4"/>
  <c r="R3999" i="4"/>
  <c r="Q3999" i="4"/>
  <c r="P3999" i="4"/>
  <c r="S3998" i="4"/>
  <c r="R3998" i="4"/>
  <c r="Q3998" i="4"/>
  <c r="P3998" i="4"/>
  <c r="S3997" i="4"/>
  <c r="R3997" i="4"/>
  <c r="Q3997" i="4"/>
  <c r="P3997" i="4"/>
  <c r="S3996" i="4"/>
  <c r="R3996" i="4"/>
  <c r="Q3996" i="4"/>
  <c r="P3996" i="4"/>
  <c r="S3995" i="4"/>
  <c r="R3995" i="4"/>
  <c r="Q3995" i="4"/>
  <c r="P3995" i="4"/>
  <c r="S3994" i="4"/>
  <c r="R3994" i="4"/>
  <c r="Q3994" i="4"/>
  <c r="P3994" i="4"/>
  <c r="S3993" i="4"/>
  <c r="R3993" i="4"/>
  <c r="Q3993" i="4"/>
  <c r="P3993" i="4"/>
  <c r="S3992" i="4"/>
  <c r="R3992" i="4"/>
  <c r="Q3992" i="4"/>
  <c r="P3992" i="4"/>
  <c r="S3991" i="4"/>
  <c r="R3991" i="4"/>
  <c r="Q3991" i="4"/>
  <c r="P3991" i="4"/>
  <c r="S3990" i="4"/>
  <c r="R3990" i="4"/>
  <c r="Q3990" i="4"/>
  <c r="P3990" i="4"/>
  <c r="S3989" i="4"/>
  <c r="R3989" i="4"/>
  <c r="Q3989" i="4"/>
  <c r="P3989" i="4"/>
  <c r="S3988" i="4"/>
  <c r="R3988" i="4"/>
  <c r="Q3988" i="4"/>
  <c r="P3988" i="4"/>
  <c r="S3987" i="4"/>
  <c r="R3987" i="4"/>
  <c r="Q3987" i="4"/>
  <c r="P3987" i="4"/>
  <c r="S3986" i="4"/>
  <c r="R3986" i="4"/>
  <c r="Q3986" i="4"/>
  <c r="P3986" i="4"/>
  <c r="S3985" i="4"/>
  <c r="R3985" i="4"/>
  <c r="Q3985" i="4"/>
  <c r="P3985" i="4"/>
  <c r="S3984" i="4"/>
  <c r="R3984" i="4"/>
  <c r="Q3984" i="4"/>
  <c r="P3984" i="4"/>
  <c r="S3983" i="4"/>
  <c r="R3983" i="4"/>
  <c r="Q3983" i="4"/>
  <c r="P3983" i="4"/>
  <c r="S3982" i="4"/>
  <c r="R3982" i="4"/>
  <c r="Q3982" i="4"/>
  <c r="P3982" i="4"/>
  <c r="S3981" i="4"/>
  <c r="R3981" i="4"/>
  <c r="Q3981" i="4"/>
  <c r="P3981" i="4"/>
  <c r="S3980" i="4"/>
  <c r="R3980" i="4"/>
  <c r="Q3980" i="4"/>
  <c r="P3980" i="4"/>
  <c r="S3979" i="4"/>
  <c r="R3979" i="4"/>
  <c r="Q3979" i="4"/>
  <c r="P3979" i="4"/>
  <c r="S3978" i="4"/>
  <c r="R3978" i="4"/>
  <c r="Q3978" i="4"/>
  <c r="P3978" i="4"/>
  <c r="S3977" i="4"/>
  <c r="R3977" i="4"/>
  <c r="Q3977" i="4"/>
  <c r="P3977" i="4"/>
  <c r="S3976" i="4"/>
  <c r="R3976" i="4"/>
  <c r="Q3976" i="4"/>
  <c r="P3976" i="4"/>
  <c r="S3975" i="4"/>
  <c r="R3975" i="4"/>
  <c r="Q3975" i="4"/>
  <c r="P3975" i="4"/>
  <c r="S3974" i="4"/>
  <c r="R3974" i="4"/>
  <c r="Q3974" i="4"/>
  <c r="P3974" i="4"/>
  <c r="S3973" i="4"/>
  <c r="R3973" i="4"/>
  <c r="Q3973" i="4"/>
  <c r="P3973" i="4"/>
  <c r="S3972" i="4"/>
  <c r="R3972" i="4"/>
  <c r="Q3972" i="4"/>
  <c r="P3972" i="4"/>
  <c r="S3971" i="4"/>
  <c r="R3971" i="4"/>
  <c r="Q3971" i="4"/>
  <c r="P3971" i="4"/>
  <c r="S3970" i="4"/>
  <c r="R3970" i="4"/>
  <c r="Q3970" i="4"/>
  <c r="P3970" i="4"/>
  <c r="S3969" i="4"/>
  <c r="R3969" i="4"/>
  <c r="Q3969" i="4"/>
  <c r="P3969" i="4"/>
  <c r="S3968" i="4"/>
  <c r="R3968" i="4"/>
  <c r="Q3968" i="4"/>
  <c r="P3968" i="4"/>
  <c r="S3967" i="4"/>
  <c r="R3967" i="4"/>
  <c r="Q3967" i="4"/>
  <c r="P3967" i="4"/>
  <c r="S3966" i="4"/>
  <c r="R3966" i="4"/>
  <c r="Q3966" i="4"/>
  <c r="P3966" i="4"/>
  <c r="S3965" i="4"/>
  <c r="R3965" i="4"/>
  <c r="Q3965" i="4"/>
  <c r="P3965" i="4"/>
  <c r="S3964" i="4"/>
  <c r="R3964" i="4"/>
  <c r="Q3964" i="4"/>
  <c r="P3964" i="4"/>
  <c r="S3963" i="4"/>
  <c r="R3963" i="4"/>
  <c r="Q3963" i="4"/>
  <c r="P3963" i="4"/>
  <c r="S3962" i="4"/>
  <c r="R3962" i="4"/>
  <c r="Q3962" i="4"/>
  <c r="P3962" i="4"/>
  <c r="S3961" i="4"/>
  <c r="R3961" i="4"/>
  <c r="Q3961" i="4"/>
  <c r="P3961" i="4"/>
  <c r="S3960" i="4"/>
  <c r="R3960" i="4"/>
  <c r="Q3960" i="4"/>
  <c r="P3960" i="4"/>
  <c r="S3959" i="4"/>
  <c r="R3959" i="4"/>
  <c r="Q3959" i="4"/>
  <c r="P3959" i="4"/>
  <c r="S3958" i="4"/>
  <c r="R3958" i="4"/>
  <c r="Q3958" i="4"/>
  <c r="P3958" i="4"/>
  <c r="S3957" i="4"/>
  <c r="R3957" i="4"/>
  <c r="Q3957" i="4"/>
  <c r="P3957" i="4"/>
  <c r="S3956" i="4"/>
  <c r="R3956" i="4"/>
  <c r="Q3956" i="4"/>
  <c r="P3956" i="4"/>
  <c r="S3955" i="4"/>
  <c r="R3955" i="4"/>
  <c r="Q3955" i="4"/>
  <c r="P3955" i="4"/>
  <c r="S3954" i="4"/>
  <c r="R3954" i="4"/>
  <c r="Q3954" i="4"/>
  <c r="P3954" i="4"/>
  <c r="S3953" i="4"/>
  <c r="R3953" i="4"/>
  <c r="Q3953" i="4"/>
  <c r="P3953" i="4"/>
  <c r="S3952" i="4"/>
  <c r="R3952" i="4"/>
  <c r="Q3952" i="4"/>
  <c r="P3952" i="4"/>
  <c r="S3951" i="4"/>
  <c r="R3951" i="4"/>
  <c r="Q3951" i="4"/>
  <c r="P3951" i="4"/>
  <c r="S3950" i="4"/>
  <c r="R3950" i="4"/>
  <c r="Q3950" i="4"/>
  <c r="P3950" i="4"/>
  <c r="S3949" i="4"/>
  <c r="R3949" i="4"/>
  <c r="Q3949" i="4"/>
  <c r="P3949" i="4"/>
  <c r="S3948" i="4"/>
  <c r="R3948" i="4"/>
  <c r="Q3948" i="4"/>
  <c r="P3948" i="4"/>
  <c r="S3947" i="4"/>
  <c r="R3947" i="4"/>
  <c r="Q3947" i="4"/>
  <c r="P3947" i="4"/>
  <c r="S3946" i="4"/>
  <c r="R3946" i="4"/>
  <c r="Q3946" i="4"/>
  <c r="P3946" i="4"/>
  <c r="S3945" i="4"/>
  <c r="R3945" i="4"/>
  <c r="Q3945" i="4"/>
  <c r="P3945" i="4"/>
  <c r="S3944" i="4"/>
  <c r="R3944" i="4"/>
  <c r="Q3944" i="4"/>
  <c r="P3944" i="4"/>
  <c r="S3943" i="4"/>
  <c r="R3943" i="4"/>
  <c r="Q3943" i="4"/>
  <c r="P3943" i="4"/>
  <c r="S3942" i="4"/>
  <c r="R3942" i="4"/>
  <c r="Q3942" i="4"/>
  <c r="P3942" i="4"/>
  <c r="S3941" i="4"/>
  <c r="R3941" i="4"/>
  <c r="Q3941" i="4"/>
  <c r="P3941" i="4"/>
  <c r="S3940" i="4"/>
  <c r="R3940" i="4"/>
  <c r="Q3940" i="4"/>
  <c r="P3940" i="4"/>
  <c r="S3939" i="4"/>
  <c r="R3939" i="4"/>
  <c r="Q3939" i="4"/>
  <c r="P3939" i="4"/>
  <c r="S3938" i="4"/>
  <c r="R3938" i="4"/>
  <c r="Q3938" i="4"/>
  <c r="P3938" i="4"/>
  <c r="S3937" i="4"/>
  <c r="R3937" i="4"/>
  <c r="Q3937" i="4"/>
  <c r="P3937" i="4"/>
  <c r="S3936" i="4"/>
  <c r="R3936" i="4"/>
  <c r="Q3936" i="4"/>
  <c r="P3936" i="4"/>
  <c r="S3935" i="4"/>
  <c r="R3935" i="4"/>
  <c r="Q3935" i="4"/>
  <c r="P3935" i="4"/>
  <c r="S3934" i="4"/>
  <c r="R3934" i="4"/>
  <c r="Q3934" i="4"/>
  <c r="P3934" i="4"/>
  <c r="S3933" i="4"/>
  <c r="R3933" i="4"/>
  <c r="Q3933" i="4"/>
  <c r="P3933" i="4"/>
  <c r="S3932" i="4"/>
  <c r="R3932" i="4"/>
  <c r="Q3932" i="4"/>
  <c r="P3932" i="4"/>
  <c r="S3931" i="4"/>
  <c r="R3931" i="4"/>
  <c r="Q3931" i="4"/>
  <c r="P3931" i="4"/>
  <c r="S3930" i="4"/>
  <c r="R3930" i="4"/>
  <c r="Q3930" i="4"/>
  <c r="P3930" i="4"/>
  <c r="S3929" i="4"/>
  <c r="R3929" i="4"/>
  <c r="Q3929" i="4"/>
  <c r="P3929" i="4"/>
  <c r="S3928" i="4"/>
  <c r="R3928" i="4"/>
  <c r="Q3928" i="4"/>
  <c r="P3928" i="4"/>
  <c r="S3927" i="4"/>
  <c r="R3927" i="4"/>
  <c r="Q3927" i="4"/>
  <c r="P3927" i="4"/>
  <c r="S3926" i="4"/>
  <c r="R3926" i="4"/>
  <c r="Q3926" i="4"/>
  <c r="P3926" i="4"/>
  <c r="S3925" i="4"/>
  <c r="R3925" i="4"/>
  <c r="Q3925" i="4"/>
  <c r="P3925" i="4"/>
  <c r="S3924" i="4"/>
  <c r="R3924" i="4"/>
  <c r="Q3924" i="4"/>
  <c r="P3924" i="4"/>
  <c r="S3923" i="4"/>
  <c r="R3923" i="4"/>
  <c r="Q3923" i="4"/>
  <c r="P3923" i="4"/>
  <c r="S3922" i="4"/>
  <c r="R3922" i="4"/>
  <c r="Q3922" i="4"/>
  <c r="P3922" i="4"/>
  <c r="S3921" i="4"/>
  <c r="R3921" i="4"/>
  <c r="Q3921" i="4"/>
  <c r="P3921" i="4"/>
  <c r="S3920" i="4"/>
  <c r="R3920" i="4"/>
  <c r="Q3920" i="4"/>
  <c r="P3920" i="4"/>
  <c r="S3919" i="4"/>
  <c r="R3919" i="4"/>
  <c r="Q3919" i="4"/>
  <c r="P3919" i="4"/>
  <c r="S3918" i="4"/>
  <c r="R3918" i="4"/>
  <c r="Q3918" i="4"/>
  <c r="P3918" i="4"/>
  <c r="S3917" i="4"/>
  <c r="R3917" i="4"/>
  <c r="Q3917" i="4"/>
  <c r="P3917" i="4"/>
  <c r="S3916" i="4"/>
  <c r="R3916" i="4"/>
  <c r="Q3916" i="4"/>
  <c r="P3916" i="4"/>
  <c r="S3915" i="4"/>
  <c r="R3915" i="4"/>
  <c r="Q3915" i="4"/>
  <c r="P3915" i="4"/>
  <c r="S3914" i="4"/>
  <c r="R3914" i="4"/>
  <c r="Q3914" i="4"/>
  <c r="P3914" i="4"/>
  <c r="S3913" i="4"/>
  <c r="R3913" i="4"/>
  <c r="Q3913" i="4"/>
  <c r="P3913" i="4"/>
  <c r="S3912" i="4"/>
  <c r="R3912" i="4"/>
  <c r="Q3912" i="4"/>
  <c r="P3912" i="4"/>
  <c r="S3911" i="4"/>
  <c r="R3911" i="4"/>
  <c r="Q3911" i="4"/>
  <c r="P3911" i="4"/>
  <c r="S3910" i="4"/>
  <c r="R3910" i="4"/>
  <c r="Q3910" i="4"/>
  <c r="P3910" i="4"/>
  <c r="S3909" i="4"/>
  <c r="R3909" i="4"/>
  <c r="Q3909" i="4"/>
  <c r="P3909" i="4"/>
  <c r="S3908" i="4"/>
  <c r="R3908" i="4"/>
  <c r="Q3908" i="4"/>
  <c r="P3908" i="4"/>
  <c r="S3907" i="4"/>
  <c r="R3907" i="4"/>
  <c r="Q3907" i="4"/>
  <c r="P3907" i="4"/>
  <c r="S3906" i="4"/>
  <c r="R3906" i="4"/>
  <c r="Q3906" i="4"/>
  <c r="P3906" i="4"/>
  <c r="S3905" i="4"/>
  <c r="R3905" i="4"/>
  <c r="Q3905" i="4"/>
  <c r="P3905" i="4"/>
  <c r="S3904" i="4"/>
  <c r="R3904" i="4"/>
  <c r="Q3904" i="4"/>
  <c r="P3904" i="4"/>
  <c r="S3903" i="4"/>
  <c r="R3903" i="4"/>
  <c r="Q3903" i="4"/>
  <c r="P3903" i="4"/>
  <c r="S3902" i="4"/>
  <c r="R3902" i="4"/>
  <c r="Q3902" i="4"/>
  <c r="P3902" i="4"/>
  <c r="S3901" i="4"/>
  <c r="R3901" i="4"/>
  <c r="Q3901" i="4"/>
  <c r="P3901" i="4"/>
  <c r="S3900" i="4"/>
  <c r="R3900" i="4"/>
  <c r="Q3900" i="4"/>
  <c r="P3900" i="4"/>
  <c r="S3899" i="4"/>
  <c r="R3899" i="4"/>
  <c r="Q3899" i="4"/>
  <c r="P3899" i="4"/>
  <c r="S3898" i="4"/>
  <c r="R3898" i="4"/>
  <c r="Q3898" i="4"/>
  <c r="P3898" i="4"/>
  <c r="S3897" i="4"/>
  <c r="R3897" i="4"/>
  <c r="Q3897" i="4"/>
  <c r="P3897" i="4"/>
  <c r="S3896" i="4"/>
  <c r="R3896" i="4"/>
  <c r="Q3896" i="4"/>
  <c r="P3896" i="4"/>
  <c r="S3895" i="4"/>
  <c r="R3895" i="4"/>
  <c r="Q3895" i="4"/>
  <c r="P3895" i="4"/>
  <c r="S3894" i="4"/>
  <c r="R3894" i="4"/>
  <c r="Q3894" i="4"/>
  <c r="P3894" i="4"/>
  <c r="S3893" i="4"/>
  <c r="R3893" i="4"/>
  <c r="Q3893" i="4"/>
  <c r="P3893" i="4"/>
  <c r="S3892" i="4"/>
  <c r="R3892" i="4"/>
  <c r="Q3892" i="4"/>
  <c r="P3892" i="4"/>
  <c r="S3891" i="4"/>
  <c r="R3891" i="4"/>
  <c r="Q3891" i="4"/>
  <c r="P3891" i="4"/>
  <c r="S3890" i="4"/>
  <c r="R3890" i="4"/>
  <c r="Q3890" i="4"/>
  <c r="P3890" i="4"/>
  <c r="S3889" i="4"/>
  <c r="R3889" i="4"/>
  <c r="Q3889" i="4"/>
  <c r="P3889" i="4"/>
  <c r="S3888" i="4"/>
  <c r="R3888" i="4"/>
  <c r="Q3888" i="4"/>
  <c r="P3888" i="4"/>
  <c r="S3887" i="4"/>
  <c r="R3887" i="4"/>
  <c r="Q3887" i="4"/>
  <c r="P3887" i="4"/>
  <c r="S3886" i="4"/>
  <c r="R3886" i="4"/>
  <c r="Q3886" i="4"/>
  <c r="P3886" i="4"/>
  <c r="S3885" i="4"/>
  <c r="R3885" i="4"/>
  <c r="Q3885" i="4"/>
  <c r="P3885" i="4"/>
  <c r="S3884" i="4"/>
  <c r="R3884" i="4"/>
  <c r="Q3884" i="4"/>
  <c r="P3884" i="4"/>
  <c r="S3883" i="4"/>
  <c r="R3883" i="4"/>
  <c r="Q3883" i="4"/>
  <c r="P3883" i="4"/>
  <c r="S3882" i="4"/>
  <c r="R3882" i="4"/>
  <c r="Q3882" i="4"/>
  <c r="P3882" i="4"/>
  <c r="S3881" i="4"/>
  <c r="R3881" i="4"/>
  <c r="Q3881" i="4"/>
  <c r="P3881" i="4"/>
  <c r="S3880" i="4"/>
  <c r="R3880" i="4"/>
  <c r="Q3880" i="4"/>
  <c r="P3880" i="4"/>
  <c r="S3879" i="4"/>
  <c r="R3879" i="4"/>
  <c r="Q3879" i="4"/>
  <c r="P3879" i="4"/>
  <c r="S3878" i="4"/>
  <c r="R3878" i="4"/>
  <c r="Q3878" i="4"/>
  <c r="P3878" i="4"/>
  <c r="S3877" i="4"/>
  <c r="R3877" i="4"/>
  <c r="Q3877" i="4"/>
  <c r="P3877" i="4"/>
  <c r="S3876" i="4"/>
  <c r="R3876" i="4"/>
  <c r="Q3876" i="4"/>
  <c r="P3876" i="4"/>
  <c r="S3875" i="4"/>
  <c r="R3875" i="4"/>
  <c r="Q3875" i="4"/>
  <c r="P3875" i="4"/>
  <c r="S3874" i="4"/>
  <c r="R3874" i="4"/>
  <c r="Q3874" i="4"/>
  <c r="P3874" i="4"/>
  <c r="S3873" i="4"/>
  <c r="R3873" i="4"/>
  <c r="Q3873" i="4"/>
  <c r="P3873" i="4"/>
  <c r="S3872" i="4"/>
  <c r="R3872" i="4"/>
  <c r="Q3872" i="4"/>
  <c r="P3872" i="4"/>
  <c r="S3871" i="4"/>
  <c r="R3871" i="4"/>
  <c r="Q3871" i="4"/>
  <c r="P3871" i="4"/>
  <c r="S3870" i="4"/>
  <c r="R3870" i="4"/>
  <c r="Q3870" i="4"/>
  <c r="P3870" i="4"/>
  <c r="S3869" i="4"/>
  <c r="R3869" i="4"/>
  <c r="Q3869" i="4"/>
  <c r="P3869" i="4"/>
  <c r="S3868" i="4"/>
  <c r="R3868" i="4"/>
  <c r="Q3868" i="4"/>
  <c r="P3868" i="4"/>
  <c r="S3867" i="4"/>
  <c r="R3867" i="4"/>
  <c r="Q3867" i="4"/>
  <c r="P3867" i="4"/>
  <c r="S3866" i="4"/>
  <c r="R3866" i="4"/>
  <c r="Q3866" i="4"/>
  <c r="P3866" i="4"/>
  <c r="S3865" i="4"/>
  <c r="R3865" i="4"/>
  <c r="Q3865" i="4"/>
  <c r="P3865" i="4"/>
  <c r="S3864" i="4"/>
  <c r="R3864" i="4"/>
  <c r="Q3864" i="4"/>
  <c r="P3864" i="4"/>
  <c r="S3863" i="4"/>
  <c r="R3863" i="4"/>
  <c r="Q3863" i="4"/>
  <c r="P3863" i="4"/>
  <c r="S3862" i="4"/>
  <c r="R3862" i="4"/>
  <c r="Q3862" i="4"/>
  <c r="P3862" i="4"/>
  <c r="S3861" i="4"/>
  <c r="R3861" i="4"/>
  <c r="Q3861" i="4"/>
  <c r="P3861" i="4"/>
  <c r="S3860" i="4"/>
  <c r="R3860" i="4"/>
  <c r="Q3860" i="4"/>
  <c r="P3860" i="4"/>
  <c r="S3859" i="4"/>
  <c r="R3859" i="4"/>
  <c r="Q3859" i="4"/>
  <c r="P3859" i="4"/>
  <c r="S3858" i="4"/>
  <c r="R3858" i="4"/>
  <c r="Q3858" i="4"/>
  <c r="P3858" i="4"/>
  <c r="S3857" i="4"/>
  <c r="R3857" i="4"/>
  <c r="Q3857" i="4"/>
  <c r="P3857" i="4"/>
  <c r="S3856" i="4"/>
  <c r="R3856" i="4"/>
  <c r="Q3856" i="4"/>
  <c r="P3856" i="4"/>
  <c r="S3855" i="4"/>
  <c r="R3855" i="4"/>
  <c r="Q3855" i="4"/>
  <c r="P3855" i="4"/>
  <c r="S3854" i="4"/>
  <c r="R3854" i="4"/>
  <c r="Q3854" i="4"/>
  <c r="P3854" i="4"/>
  <c r="S3853" i="4"/>
  <c r="R3853" i="4"/>
  <c r="Q3853" i="4"/>
  <c r="P3853" i="4"/>
  <c r="S3852" i="4"/>
  <c r="R3852" i="4"/>
  <c r="Q3852" i="4"/>
  <c r="P3852" i="4"/>
  <c r="S3851" i="4"/>
  <c r="R3851" i="4"/>
  <c r="Q3851" i="4"/>
  <c r="P3851" i="4"/>
  <c r="S3850" i="4"/>
  <c r="R3850" i="4"/>
  <c r="Q3850" i="4"/>
  <c r="P3850" i="4"/>
  <c r="S3849" i="4"/>
  <c r="R3849" i="4"/>
  <c r="Q3849" i="4"/>
  <c r="P3849" i="4"/>
  <c r="S3848" i="4"/>
  <c r="R3848" i="4"/>
  <c r="Q3848" i="4"/>
  <c r="P3848" i="4"/>
  <c r="S3847" i="4"/>
  <c r="R3847" i="4"/>
  <c r="Q3847" i="4"/>
  <c r="P3847" i="4"/>
  <c r="S3846" i="4"/>
  <c r="R3846" i="4"/>
  <c r="Q3846" i="4"/>
  <c r="P3846" i="4"/>
  <c r="S3845" i="4"/>
  <c r="R3845" i="4"/>
  <c r="Q3845" i="4"/>
  <c r="P3845" i="4"/>
  <c r="S3844" i="4"/>
  <c r="R3844" i="4"/>
  <c r="Q3844" i="4"/>
  <c r="P3844" i="4"/>
  <c r="S3843" i="4"/>
  <c r="R3843" i="4"/>
  <c r="Q3843" i="4"/>
  <c r="P3843" i="4"/>
  <c r="S3842" i="4"/>
  <c r="R3842" i="4"/>
  <c r="Q3842" i="4"/>
  <c r="P3842" i="4"/>
  <c r="S3841" i="4"/>
  <c r="R3841" i="4"/>
  <c r="Q3841" i="4"/>
  <c r="P3841" i="4"/>
  <c r="S3840" i="4"/>
  <c r="R3840" i="4"/>
  <c r="Q3840" i="4"/>
  <c r="P3840" i="4"/>
  <c r="S3839" i="4"/>
  <c r="R3839" i="4"/>
  <c r="Q3839" i="4"/>
  <c r="P3839" i="4"/>
  <c r="S3838" i="4"/>
  <c r="R3838" i="4"/>
  <c r="Q3838" i="4"/>
  <c r="P3838" i="4"/>
  <c r="S3837" i="4"/>
  <c r="R3837" i="4"/>
  <c r="Q3837" i="4"/>
  <c r="P3837" i="4"/>
  <c r="S3836" i="4"/>
  <c r="R3836" i="4"/>
  <c r="Q3836" i="4"/>
  <c r="P3836" i="4"/>
  <c r="S3835" i="4"/>
  <c r="R3835" i="4"/>
  <c r="Q3835" i="4"/>
  <c r="P3835" i="4"/>
  <c r="S3834" i="4"/>
  <c r="R3834" i="4"/>
  <c r="Q3834" i="4"/>
  <c r="P3834" i="4"/>
  <c r="S3833" i="4"/>
  <c r="R3833" i="4"/>
  <c r="Q3833" i="4"/>
  <c r="P3833" i="4"/>
  <c r="S3832" i="4"/>
  <c r="R3832" i="4"/>
  <c r="Q3832" i="4"/>
  <c r="P3832" i="4"/>
  <c r="S3831" i="4"/>
  <c r="R3831" i="4"/>
  <c r="Q3831" i="4"/>
  <c r="P3831" i="4"/>
  <c r="S3830" i="4"/>
  <c r="R3830" i="4"/>
  <c r="Q3830" i="4"/>
  <c r="P3830" i="4"/>
  <c r="S3829" i="4"/>
  <c r="R3829" i="4"/>
  <c r="Q3829" i="4"/>
  <c r="P3829" i="4"/>
  <c r="S3828" i="4"/>
  <c r="R3828" i="4"/>
  <c r="Q3828" i="4"/>
  <c r="P3828" i="4"/>
  <c r="S3827" i="4"/>
  <c r="R3827" i="4"/>
  <c r="Q3827" i="4"/>
  <c r="P3827" i="4"/>
  <c r="S3826" i="4"/>
  <c r="R3826" i="4"/>
  <c r="Q3826" i="4"/>
  <c r="P3826" i="4"/>
  <c r="S3825" i="4"/>
  <c r="R3825" i="4"/>
  <c r="Q3825" i="4"/>
  <c r="P3825" i="4"/>
  <c r="S3824" i="4"/>
  <c r="R3824" i="4"/>
  <c r="Q3824" i="4"/>
  <c r="P3824" i="4"/>
  <c r="S3823" i="4"/>
  <c r="R3823" i="4"/>
  <c r="Q3823" i="4"/>
  <c r="P3823" i="4"/>
  <c r="S3822" i="4"/>
  <c r="R3822" i="4"/>
  <c r="Q3822" i="4"/>
  <c r="P3822" i="4"/>
  <c r="S3821" i="4"/>
  <c r="R3821" i="4"/>
  <c r="Q3821" i="4"/>
  <c r="P3821" i="4"/>
  <c r="S3820" i="4"/>
  <c r="R3820" i="4"/>
  <c r="Q3820" i="4"/>
  <c r="P3820" i="4"/>
  <c r="S3819" i="4"/>
  <c r="R3819" i="4"/>
  <c r="Q3819" i="4"/>
  <c r="P3819" i="4"/>
  <c r="S3818" i="4"/>
  <c r="R3818" i="4"/>
  <c r="Q3818" i="4"/>
  <c r="P3818" i="4"/>
  <c r="S3817" i="4"/>
  <c r="R3817" i="4"/>
  <c r="Q3817" i="4"/>
  <c r="P3817" i="4"/>
  <c r="S3816" i="4"/>
  <c r="R3816" i="4"/>
  <c r="Q3816" i="4"/>
  <c r="P3816" i="4"/>
  <c r="S3815" i="4"/>
  <c r="R3815" i="4"/>
  <c r="Q3815" i="4"/>
  <c r="P3815" i="4"/>
  <c r="S3814" i="4"/>
  <c r="R3814" i="4"/>
  <c r="Q3814" i="4"/>
  <c r="P3814" i="4"/>
  <c r="S3813" i="4"/>
  <c r="R3813" i="4"/>
  <c r="Q3813" i="4"/>
  <c r="P3813" i="4"/>
  <c r="S3812" i="4"/>
  <c r="R3812" i="4"/>
  <c r="Q3812" i="4"/>
  <c r="P3812" i="4"/>
  <c r="S3811" i="4"/>
  <c r="R3811" i="4"/>
  <c r="Q3811" i="4"/>
  <c r="P3811" i="4"/>
  <c r="S3810" i="4"/>
  <c r="R3810" i="4"/>
  <c r="Q3810" i="4"/>
  <c r="P3810" i="4"/>
  <c r="S3809" i="4"/>
  <c r="R3809" i="4"/>
  <c r="Q3809" i="4"/>
  <c r="P3809" i="4"/>
  <c r="S3808" i="4"/>
  <c r="R3808" i="4"/>
  <c r="Q3808" i="4"/>
  <c r="P3808" i="4"/>
  <c r="S3807" i="4"/>
  <c r="R3807" i="4"/>
  <c r="Q3807" i="4"/>
  <c r="P3807" i="4"/>
  <c r="S3806" i="4"/>
  <c r="R3806" i="4"/>
  <c r="Q3806" i="4"/>
  <c r="P3806" i="4"/>
  <c r="S3805" i="4"/>
  <c r="R3805" i="4"/>
  <c r="Q3805" i="4"/>
  <c r="P3805" i="4"/>
  <c r="S3804" i="4"/>
  <c r="R3804" i="4"/>
  <c r="Q3804" i="4"/>
  <c r="P3804" i="4"/>
  <c r="S3803" i="4"/>
  <c r="R3803" i="4"/>
  <c r="Q3803" i="4"/>
  <c r="P3803" i="4"/>
  <c r="S3802" i="4"/>
  <c r="R3802" i="4"/>
  <c r="Q3802" i="4"/>
  <c r="P3802" i="4"/>
  <c r="S3801" i="4"/>
  <c r="R3801" i="4"/>
  <c r="Q3801" i="4"/>
  <c r="P3801" i="4"/>
  <c r="S3800" i="4"/>
  <c r="R3800" i="4"/>
  <c r="Q3800" i="4"/>
  <c r="P3800" i="4"/>
  <c r="S3799" i="4"/>
  <c r="R3799" i="4"/>
  <c r="Q3799" i="4"/>
  <c r="P3799" i="4"/>
  <c r="S3798" i="4"/>
  <c r="R3798" i="4"/>
  <c r="Q3798" i="4"/>
  <c r="P3798" i="4"/>
  <c r="S3797" i="4"/>
  <c r="R3797" i="4"/>
  <c r="Q3797" i="4"/>
  <c r="P3797" i="4"/>
  <c r="S3796" i="4"/>
  <c r="R3796" i="4"/>
  <c r="Q3796" i="4"/>
  <c r="P3796" i="4"/>
  <c r="S3795" i="4"/>
  <c r="R3795" i="4"/>
  <c r="Q3795" i="4"/>
  <c r="P3795" i="4"/>
  <c r="S3794" i="4"/>
  <c r="R3794" i="4"/>
  <c r="Q3794" i="4"/>
  <c r="P3794" i="4"/>
  <c r="S3793" i="4"/>
  <c r="R3793" i="4"/>
  <c r="Q3793" i="4"/>
  <c r="P3793" i="4"/>
  <c r="S3792" i="4"/>
  <c r="R3792" i="4"/>
  <c r="Q3792" i="4"/>
  <c r="P3792" i="4"/>
  <c r="S3791" i="4"/>
  <c r="R3791" i="4"/>
  <c r="Q3791" i="4"/>
  <c r="P3791" i="4"/>
  <c r="S3790" i="4"/>
  <c r="R3790" i="4"/>
  <c r="Q3790" i="4"/>
  <c r="P3790" i="4"/>
  <c r="S3789" i="4"/>
  <c r="R3789" i="4"/>
  <c r="Q3789" i="4"/>
  <c r="P3789" i="4"/>
  <c r="S3788" i="4"/>
  <c r="R3788" i="4"/>
  <c r="Q3788" i="4"/>
  <c r="P3788" i="4"/>
  <c r="S3787" i="4"/>
  <c r="R3787" i="4"/>
  <c r="Q3787" i="4"/>
  <c r="P3787" i="4"/>
  <c r="S3786" i="4"/>
  <c r="R3786" i="4"/>
  <c r="Q3786" i="4"/>
  <c r="P3786" i="4"/>
  <c r="S3785" i="4"/>
  <c r="R3785" i="4"/>
  <c r="Q3785" i="4"/>
  <c r="P3785" i="4"/>
  <c r="S3784" i="4"/>
  <c r="R3784" i="4"/>
  <c r="Q3784" i="4"/>
  <c r="P3784" i="4"/>
  <c r="S3783" i="4"/>
  <c r="R3783" i="4"/>
  <c r="Q3783" i="4"/>
  <c r="P3783" i="4"/>
  <c r="S3782" i="4"/>
  <c r="R3782" i="4"/>
  <c r="Q3782" i="4"/>
  <c r="P3782" i="4"/>
  <c r="S3781" i="4"/>
  <c r="R3781" i="4"/>
  <c r="Q3781" i="4"/>
  <c r="P3781" i="4"/>
  <c r="S3780" i="4"/>
  <c r="R3780" i="4"/>
  <c r="Q3780" i="4"/>
  <c r="P3780" i="4"/>
  <c r="S3779" i="4"/>
  <c r="R3779" i="4"/>
  <c r="Q3779" i="4"/>
  <c r="P3779" i="4"/>
  <c r="S3778" i="4"/>
  <c r="R3778" i="4"/>
  <c r="Q3778" i="4"/>
  <c r="P3778" i="4"/>
  <c r="S3777" i="4"/>
  <c r="R3777" i="4"/>
  <c r="Q3777" i="4"/>
  <c r="P3777" i="4"/>
  <c r="S3776" i="4"/>
  <c r="R3776" i="4"/>
  <c r="Q3776" i="4"/>
  <c r="P3776" i="4"/>
  <c r="S3775" i="4"/>
  <c r="R3775" i="4"/>
  <c r="Q3775" i="4"/>
  <c r="P3775" i="4"/>
  <c r="S3774" i="4"/>
  <c r="R3774" i="4"/>
  <c r="Q3774" i="4"/>
  <c r="P3774" i="4"/>
  <c r="S3773" i="4"/>
  <c r="R3773" i="4"/>
  <c r="Q3773" i="4"/>
  <c r="P3773" i="4"/>
  <c r="S3772" i="4"/>
  <c r="R3772" i="4"/>
  <c r="Q3772" i="4"/>
  <c r="P3772" i="4"/>
  <c r="S3771" i="4"/>
  <c r="R3771" i="4"/>
  <c r="Q3771" i="4"/>
  <c r="P3771" i="4"/>
  <c r="S3770" i="4"/>
  <c r="R3770" i="4"/>
  <c r="Q3770" i="4"/>
  <c r="P3770" i="4"/>
  <c r="S3769" i="4"/>
  <c r="R3769" i="4"/>
  <c r="Q3769" i="4"/>
  <c r="P3769" i="4"/>
  <c r="S3768" i="4"/>
  <c r="R3768" i="4"/>
  <c r="Q3768" i="4"/>
  <c r="P3768" i="4"/>
  <c r="S3767" i="4"/>
  <c r="R3767" i="4"/>
  <c r="Q3767" i="4"/>
  <c r="P3767" i="4"/>
  <c r="S3766" i="4"/>
  <c r="R3766" i="4"/>
  <c r="Q3766" i="4"/>
  <c r="P3766" i="4"/>
  <c r="S3765" i="4"/>
  <c r="R3765" i="4"/>
  <c r="Q3765" i="4"/>
  <c r="P3765" i="4"/>
  <c r="S3764" i="4"/>
  <c r="R3764" i="4"/>
  <c r="Q3764" i="4"/>
  <c r="P3764" i="4"/>
  <c r="S3763" i="4"/>
  <c r="R3763" i="4"/>
  <c r="Q3763" i="4"/>
  <c r="P3763" i="4"/>
  <c r="S3762" i="4"/>
  <c r="R3762" i="4"/>
  <c r="Q3762" i="4"/>
  <c r="P3762" i="4"/>
  <c r="S3761" i="4"/>
  <c r="R3761" i="4"/>
  <c r="Q3761" i="4"/>
  <c r="P3761" i="4"/>
  <c r="S3760" i="4"/>
  <c r="R3760" i="4"/>
  <c r="Q3760" i="4"/>
  <c r="P3760" i="4"/>
  <c r="S3759" i="4"/>
  <c r="R3759" i="4"/>
  <c r="Q3759" i="4"/>
  <c r="P3759" i="4"/>
  <c r="S3758" i="4"/>
  <c r="R3758" i="4"/>
  <c r="Q3758" i="4"/>
  <c r="P3758" i="4"/>
  <c r="S3757" i="4"/>
  <c r="R3757" i="4"/>
  <c r="Q3757" i="4"/>
  <c r="P3757" i="4"/>
  <c r="S3756" i="4"/>
  <c r="R3756" i="4"/>
  <c r="Q3756" i="4"/>
  <c r="P3756" i="4"/>
  <c r="S3755" i="4"/>
  <c r="R3755" i="4"/>
  <c r="Q3755" i="4"/>
  <c r="P3755" i="4"/>
  <c r="S3754" i="4"/>
  <c r="R3754" i="4"/>
  <c r="Q3754" i="4"/>
  <c r="P3754" i="4"/>
  <c r="S3753" i="4"/>
  <c r="R3753" i="4"/>
  <c r="Q3753" i="4"/>
  <c r="P3753" i="4"/>
  <c r="S3752" i="4"/>
  <c r="R3752" i="4"/>
  <c r="Q3752" i="4"/>
  <c r="P3752" i="4"/>
  <c r="S3751" i="4"/>
  <c r="R3751" i="4"/>
  <c r="Q3751" i="4"/>
  <c r="P3751" i="4"/>
  <c r="S3750" i="4"/>
  <c r="R3750" i="4"/>
  <c r="Q3750" i="4"/>
  <c r="P3750" i="4"/>
  <c r="S3749" i="4"/>
  <c r="R3749" i="4"/>
  <c r="Q3749" i="4"/>
  <c r="P3749" i="4"/>
  <c r="S3748" i="4"/>
  <c r="R3748" i="4"/>
  <c r="Q3748" i="4"/>
  <c r="P3748" i="4"/>
  <c r="S3747" i="4"/>
  <c r="R3747" i="4"/>
  <c r="Q3747" i="4"/>
  <c r="P3747" i="4"/>
  <c r="S3746" i="4"/>
  <c r="R3746" i="4"/>
  <c r="Q3746" i="4"/>
  <c r="P3746" i="4"/>
  <c r="S3745" i="4"/>
  <c r="R3745" i="4"/>
  <c r="Q3745" i="4"/>
  <c r="P3745" i="4"/>
  <c r="S3744" i="4"/>
  <c r="R3744" i="4"/>
  <c r="Q3744" i="4"/>
  <c r="P3744" i="4"/>
  <c r="S3743" i="4"/>
  <c r="R3743" i="4"/>
  <c r="Q3743" i="4"/>
  <c r="P3743" i="4"/>
  <c r="S3742" i="4"/>
  <c r="R3742" i="4"/>
  <c r="Q3742" i="4"/>
  <c r="P3742" i="4"/>
  <c r="S3741" i="4"/>
  <c r="R3741" i="4"/>
  <c r="Q3741" i="4"/>
  <c r="P3741" i="4"/>
  <c r="S3740" i="4"/>
  <c r="R3740" i="4"/>
  <c r="Q3740" i="4"/>
  <c r="P3740" i="4"/>
  <c r="S3739" i="4"/>
  <c r="R3739" i="4"/>
  <c r="Q3739" i="4"/>
  <c r="P3739" i="4"/>
  <c r="S3738" i="4"/>
  <c r="R3738" i="4"/>
  <c r="Q3738" i="4"/>
  <c r="P3738" i="4"/>
  <c r="S3737" i="4"/>
  <c r="R3737" i="4"/>
  <c r="Q3737" i="4"/>
  <c r="P3737" i="4"/>
  <c r="S3736" i="4"/>
  <c r="R3736" i="4"/>
  <c r="Q3736" i="4"/>
  <c r="P3736" i="4"/>
  <c r="S3735" i="4"/>
  <c r="R3735" i="4"/>
  <c r="Q3735" i="4"/>
  <c r="P3735" i="4"/>
  <c r="S3734" i="4"/>
  <c r="R3734" i="4"/>
  <c r="Q3734" i="4"/>
  <c r="P3734" i="4"/>
  <c r="S3733" i="4"/>
  <c r="R3733" i="4"/>
  <c r="Q3733" i="4"/>
  <c r="P3733" i="4"/>
  <c r="S3732" i="4"/>
  <c r="R3732" i="4"/>
  <c r="Q3732" i="4"/>
  <c r="P3732" i="4"/>
  <c r="S3731" i="4"/>
  <c r="R3731" i="4"/>
  <c r="Q3731" i="4"/>
  <c r="P3731" i="4"/>
  <c r="S3730" i="4"/>
  <c r="R3730" i="4"/>
  <c r="Q3730" i="4"/>
  <c r="P3730" i="4"/>
  <c r="S3729" i="4"/>
  <c r="R3729" i="4"/>
  <c r="Q3729" i="4"/>
  <c r="P3729" i="4"/>
  <c r="S3728" i="4"/>
  <c r="R3728" i="4"/>
  <c r="Q3728" i="4"/>
  <c r="P3728" i="4"/>
  <c r="S3727" i="4"/>
  <c r="R3727" i="4"/>
  <c r="Q3727" i="4"/>
  <c r="P3727" i="4"/>
  <c r="S3726" i="4"/>
  <c r="R3726" i="4"/>
  <c r="Q3726" i="4"/>
  <c r="P3726" i="4"/>
  <c r="S3725" i="4"/>
  <c r="R3725" i="4"/>
  <c r="Q3725" i="4"/>
  <c r="P3725" i="4"/>
  <c r="S3724" i="4"/>
  <c r="R3724" i="4"/>
  <c r="Q3724" i="4"/>
  <c r="P3724" i="4"/>
  <c r="S3723" i="4"/>
  <c r="R3723" i="4"/>
  <c r="Q3723" i="4"/>
  <c r="P3723" i="4"/>
  <c r="S3722" i="4"/>
  <c r="R3722" i="4"/>
  <c r="Q3722" i="4"/>
  <c r="P3722" i="4"/>
  <c r="S3721" i="4"/>
  <c r="R3721" i="4"/>
  <c r="Q3721" i="4"/>
  <c r="P3721" i="4"/>
  <c r="S3720" i="4"/>
  <c r="R3720" i="4"/>
  <c r="Q3720" i="4"/>
  <c r="P3720" i="4"/>
  <c r="S3719" i="4"/>
  <c r="R3719" i="4"/>
  <c r="Q3719" i="4"/>
  <c r="P3719" i="4"/>
  <c r="S3718" i="4"/>
  <c r="R3718" i="4"/>
  <c r="Q3718" i="4"/>
  <c r="P3718" i="4"/>
  <c r="S3717" i="4"/>
  <c r="R3717" i="4"/>
  <c r="Q3717" i="4"/>
  <c r="P3717" i="4"/>
  <c r="S3716" i="4"/>
  <c r="R3716" i="4"/>
  <c r="Q3716" i="4"/>
  <c r="P3716" i="4"/>
  <c r="S3715" i="4"/>
  <c r="R3715" i="4"/>
  <c r="Q3715" i="4"/>
  <c r="P3715" i="4"/>
  <c r="S3714" i="4"/>
  <c r="R3714" i="4"/>
  <c r="Q3714" i="4"/>
  <c r="P3714" i="4"/>
  <c r="S3713" i="4"/>
  <c r="R3713" i="4"/>
  <c r="Q3713" i="4"/>
  <c r="P3713" i="4"/>
  <c r="S3712" i="4"/>
  <c r="R3712" i="4"/>
  <c r="Q3712" i="4"/>
  <c r="P3712" i="4"/>
  <c r="S3711" i="4"/>
  <c r="R3711" i="4"/>
  <c r="Q3711" i="4"/>
  <c r="P3711" i="4"/>
  <c r="S3710" i="4"/>
  <c r="R3710" i="4"/>
  <c r="Q3710" i="4"/>
  <c r="P3710" i="4"/>
  <c r="S3709" i="4"/>
  <c r="R3709" i="4"/>
  <c r="Q3709" i="4"/>
  <c r="P3709" i="4"/>
  <c r="S3708" i="4"/>
  <c r="R3708" i="4"/>
  <c r="Q3708" i="4"/>
  <c r="P3708" i="4"/>
  <c r="S3707" i="4"/>
  <c r="R3707" i="4"/>
  <c r="Q3707" i="4"/>
  <c r="P3707" i="4"/>
  <c r="S3706" i="4"/>
  <c r="R3706" i="4"/>
  <c r="Q3706" i="4"/>
  <c r="P3706" i="4"/>
  <c r="S3705" i="4"/>
  <c r="R3705" i="4"/>
  <c r="Q3705" i="4"/>
  <c r="P3705" i="4"/>
  <c r="S3704" i="4"/>
  <c r="R3704" i="4"/>
  <c r="Q3704" i="4"/>
  <c r="P3704" i="4"/>
  <c r="S3703" i="4"/>
  <c r="R3703" i="4"/>
  <c r="Q3703" i="4"/>
  <c r="P3703" i="4"/>
  <c r="S3702" i="4"/>
  <c r="R3702" i="4"/>
  <c r="Q3702" i="4"/>
  <c r="P3702" i="4"/>
  <c r="S3701" i="4"/>
  <c r="R3701" i="4"/>
  <c r="Q3701" i="4"/>
  <c r="P3701" i="4"/>
  <c r="S3700" i="4"/>
  <c r="R3700" i="4"/>
  <c r="Q3700" i="4"/>
  <c r="P3700" i="4"/>
  <c r="S3699" i="4"/>
  <c r="R3699" i="4"/>
  <c r="Q3699" i="4"/>
  <c r="P3699" i="4"/>
  <c r="S3698" i="4"/>
  <c r="R3698" i="4"/>
  <c r="Q3698" i="4"/>
  <c r="P3698" i="4"/>
  <c r="S3697" i="4"/>
  <c r="R3697" i="4"/>
  <c r="Q3697" i="4"/>
  <c r="P3697" i="4"/>
  <c r="S3696" i="4"/>
  <c r="R3696" i="4"/>
  <c r="Q3696" i="4"/>
  <c r="P3696" i="4"/>
  <c r="S3695" i="4"/>
  <c r="R3695" i="4"/>
  <c r="Q3695" i="4"/>
  <c r="P3695" i="4"/>
  <c r="S3694" i="4"/>
  <c r="R3694" i="4"/>
  <c r="Q3694" i="4"/>
  <c r="P3694" i="4"/>
  <c r="S3693" i="4"/>
  <c r="R3693" i="4"/>
  <c r="Q3693" i="4"/>
  <c r="P3693" i="4"/>
  <c r="S3692" i="4"/>
  <c r="R3692" i="4"/>
  <c r="Q3692" i="4"/>
  <c r="P3692" i="4"/>
  <c r="S3691" i="4"/>
  <c r="R3691" i="4"/>
  <c r="Q3691" i="4"/>
  <c r="P3691" i="4"/>
  <c r="S3690" i="4"/>
  <c r="R3690" i="4"/>
  <c r="Q3690" i="4"/>
  <c r="P3690" i="4"/>
  <c r="S3689" i="4"/>
  <c r="R3689" i="4"/>
  <c r="Q3689" i="4"/>
  <c r="P3689" i="4"/>
  <c r="S3688" i="4"/>
  <c r="R3688" i="4"/>
  <c r="Q3688" i="4"/>
  <c r="P3688" i="4"/>
  <c r="S3687" i="4"/>
  <c r="R3687" i="4"/>
  <c r="Q3687" i="4"/>
  <c r="P3687" i="4"/>
  <c r="S3686" i="4"/>
  <c r="R3686" i="4"/>
  <c r="Q3686" i="4"/>
  <c r="P3686" i="4"/>
  <c r="S3685" i="4"/>
  <c r="R3685" i="4"/>
  <c r="Q3685" i="4"/>
  <c r="P3685" i="4"/>
  <c r="S3684" i="4"/>
  <c r="R3684" i="4"/>
  <c r="Q3684" i="4"/>
  <c r="P3684" i="4"/>
  <c r="S3683" i="4"/>
  <c r="R3683" i="4"/>
  <c r="Q3683" i="4"/>
  <c r="P3683" i="4"/>
  <c r="S3682" i="4"/>
  <c r="R3682" i="4"/>
  <c r="Q3682" i="4"/>
  <c r="P3682" i="4"/>
  <c r="S3681" i="4"/>
  <c r="R3681" i="4"/>
  <c r="Q3681" i="4"/>
  <c r="P3681" i="4"/>
  <c r="S3680" i="4"/>
  <c r="R3680" i="4"/>
  <c r="Q3680" i="4"/>
  <c r="P3680" i="4"/>
  <c r="S3679" i="4"/>
  <c r="R3679" i="4"/>
  <c r="Q3679" i="4"/>
  <c r="P3679" i="4"/>
  <c r="S3678" i="4"/>
  <c r="R3678" i="4"/>
  <c r="Q3678" i="4"/>
  <c r="P3678" i="4"/>
  <c r="S3677" i="4"/>
  <c r="R3677" i="4"/>
  <c r="Q3677" i="4"/>
  <c r="P3677" i="4"/>
  <c r="S3676" i="4"/>
  <c r="R3676" i="4"/>
  <c r="Q3676" i="4"/>
  <c r="P3676" i="4"/>
  <c r="S3675" i="4"/>
  <c r="R3675" i="4"/>
  <c r="Q3675" i="4"/>
  <c r="P3675" i="4"/>
  <c r="S3674" i="4"/>
  <c r="R3674" i="4"/>
  <c r="Q3674" i="4"/>
  <c r="P3674" i="4"/>
  <c r="S3673" i="4"/>
  <c r="R3673" i="4"/>
  <c r="Q3673" i="4"/>
  <c r="P3673" i="4"/>
  <c r="S3672" i="4"/>
  <c r="R3672" i="4"/>
  <c r="Q3672" i="4"/>
  <c r="P3672" i="4"/>
  <c r="S3671" i="4"/>
  <c r="R3671" i="4"/>
  <c r="Q3671" i="4"/>
  <c r="P3671" i="4"/>
  <c r="S3670" i="4"/>
  <c r="R3670" i="4"/>
  <c r="Q3670" i="4"/>
  <c r="P3670" i="4"/>
  <c r="S3669" i="4"/>
  <c r="R3669" i="4"/>
  <c r="Q3669" i="4"/>
  <c r="P3669" i="4"/>
  <c r="S3668" i="4"/>
  <c r="R3668" i="4"/>
  <c r="Q3668" i="4"/>
  <c r="P3668" i="4"/>
  <c r="S3667" i="4"/>
  <c r="R3667" i="4"/>
  <c r="Q3667" i="4"/>
  <c r="P3667" i="4"/>
  <c r="S3666" i="4"/>
  <c r="R3666" i="4"/>
  <c r="Q3666" i="4"/>
  <c r="P3666" i="4"/>
  <c r="S3665" i="4"/>
  <c r="R3665" i="4"/>
  <c r="Q3665" i="4"/>
  <c r="P3665" i="4"/>
  <c r="S3664" i="4"/>
  <c r="R3664" i="4"/>
  <c r="Q3664" i="4"/>
  <c r="P3664" i="4"/>
  <c r="S3663" i="4"/>
  <c r="R3663" i="4"/>
  <c r="Q3663" i="4"/>
  <c r="P3663" i="4"/>
  <c r="S3662" i="4"/>
  <c r="R3662" i="4"/>
  <c r="Q3662" i="4"/>
  <c r="P3662" i="4"/>
  <c r="S3661" i="4"/>
  <c r="R3661" i="4"/>
  <c r="Q3661" i="4"/>
  <c r="P3661" i="4"/>
  <c r="S3660" i="4"/>
  <c r="R3660" i="4"/>
  <c r="Q3660" i="4"/>
  <c r="P3660" i="4"/>
  <c r="S3659" i="4"/>
  <c r="R3659" i="4"/>
  <c r="Q3659" i="4"/>
  <c r="P3659" i="4"/>
  <c r="S3658" i="4"/>
  <c r="R3658" i="4"/>
  <c r="Q3658" i="4"/>
  <c r="P3658" i="4"/>
  <c r="S3657" i="4"/>
  <c r="R3657" i="4"/>
  <c r="Q3657" i="4"/>
  <c r="P3657" i="4"/>
  <c r="S3656" i="4"/>
  <c r="R3656" i="4"/>
  <c r="Q3656" i="4"/>
  <c r="P3656" i="4"/>
  <c r="S3655" i="4"/>
  <c r="R3655" i="4"/>
  <c r="Q3655" i="4"/>
  <c r="P3655" i="4"/>
  <c r="S3654" i="4"/>
  <c r="R3654" i="4"/>
  <c r="Q3654" i="4"/>
  <c r="P3654" i="4"/>
  <c r="S3653" i="4"/>
  <c r="R3653" i="4"/>
  <c r="Q3653" i="4"/>
  <c r="P3653" i="4"/>
  <c r="S3652" i="4"/>
  <c r="R3652" i="4"/>
  <c r="Q3652" i="4"/>
  <c r="P3652" i="4"/>
  <c r="S3651" i="4"/>
  <c r="R3651" i="4"/>
  <c r="Q3651" i="4"/>
  <c r="P3651" i="4"/>
  <c r="S3650" i="4"/>
  <c r="R3650" i="4"/>
  <c r="Q3650" i="4"/>
  <c r="P3650" i="4"/>
  <c r="S3649" i="4"/>
  <c r="R3649" i="4"/>
  <c r="Q3649" i="4"/>
  <c r="P3649" i="4"/>
  <c r="S3648" i="4"/>
  <c r="R3648" i="4"/>
  <c r="Q3648" i="4"/>
  <c r="P3648" i="4"/>
  <c r="S3647" i="4"/>
  <c r="R3647" i="4"/>
  <c r="Q3647" i="4"/>
  <c r="P3647" i="4"/>
  <c r="S3646" i="4"/>
  <c r="R3646" i="4"/>
  <c r="Q3646" i="4"/>
  <c r="P3646" i="4"/>
  <c r="S3645" i="4"/>
  <c r="R3645" i="4"/>
  <c r="Q3645" i="4"/>
  <c r="P3645" i="4"/>
  <c r="S3644" i="4"/>
  <c r="R3644" i="4"/>
  <c r="Q3644" i="4"/>
  <c r="P3644" i="4"/>
  <c r="S3643" i="4"/>
  <c r="R3643" i="4"/>
  <c r="Q3643" i="4"/>
  <c r="P3643" i="4"/>
  <c r="S3642" i="4"/>
  <c r="R3642" i="4"/>
  <c r="Q3642" i="4"/>
  <c r="P3642" i="4"/>
  <c r="S3641" i="4"/>
  <c r="R3641" i="4"/>
  <c r="Q3641" i="4"/>
  <c r="P3641" i="4"/>
  <c r="S3640" i="4"/>
  <c r="R3640" i="4"/>
  <c r="Q3640" i="4"/>
  <c r="P3640" i="4"/>
  <c r="S3639" i="4"/>
  <c r="R3639" i="4"/>
  <c r="Q3639" i="4"/>
  <c r="P3639" i="4"/>
  <c r="S3638" i="4"/>
  <c r="R3638" i="4"/>
  <c r="Q3638" i="4"/>
  <c r="P3638" i="4"/>
  <c r="S3637" i="4"/>
  <c r="R3637" i="4"/>
  <c r="Q3637" i="4"/>
  <c r="P3637" i="4"/>
  <c r="S3636" i="4"/>
  <c r="R3636" i="4"/>
  <c r="Q3636" i="4"/>
  <c r="P3636" i="4"/>
  <c r="S3635" i="4"/>
  <c r="R3635" i="4"/>
  <c r="Q3635" i="4"/>
  <c r="P3635" i="4"/>
  <c r="S3634" i="4"/>
  <c r="R3634" i="4"/>
  <c r="Q3634" i="4"/>
  <c r="P3634" i="4"/>
  <c r="S3633" i="4"/>
  <c r="R3633" i="4"/>
  <c r="Q3633" i="4"/>
  <c r="P3633" i="4"/>
  <c r="S3632" i="4"/>
  <c r="R3632" i="4"/>
  <c r="Q3632" i="4"/>
  <c r="P3632" i="4"/>
  <c r="S3631" i="4"/>
  <c r="R3631" i="4"/>
  <c r="Q3631" i="4"/>
  <c r="P3631" i="4"/>
  <c r="S3630" i="4"/>
  <c r="R3630" i="4"/>
  <c r="Q3630" i="4"/>
  <c r="P3630" i="4"/>
  <c r="S3629" i="4"/>
  <c r="R3629" i="4"/>
  <c r="Q3629" i="4"/>
  <c r="P3629" i="4"/>
  <c r="S3628" i="4"/>
  <c r="R3628" i="4"/>
  <c r="Q3628" i="4"/>
  <c r="P3628" i="4"/>
  <c r="S3627" i="4"/>
  <c r="R3627" i="4"/>
  <c r="Q3627" i="4"/>
  <c r="P3627" i="4"/>
  <c r="S3626" i="4"/>
  <c r="R3626" i="4"/>
  <c r="Q3626" i="4"/>
  <c r="P3626" i="4"/>
  <c r="S3625" i="4"/>
  <c r="R3625" i="4"/>
  <c r="Q3625" i="4"/>
  <c r="P3625" i="4"/>
  <c r="S3624" i="4"/>
  <c r="R3624" i="4"/>
  <c r="Q3624" i="4"/>
  <c r="P3624" i="4"/>
  <c r="S3623" i="4"/>
  <c r="R3623" i="4"/>
  <c r="Q3623" i="4"/>
  <c r="P3623" i="4"/>
  <c r="S3622" i="4"/>
  <c r="R3622" i="4"/>
  <c r="Q3622" i="4"/>
  <c r="P3622" i="4"/>
  <c r="S3621" i="4"/>
  <c r="R3621" i="4"/>
  <c r="Q3621" i="4"/>
  <c r="P3621" i="4"/>
  <c r="S3620" i="4"/>
  <c r="R3620" i="4"/>
  <c r="Q3620" i="4"/>
  <c r="P3620" i="4"/>
  <c r="S3619" i="4"/>
  <c r="R3619" i="4"/>
  <c r="Q3619" i="4"/>
  <c r="P3619" i="4"/>
  <c r="S3618" i="4"/>
  <c r="R3618" i="4"/>
  <c r="Q3618" i="4"/>
  <c r="P3618" i="4"/>
  <c r="S3617" i="4"/>
  <c r="R3617" i="4"/>
  <c r="Q3617" i="4"/>
  <c r="P3617" i="4"/>
  <c r="S3616" i="4"/>
  <c r="R3616" i="4"/>
  <c r="Q3616" i="4"/>
  <c r="P3616" i="4"/>
  <c r="S3615" i="4"/>
  <c r="R3615" i="4"/>
  <c r="Q3615" i="4"/>
  <c r="P3615" i="4"/>
  <c r="S3614" i="4"/>
  <c r="R3614" i="4"/>
  <c r="Q3614" i="4"/>
  <c r="P3614" i="4"/>
  <c r="S3613" i="4"/>
  <c r="R3613" i="4"/>
  <c r="Q3613" i="4"/>
  <c r="P3613" i="4"/>
  <c r="S3612" i="4"/>
  <c r="R3612" i="4"/>
  <c r="Q3612" i="4"/>
  <c r="P3612" i="4"/>
  <c r="S3611" i="4"/>
  <c r="R3611" i="4"/>
  <c r="Q3611" i="4"/>
  <c r="P3611" i="4"/>
  <c r="S3610" i="4"/>
  <c r="R3610" i="4"/>
  <c r="Q3610" i="4"/>
  <c r="P3610" i="4"/>
  <c r="S3609" i="4"/>
  <c r="R3609" i="4"/>
  <c r="Q3609" i="4"/>
  <c r="P3609" i="4"/>
  <c r="S3608" i="4"/>
  <c r="R3608" i="4"/>
  <c r="Q3608" i="4"/>
  <c r="P3608" i="4"/>
  <c r="S3607" i="4"/>
  <c r="R3607" i="4"/>
  <c r="Q3607" i="4"/>
  <c r="P3607" i="4"/>
  <c r="S3606" i="4"/>
  <c r="R3606" i="4"/>
  <c r="Q3606" i="4"/>
  <c r="P3606" i="4"/>
  <c r="S3605" i="4"/>
  <c r="R3605" i="4"/>
  <c r="Q3605" i="4"/>
  <c r="P3605" i="4"/>
  <c r="S3604" i="4"/>
  <c r="R3604" i="4"/>
  <c r="Q3604" i="4"/>
  <c r="P3604" i="4"/>
  <c r="S3603" i="4"/>
  <c r="R3603" i="4"/>
  <c r="Q3603" i="4"/>
  <c r="P3603" i="4"/>
  <c r="S3602" i="4"/>
  <c r="R3602" i="4"/>
  <c r="Q3602" i="4"/>
  <c r="P3602" i="4"/>
  <c r="S3601" i="4"/>
  <c r="R3601" i="4"/>
  <c r="Q3601" i="4"/>
  <c r="P3601" i="4"/>
  <c r="S3600" i="4"/>
  <c r="R3600" i="4"/>
  <c r="Q3600" i="4"/>
  <c r="P3600" i="4"/>
  <c r="S3599" i="4"/>
  <c r="R3599" i="4"/>
  <c r="Q3599" i="4"/>
  <c r="P3599" i="4"/>
  <c r="S3598" i="4"/>
  <c r="R3598" i="4"/>
  <c r="Q3598" i="4"/>
  <c r="P3598" i="4"/>
  <c r="S3597" i="4"/>
  <c r="R3597" i="4"/>
  <c r="Q3597" i="4"/>
  <c r="P3597" i="4"/>
  <c r="S3596" i="4"/>
  <c r="R3596" i="4"/>
  <c r="Q3596" i="4"/>
  <c r="P3596" i="4"/>
  <c r="S3595" i="4"/>
  <c r="R3595" i="4"/>
  <c r="Q3595" i="4"/>
  <c r="P3595" i="4"/>
  <c r="S3594" i="4"/>
  <c r="R3594" i="4"/>
  <c r="Q3594" i="4"/>
  <c r="P3594" i="4"/>
  <c r="S3593" i="4"/>
  <c r="R3593" i="4"/>
  <c r="Q3593" i="4"/>
  <c r="P3593" i="4"/>
  <c r="S3592" i="4"/>
  <c r="R3592" i="4"/>
  <c r="Q3592" i="4"/>
  <c r="P3592" i="4"/>
  <c r="S3591" i="4"/>
  <c r="R3591" i="4"/>
  <c r="Q3591" i="4"/>
  <c r="P3591" i="4"/>
  <c r="S3590" i="4"/>
  <c r="R3590" i="4"/>
  <c r="Q3590" i="4"/>
  <c r="P3590" i="4"/>
  <c r="S3589" i="4"/>
  <c r="R3589" i="4"/>
  <c r="Q3589" i="4"/>
  <c r="P3589" i="4"/>
  <c r="S3588" i="4"/>
  <c r="R3588" i="4"/>
  <c r="Q3588" i="4"/>
  <c r="P3588" i="4"/>
  <c r="S3587" i="4"/>
  <c r="R3587" i="4"/>
  <c r="Q3587" i="4"/>
  <c r="P3587" i="4"/>
  <c r="S3586" i="4"/>
  <c r="R3586" i="4"/>
  <c r="Q3586" i="4"/>
  <c r="P3586" i="4"/>
  <c r="S3585" i="4"/>
  <c r="R3585" i="4"/>
  <c r="Q3585" i="4"/>
  <c r="P3585" i="4"/>
  <c r="S3584" i="4"/>
  <c r="R3584" i="4"/>
  <c r="Q3584" i="4"/>
  <c r="P3584" i="4"/>
  <c r="S3583" i="4"/>
  <c r="R3583" i="4"/>
  <c r="Q3583" i="4"/>
  <c r="P3583" i="4"/>
  <c r="S3582" i="4"/>
  <c r="R3582" i="4"/>
  <c r="Q3582" i="4"/>
  <c r="P3582" i="4"/>
  <c r="S3581" i="4"/>
  <c r="R3581" i="4"/>
  <c r="Q3581" i="4"/>
  <c r="P3581" i="4"/>
  <c r="S3580" i="4"/>
  <c r="R3580" i="4"/>
  <c r="Q3580" i="4"/>
  <c r="P3580" i="4"/>
  <c r="S3579" i="4"/>
  <c r="R3579" i="4"/>
  <c r="Q3579" i="4"/>
  <c r="P3579" i="4"/>
  <c r="S3578" i="4"/>
  <c r="R3578" i="4"/>
  <c r="Q3578" i="4"/>
  <c r="P3578" i="4"/>
  <c r="S3577" i="4"/>
  <c r="R3577" i="4"/>
  <c r="Q3577" i="4"/>
  <c r="P3577" i="4"/>
  <c r="S3576" i="4"/>
  <c r="R3576" i="4"/>
  <c r="Q3576" i="4"/>
  <c r="P3576" i="4"/>
  <c r="S3575" i="4"/>
  <c r="R3575" i="4"/>
  <c r="Q3575" i="4"/>
  <c r="P3575" i="4"/>
  <c r="S3574" i="4"/>
  <c r="R3574" i="4"/>
  <c r="Q3574" i="4"/>
  <c r="P3574" i="4"/>
  <c r="S3573" i="4"/>
  <c r="R3573" i="4"/>
  <c r="Q3573" i="4"/>
  <c r="P3573" i="4"/>
  <c r="S3572" i="4"/>
  <c r="R3572" i="4"/>
  <c r="Q3572" i="4"/>
  <c r="P3572" i="4"/>
  <c r="S3571" i="4"/>
  <c r="R3571" i="4"/>
  <c r="Q3571" i="4"/>
  <c r="P3571" i="4"/>
  <c r="S3570" i="4"/>
  <c r="R3570" i="4"/>
  <c r="Q3570" i="4"/>
  <c r="P3570" i="4"/>
  <c r="S3569" i="4"/>
  <c r="R3569" i="4"/>
  <c r="Q3569" i="4"/>
  <c r="P3569" i="4"/>
  <c r="S3568" i="4"/>
  <c r="R3568" i="4"/>
  <c r="Q3568" i="4"/>
  <c r="P3568" i="4"/>
  <c r="S3567" i="4"/>
  <c r="R3567" i="4"/>
  <c r="Q3567" i="4"/>
  <c r="P3567" i="4"/>
  <c r="S3566" i="4"/>
  <c r="R3566" i="4"/>
  <c r="Q3566" i="4"/>
  <c r="P3566" i="4"/>
  <c r="S3565" i="4"/>
  <c r="R3565" i="4"/>
  <c r="Q3565" i="4"/>
  <c r="P3565" i="4"/>
  <c r="S3564" i="4"/>
  <c r="R3564" i="4"/>
  <c r="Q3564" i="4"/>
  <c r="P3564" i="4"/>
  <c r="S3563" i="4"/>
  <c r="R3563" i="4"/>
  <c r="Q3563" i="4"/>
  <c r="P3563" i="4"/>
  <c r="S3562" i="4"/>
  <c r="R3562" i="4"/>
  <c r="Q3562" i="4"/>
  <c r="P3562" i="4"/>
  <c r="S3561" i="4"/>
  <c r="R3561" i="4"/>
  <c r="Q3561" i="4"/>
  <c r="P3561" i="4"/>
  <c r="S3560" i="4"/>
  <c r="R3560" i="4"/>
  <c r="Q3560" i="4"/>
  <c r="P3560" i="4"/>
  <c r="S3559" i="4"/>
  <c r="R3559" i="4"/>
  <c r="Q3559" i="4"/>
  <c r="P3559" i="4"/>
  <c r="S3558" i="4"/>
  <c r="R3558" i="4"/>
  <c r="Q3558" i="4"/>
  <c r="P3558" i="4"/>
  <c r="S3557" i="4"/>
  <c r="R3557" i="4"/>
  <c r="Q3557" i="4"/>
  <c r="P3557" i="4"/>
  <c r="S3556" i="4"/>
  <c r="R3556" i="4"/>
  <c r="Q3556" i="4"/>
  <c r="P3556" i="4"/>
  <c r="S3555" i="4"/>
  <c r="R3555" i="4"/>
  <c r="Q3555" i="4"/>
  <c r="P3555" i="4"/>
  <c r="S3554" i="4"/>
  <c r="R3554" i="4"/>
  <c r="Q3554" i="4"/>
  <c r="P3554" i="4"/>
  <c r="S3553" i="4"/>
  <c r="R3553" i="4"/>
  <c r="Q3553" i="4"/>
  <c r="P3553" i="4"/>
  <c r="S3552" i="4"/>
  <c r="R3552" i="4"/>
  <c r="Q3552" i="4"/>
  <c r="P3552" i="4"/>
  <c r="S3551" i="4"/>
  <c r="R3551" i="4"/>
  <c r="Q3551" i="4"/>
  <c r="P3551" i="4"/>
  <c r="S3550" i="4"/>
  <c r="R3550" i="4"/>
  <c r="Q3550" i="4"/>
  <c r="P3550" i="4"/>
  <c r="S3549" i="4"/>
  <c r="R3549" i="4"/>
  <c r="Q3549" i="4"/>
  <c r="P3549" i="4"/>
  <c r="S3548" i="4"/>
  <c r="R3548" i="4"/>
  <c r="Q3548" i="4"/>
  <c r="P3548" i="4"/>
  <c r="S3547" i="4"/>
  <c r="R3547" i="4"/>
  <c r="Q3547" i="4"/>
  <c r="P3547" i="4"/>
  <c r="S3546" i="4"/>
  <c r="R3546" i="4"/>
  <c r="Q3546" i="4"/>
  <c r="P3546" i="4"/>
  <c r="S3545" i="4"/>
  <c r="R3545" i="4"/>
  <c r="Q3545" i="4"/>
  <c r="P3545" i="4"/>
  <c r="S3544" i="4"/>
  <c r="R3544" i="4"/>
  <c r="Q3544" i="4"/>
  <c r="P3544" i="4"/>
  <c r="S3543" i="4"/>
  <c r="R3543" i="4"/>
  <c r="Q3543" i="4"/>
  <c r="P3543" i="4"/>
  <c r="S3542" i="4"/>
  <c r="R3542" i="4"/>
  <c r="Q3542" i="4"/>
  <c r="P3542" i="4"/>
  <c r="S3541" i="4"/>
  <c r="R3541" i="4"/>
  <c r="Q3541" i="4"/>
  <c r="P3541" i="4"/>
  <c r="S3540" i="4"/>
  <c r="R3540" i="4"/>
  <c r="Q3540" i="4"/>
  <c r="P3540" i="4"/>
  <c r="S3539" i="4"/>
  <c r="R3539" i="4"/>
  <c r="Q3539" i="4"/>
  <c r="P3539" i="4"/>
  <c r="S3538" i="4"/>
  <c r="R3538" i="4"/>
  <c r="Q3538" i="4"/>
  <c r="P3538" i="4"/>
  <c r="S3537" i="4"/>
  <c r="R3537" i="4"/>
  <c r="Q3537" i="4"/>
  <c r="P3537" i="4"/>
  <c r="S3536" i="4"/>
  <c r="R3536" i="4"/>
  <c r="Q3536" i="4"/>
  <c r="P3536" i="4"/>
  <c r="S3535" i="4"/>
  <c r="R3535" i="4"/>
  <c r="Q3535" i="4"/>
  <c r="P3535" i="4"/>
  <c r="S3534" i="4"/>
  <c r="R3534" i="4"/>
  <c r="Q3534" i="4"/>
  <c r="P3534" i="4"/>
  <c r="S3533" i="4"/>
  <c r="R3533" i="4"/>
  <c r="Q3533" i="4"/>
  <c r="P3533" i="4"/>
  <c r="S3532" i="4"/>
  <c r="R3532" i="4"/>
  <c r="Q3532" i="4"/>
  <c r="P3532" i="4"/>
  <c r="S3531" i="4"/>
  <c r="R3531" i="4"/>
  <c r="Q3531" i="4"/>
  <c r="P3531" i="4"/>
  <c r="S3530" i="4"/>
  <c r="R3530" i="4"/>
  <c r="Q3530" i="4"/>
  <c r="P3530" i="4"/>
  <c r="S3529" i="4"/>
  <c r="R3529" i="4"/>
  <c r="Q3529" i="4"/>
  <c r="P3529" i="4"/>
  <c r="S3528" i="4"/>
  <c r="R3528" i="4"/>
  <c r="Q3528" i="4"/>
  <c r="P3528" i="4"/>
  <c r="S3527" i="4"/>
  <c r="R3527" i="4"/>
  <c r="Q3527" i="4"/>
  <c r="P3527" i="4"/>
  <c r="S3526" i="4"/>
  <c r="R3526" i="4"/>
  <c r="Q3526" i="4"/>
  <c r="P3526" i="4"/>
  <c r="S3525" i="4"/>
  <c r="R3525" i="4"/>
  <c r="Q3525" i="4"/>
  <c r="P3525" i="4"/>
  <c r="S3524" i="4"/>
  <c r="R3524" i="4"/>
  <c r="Q3524" i="4"/>
  <c r="P3524" i="4"/>
  <c r="S3523" i="4"/>
  <c r="R3523" i="4"/>
  <c r="Q3523" i="4"/>
  <c r="P3523" i="4"/>
  <c r="S3522" i="4"/>
  <c r="R3522" i="4"/>
  <c r="Q3522" i="4"/>
  <c r="P3522" i="4"/>
  <c r="S3521" i="4"/>
  <c r="R3521" i="4"/>
  <c r="Q3521" i="4"/>
  <c r="P3521" i="4"/>
  <c r="S3520" i="4"/>
  <c r="R3520" i="4"/>
  <c r="Q3520" i="4"/>
  <c r="P3520" i="4"/>
  <c r="S3519" i="4"/>
  <c r="R3519" i="4"/>
  <c r="Q3519" i="4"/>
  <c r="P3519" i="4"/>
  <c r="S3518" i="4"/>
  <c r="R3518" i="4"/>
  <c r="Q3518" i="4"/>
  <c r="P3518" i="4"/>
  <c r="S3517" i="4"/>
  <c r="R3517" i="4"/>
  <c r="Q3517" i="4"/>
  <c r="P3517" i="4"/>
  <c r="S3516" i="4"/>
  <c r="R3516" i="4"/>
  <c r="Q3516" i="4"/>
  <c r="P3516" i="4"/>
  <c r="S3515" i="4"/>
  <c r="R3515" i="4"/>
  <c r="Q3515" i="4"/>
  <c r="P3515" i="4"/>
  <c r="S3514" i="4"/>
  <c r="R3514" i="4"/>
  <c r="Q3514" i="4"/>
  <c r="P3514" i="4"/>
  <c r="S3513" i="4"/>
  <c r="R3513" i="4"/>
  <c r="Q3513" i="4"/>
  <c r="P3513" i="4"/>
  <c r="S3512" i="4"/>
  <c r="R3512" i="4"/>
  <c r="Q3512" i="4"/>
  <c r="P3512" i="4"/>
  <c r="S3511" i="4"/>
  <c r="R3511" i="4"/>
  <c r="Q3511" i="4"/>
  <c r="P3511" i="4"/>
  <c r="S3510" i="4"/>
  <c r="R3510" i="4"/>
  <c r="Q3510" i="4"/>
  <c r="P3510" i="4"/>
  <c r="S3509" i="4"/>
  <c r="R3509" i="4"/>
  <c r="Q3509" i="4"/>
  <c r="P3509" i="4"/>
  <c r="S3508" i="4"/>
  <c r="R3508" i="4"/>
  <c r="Q3508" i="4"/>
  <c r="P3508" i="4"/>
  <c r="S3507" i="4"/>
  <c r="R3507" i="4"/>
  <c r="Q3507" i="4"/>
  <c r="P3507" i="4"/>
  <c r="S3506" i="4"/>
  <c r="R3506" i="4"/>
  <c r="Q3506" i="4"/>
  <c r="P3506" i="4"/>
  <c r="S3505" i="4"/>
  <c r="R3505" i="4"/>
  <c r="Q3505" i="4"/>
  <c r="P3505" i="4"/>
  <c r="S3504" i="4"/>
  <c r="R3504" i="4"/>
  <c r="Q3504" i="4"/>
  <c r="P3504" i="4"/>
  <c r="S3503" i="4"/>
  <c r="R3503" i="4"/>
  <c r="Q3503" i="4"/>
  <c r="P3503" i="4"/>
  <c r="S3502" i="4"/>
  <c r="R3502" i="4"/>
  <c r="Q3502" i="4"/>
  <c r="P3502" i="4"/>
  <c r="S3501" i="4"/>
  <c r="R3501" i="4"/>
  <c r="Q3501" i="4"/>
  <c r="P3501" i="4"/>
  <c r="S3500" i="4"/>
  <c r="R3500" i="4"/>
  <c r="Q3500" i="4"/>
  <c r="P3500" i="4"/>
  <c r="S3499" i="4"/>
  <c r="R3499" i="4"/>
  <c r="Q3499" i="4"/>
  <c r="P3499" i="4"/>
  <c r="S3498" i="4"/>
  <c r="R3498" i="4"/>
  <c r="Q3498" i="4"/>
  <c r="P3498" i="4"/>
  <c r="S3497" i="4"/>
  <c r="R3497" i="4"/>
  <c r="Q3497" i="4"/>
  <c r="P3497" i="4"/>
  <c r="S3496" i="4"/>
  <c r="R3496" i="4"/>
  <c r="Q3496" i="4"/>
  <c r="P3496" i="4"/>
  <c r="S3495" i="4"/>
  <c r="R3495" i="4"/>
  <c r="Q3495" i="4"/>
  <c r="P3495" i="4"/>
  <c r="S3494" i="4"/>
  <c r="R3494" i="4"/>
  <c r="Q3494" i="4"/>
  <c r="P3494" i="4"/>
  <c r="S3493" i="4"/>
  <c r="R3493" i="4"/>
  <c r="Q3493" i="4"/>
  <c r="P3493" i="4"/>
  <c r="S3492" i="4"/>
  <c r="R3492" i="4"/>
  <c r="Q3492" i="4"/>
  <c r="P3492" i="4"/>
  <c r="S3491" i="4"/>
  <c r="R3491" i="4"/>
  <c r="Q3491" i="4"/>
  <c r="P3491" i="4"/>
  <c r="S3490" i="4"/>
  <c r="R3490" i="4"/>
  <c r="Q3490" i="4"/>
  <c r="P3490" i="4"/>
  <c r="S3489" i="4"/>
  <c r="R3489" i="4"/>
  <c r="Q3489" i="4"/>
  <c r="P3489" i="4"/>
  <c r="S3488" i="4"/>
  <c r="R3488" i="4"/>
  <c r="Q3488" i="4"/>
  <c r="P3488" i="4"/>
  <c r="S3487" i="4"/>
  <c r="R3487" i="4"/>
  <c r="Q3487" i="4"/>
  <c r="P3487" i="4"/>
  <c r="S3486" i="4"/>
  <c r="R3486" i="4"/>
  <c r="Q3486" i="4"/>
  <c r="P3486" i="4"/>
  <c r="S3485" i="4"/>
  <c r="R3485" i="4"/>
  <c r="Q3485" i="4"/>
  <c r="P3485" i="4"/>
  <c r="S3484" i="4"/>
  <c r="R3484" i="4"/>
  <c r="Q3484" i="4"/>
  <c r="P3484" i="4"/>
  <c r="S3483" i="4"/>
  <c r="R3483" i="4"/>
  <c r="Q3483" i="4"/>
  <c r="P3483" i="4"/>
  <c r="S3482" i="4"/>
  <c r="R3482" i="4"/>
  <c r="Q3482" i="4"/>
  <c r="P3482" i="4"/>
  <c r="S3481" i="4"/>
  <c r="R3481" i="4"/>
  <c r="Q3481" i="4"/>
  <c r="P3481" i="4"/>
  <c r="S3480" i="4"/>
  <c r="R3480" i="4"/>
  <c r="Q3480" i="4"/>
  <c r="P3480" i="4"/>
  <c r="S3479" i="4"/>
  <c r="R3479" i="4"/>
  <c r="Q3479" i="4"/>
  <c r="P3479" i="4"/>
  <c r="S3478" i="4"/>
  <c r="R3478" i="4"/>
  <c r="Q3478" i="4"/>
  <c r="P3478" i="4"/>
  <c r="S3477" i="4"/>
  <c r="R3477" i="4"/>
  <c r="Q3477" i="4"/>
  <c r="P3477" i="4"/>
  <c r="S3476" i="4"/>
  <c r="R3476" i="4"/>
  <c r="Q3476" i="4"/>
  <c r="P3476" i="4"/>
  <c r="S3475" i="4"/>
  <c r="R3475" i="4"/>
  <c r="Q3475" i="4"/>
  <c r="P3475" i="4"/>
  <c r="S3474" i="4"/>
  <c r="R3474" i="4"/>
  <c r="Q3474" i="4"/>
  <c r="P3474" i="4"/>
  <c r="S3473" i="4"/>
  <c r="R3473" i="4"/>
  <c r="Q3473" i="4"/>
  <c r="P3473" i="4"/>
  <c r="S3472" i="4"/>
  <c r="R3472" i="4"/>
  <c r="Q3472" i="4"/>
  <c r="P3472" i="4"/>
  <c r="S3471" i="4"/>
  <c r="R3471" i="4"/>
  <c r="Q3471" i="4"/>
  <c r="P3471" i="4"/>
  <c r="S3470" i="4"/>
  <c r="R3470" i="4"/>
  <c r="Q3470" i="4"/>
  <c r="P3470" i="4"/>
  <c r="S3469" i="4"/>
  <c r="R3469" i="4"/>
  <c r="Q3469" i="4"/>
  <c r="P3469" i="4"/>
  <c r="S3468" i="4"/>
  <c r="R3468" i="4"/>
  <c r="Q3468" i="4"/>
  <c r="P3468" i="4"/>
  <c r="S3467" i="4"/>
  <c r="R3467" i="4"/>
  <c r="Q3467" i="4"/>
  <c r="P3467" i="4"/>
  <c r="S3466" i="4"/>
  <c r="R3466" i="4"/>
  <c r="Q3466" i="4"/>
  <c r="P3466" i="4"/>
  <c r="S3465" i="4"/>
  <c r="R3465" i="4"/>
  <c r="Q3465" i="4"/>
  <c r="P3465" i="4"/>
  <c r="S3464" i="4"/>
  <c r="R3464" i="4"/>
  <c r="Q3464" i="4"/>
  <c r="P3464" i="4"/>
  <c r="S3463" i="4"/>
  <c r="R3463" i="4"/>
  <c r="Q3463" i="4"/>
  <c r="P3463" i="4"/>
  <c r="S3462" i="4"/>
  <c r="R3462" i="4"/>
  <c r="Q3462" i="4"/>
  <c r="P3462" i="4"/>
  <c r="S3461" i="4"/>
  <c r="R3461" i="4"/>
  <c r="Q3461" i="4"/>
  <c r="P3461" i="4"/>
  <c r="S3460" i="4"/>
  <c r="R3460" i="4"/>
  <c r="Q3460" i="4"/>
  <c r="P3460" i="4"/>
  <c r="S3459" i="4"/>
  <c r="R3459" i="4"/>
  <c r="Q3459" i="4"/>
  <c r="P3459" i="4"/>
  <c r="S3458" i="4"/>
  <c r="R3458" i="4"/>
  <c r="Q3458" i="4"/>
  <c r="P3458" i="4"/>
  <c r="S3457" i="4"/>
  <c r="R3457" i="4"/>
  <c r="Q3457" i="4"/>
  <c r="P3457" i="4"/>
  <c r="S3456" i="4"/>
  <c r="R3456" i="4"/>
  <c r="Q3456" i="4"/>
  <c r="P3456" i="4"/>
  <c r="S3455" i="4"/>
  <c r="R3455" i="4"/>
  <c r="Q3455" i="4"/>
  <c r="P3455" i="4"/>
  <c r="S3454" i="4"/>
  <c r="R3454" i="4"/>
  <c r="Q3454" i="4"/>
  <c r="P3454" i="4"/>
  <c r="S3453" i="4"/>
  <c r="R3453" i="4"/>
  <c r="Q3453" i="4"/>
  <c r="P3453" i="4"/>
  <c r="S3452" i="4"/>
  <c r="R3452" i="4"/>
  <c r="Q3452" i="4"/>
  <c r="P3452" i="4"/>
  <c r="S3451" i="4"/>
  <c r="R3451" i="4"/>
  <c r="Q3451" i="4"/>
  <c r="P3451" i="4"/>
  <c r="S3450" i="4"/>
  <c r="R3450" i="4"/>
  <c r="Q3450" i="4"/>
  <c r="P3450" i="4"/>
  <c r="S3449" i="4"/>
  <c r="R3449" i="4"/>
  <c r="Q3449" i="4"/>
  <c r="P3449" i="4"/>
  <c r="S3448" i="4"/>
  <c r="R3448" i="4"/>
  <c r="Q3448" i="4"/>
  <c r="P3448" i="4"/>
  <c r="S3447" i="4"/>
  <c r="R3447" i="4"/>
  <c r="Q3447" i="4"/>
  <c r="P3447" i="4"/>
  <c r="S3446" i="4"/>
  <c r="R3446" i="4"/>
  <c r="Q3446" i="4"/>
  <c r="P3446" i="4"/>
  <c r="S3445" i="4"/>
  <c r="R3445" i="4"/>
  <c r="Q3445" i="4"/>
  <c r="P3445" i="4"/>
  <c r="S3444" i="4"/>
  <c r="R3444" i="4"/>
  <c r="Q3444" i="4"/>
  <c r="P3444" i="4"/>
  <c r="S3443" i="4"/>
  <c r="R3443" i="4"/>
  <c r="Q3443" i="4"/>
  <c r="P3443" i="4"/>
  <c r="S3442" i="4"/>
  <c r="R3442" i="4"/>
  <c r="Q3442" i="4"/>
  <c r="P3442" i="4"/>
  <c r="S3441" i="4"/>
  <c r="R3441" i="4"/>
  <c r="Q3441" i="4"/>
  <c r="P3441" i="4"/>
  <c r="S3440" i="4"/>
  <c r="R3440" i="4"/>
  <c r="Q3440" i="4"/>
  <c r="P3440" i="4"/>
  <c r="S3439" i="4"/>
  <c r="R3439" i="4"/>
  <c r="Q3439" i="4"/>
  <c r="P3439" i="4"/>
  <c r="S3438" i="4"/>
  <c r="R3438" i="4"/>
  <c r="Q3438" i="4"/>
  <c r="P3438" i="4"/>
  <c r="S3437" i="4"/>
  <c r="R3437" i="4"/>
  <c r="Q3437" i="4"/>
  <c r="P3437" i="4"/>
  <c r="S3436" i="4"/>
  <c r="R3436" i="4"/>
  <c r="Q3436" i="4"/>
  <c r="P3436" i="4"/>
  <c r="S3435" i="4"/>
  <c r="R3435" i="4"/>
  <c r="Q3435" i="4"/>
  <c r="P3435" i="4"/>
  <c r="S3434" i="4"/>
  <c r="R3434" i="4"/>
  <c r="Q3434" i="4"/>
  <c r="P3434" i="4"/>
  <c r="S3433" i="4"/>
  <c r="R3433" i="4"/>
  <c r="Q3433" i="4"/>
  <c r="P3433" i="4"/>
  <c r="S3432" i="4"/>
  <c r="R3432" i="4"/>
  <c r="Q3432" i="4"/>
  <c r="P3432" i="4"/>
  <c r="S3431" i="4"/>
  <c r="R3431" i="4"/>
  <c r="Q3431" i="4"/>
  <c r="P3431" i="4"/>
  <c r="S3430" i="4"/>
  <c r="R3430" i="4"/>
  <c r="Q3430" i="4"/>
  <c r="P3430" i="4"/>
  <c r="S3429" i="4"/>
  <c r="R3429" i="4"/>
  <c r="Q3429" i="4"/>
  <c r="P3429" i="4"/>
  <c r="S3428" i="4"/>
  <c r="R3428" i="4"/>
  <c r="Q3428" i="4"/>
  <c r="P3428" i="4"/>
  <c r="S3427" i="4"/>
  <c r="R3427" i="4"/>
  <c r="Q3427" i="4"/>
  <c r="P3427" i="4"/>
  <c r="S3426" i="4"/>
  <c r="R3426" i="4"/>
  <c r="Q3426" i="4"/>
  <c r="P3426" i="4"/>
  <c r="S3425" i="4"/>
  <c r="R3425" i="4"/>
  <c r="Q3425" i="4"/>
  <c r="P3425" i="4"/>
  <c r="S3424" i="4"/>
  <c r="R3424" i="4"/>
  <c r="Q3424" i="4"/>
  <c r="P3424" i="4"/>
  <c r="S3423" i="4"/>
  <c r="R3423" i="4"/>
  <c r="Q3423" i="4"/>
  <c r="P3423" i="4"/>
  <c r="S3422" i="4"/>
  <c r="R3422" i="4"/>
  <c r="Q3422" i="4"/>
  <c r="P3422" i="4"/>
  <c r="S3421" i="4"/>
  <c r="R3421" i="4"/>
  <c r="Q3421" i="4"/>
  <c r="P3421" i="4"/>
  <c r="S3420" i="4"/>
  <c r="R3420" i="4"/>
  <c r="Q3420" i="4"/>
  <c r="P3420" i="4"/>
  <c r="S3419" i="4"/>
  <c r="R3419" i="4"/>
  <c r="Q3419" i="4"/>
  <c r="P3419" i="4"/>
  <c r="S3418" i="4"/>
  <c r="R3418" i="4"/>
  <c r="Q3418" i="4"/>
  <c r="P3418" i="4"/>
  <c r="S3417" i="4"/>
  <c r="R3417" i="4"/>
  <c r="Q3417" i="4"/>
  <c r="P3417" i="4"/>
  <c r="S3416" i="4"/>
  <c r="R3416" i="4"/>
  <c r="Q3416" i="4"/>
  <c r="P3416" i="4"/>
  <c r="S3415" i="4"/>
  <c r="R3415" i="4"/>
  <c r="Q3415" i="4"/>
  <c r="P3415" i="4"/>
  <c r="S3414" i="4"/>
  <c r="R3414" i="4"/>
  <c r="Q3414" i="4"/>
  <c r="P3414" i="4"/>
  <c r="S3413" i="4"/>
  <c r="R3413" i="4"/>
  <c r="Q3413" i="4"/>
  <c r="P3413" i="4"/>
  <c r="S3412" i="4"/>
  <c r="R3412" i="4"/>
  <c r="Q3412" i="4"/>
  <c r="P3412" i="4"/>
  <c r="S3411" i="4"/>
  <c r="R3411" i="4"/>
  <c r="Q3411" i="4"/>
  <c r="P3411" i="4"/>
  <c r="S3410" i="4"/>
  <c r="R3410" i="4"/>
  <c r="Q3410" i="4"/>
  <c r="P3410" i="4"/>
  <c r="S3409" i="4"/>
  <c r="R3409" i="4"/>
  <c r="Q3409" i="4"/>
  <c r="P3409" i="4"/>
  <c r="S3408" i="4"/>
  <c r="R3408" i="4"/>
  <c r="Q3408" i="4"/>
  <c r="P3408" i="4"/>
  <c r="S3407" i="4"/>
  <c r="R3407" i="4"/>
  <c r="Q3407" i="4"/>
  <c r="P3407" i="4"/>
  <c r="S3406" i="4"/>
  <c r="R3406" i="4"/>
  <c r="Q3406" i="4"/>
  <c r="P3406" i="4"/>
  <c r="S3405" i="4"/>
  <c r="R3405" i="4"/>
  <c r="Q3405" i="4"/>
  <c r="P3405" i="4"/>
  <c r="S3404" i="4"/>
  <c r="R3404" i="4"/>
  <c r="Q3404" i="4"/>
  <c r="P3404" i="4"/>
  <c r="S3403" i="4"/>
  <c r="R3403" i="4"/>
  <c r="Q3403" i="4"/>
  <c r="P3403" i="4"/>
  <c r="S3402" i="4"/>
  <c r="R3402" i="4"/>
  <c r="Q3402" i="4"/>
  <c r="P3402" i="4"/>
  <c r="S3401" i="4"/>
  <c r="R3401" i="4"/>
  <c r="Q3401" i="4"/>
  <c r="P3401" i="4"/>
  <c r="S3400" i="4"/>
  <c r="R3400" i="4"/>
  <c r="Q3400" i="4"/>
  <c r="P3400" i="4"/>
  <c r="S3399" i="4"/>
  <c r="R3399" i="4"/>
  <c r="Q3399" i="4"/>
  <c r="P3399" i="4"/>
  <c r="S3398" i="4"/>
  <c r="R3398" i="4"/>
  <c r="Q3398" i="4"/>
  <c r="P3398" i="4"/>
  <c r="S3397" i="4"/>
  <c r="R3397" i="4"/>
  <c r="Q3397" i="4"/>
  <c r="P3397" i="4"/>
  <c r="S3396" i="4"/>
  <c r="R3396" i="4"/>
  <c r="Q3396" i="4"/>
  <c r="P3396" i="4"/>
  <c r="S3395" i="4"/>
  <c r="R3395" i="4"/>
  <c r="Q3395" i="4"/>
  <c r="P3395" i="4"/>
  <c r="S3394" i="4"/>
  <c r="R3394" i="4"/>
  <c r="Q3394" i="4"/>
  <c r="P3394" i="4"/>
  <c r="S3393" i="4"/>
  <c r="R3393" i="4"/>
  <c r="Q3393" i="4"/>
  <c r="P3393" i="4"/>
  <c r="S3392" i="4"/>
  <c r="R3392" i="4"/>
  <c r="Q3392" i="4"/>
  <c r="P3392" i="4"/>
  <c r="S3391" i="4"/>
  <c r="R3391" i="4"/>
  <c r="Q3391" i="4"/>
  <c r="P3391" i="4"/>
  <c r="S3390" i="4"/>
  <c r="R3390" i="4"/>
  <c r="Q3390" i="4"/>
  <c r="P3390" i="4"/>
  <c r="S3389" i="4"/>
  <c r="R3389" i="4"/>
  <c r="Q3389" i="4"/>
  <c r="P3389" i="4"/>
  <c r="S3388" i="4"/>
  <c r="R3388" i="4"/>
  <c r="Q3388" i="4"/>
  <c r="P3388" i="4"/>
  <c r="S3387" i="4"/>
  <c r="R3387" i="4"/>
  <c r="Q3387" i="4"/>
  <c r="P3387" i="4"/>
  <c r="S3386" i="4"/>
  <c r="R3386" i="4"/>
  <c r="Q3386" i="4"/>
  <c r="P3386" i="4"/>
  <c r="S3385" i="4"/>
  <c r="R3385" i="4"/>
  <c r="Q3385" i="4"/>
  <c r="P3385" i="4"/>
  <c r="S3384" i="4"/>
  <c r="R3384" i="4"/>
  <c r="Q3384" i="4"/>
  <c r="P3384" i="4"/>
  <c r="S3383" i="4"/>
  <c r="R3383" i="4"/>
  <c r="Q3383" i="4"/>
  <c r="P3383" i="4"/>
  <c r="S3382" i="4"/>
  <c r="R3382" i="4"/>
  <c r="Q3382" i="4"/>
  <c r="P3382" i="4"/>
  <c r="S3381" i="4"/>
  <c r="R3381" i="4"/>
  <c r="Q3381" i="4"/>
  <c r="P3381" i="4"/>
  <c r="S3380" i="4"/>
  <c r="R3380" i="4"/>
  <c r="Q3380" i="4"/>
  <c r="P3380" i="4"/>
  <c r="S3379" i="4"/>
  <c r="R3379" i="4"/>
  <c r="Q3379" i="4"/>
  <c r="P3379" i="4"/>
  <c r="S3378" i="4"/>
  <c r="R3378" i="4"/>
  <c r="Q3378" i="4"/>
  <c r="P3378" i="4"/>
  <c r="S3377" i="4"/>
  <c r="R3377" i="4"/>
  <c r="Q3377" i="4"/>
  <c r="P3377" i="4"/>
  <c r="S3376" i="4"/>
  <c r="R3376" i="4"/>
  <c r="Q3376" i="4"/>
  <c r="P3376" i="4"/>
  <c r="S3375" i="4"/>
  <c r="R3375" i="4"/>
  <c r="Q3375" i="4"/>
  <c r="P3375" i="4"/>
  <c r="S3374" i="4"/>
  <c r="R3374" i="4"/>
  <c r="Q3374" i="4"/>
  <c r="P3374" i="4"/>
  <c r="S3373" i="4"/>
  <c r="R3373" i="4"/>
  <c r="Q3373" i="4"/>
  <c r="P3373" i="4"/>
  <c r="S3372" i="4"/>
  <c r="R3372" i="4"/>
  <c r="Q3372" i="4"/>
  <c r="P3372" i="4"/>
  <c r="S3371" i="4"/>
  <c r="R3371" i="4"/>
  <c r="Q3371" i="4"/>
  <c r="P3371" i="4"/>
  <c r="S3370" i="4"/>
  <c r="R3370" i="4"/>
  <c r="Q3370" i="4"/>
  <c r="P3370" i="4"/>
  <c r="S3369" i="4"/>
  <c r="R3369" i="4"/>
  <c r="Q3369" i="4"/>
  <c r="P3369" i="4"/>
  <c r="S3368" i="4"/>
  <c r="R3368" i="4"/>
  <c r="Q3368" i="4"/>
  <c r="P3368" i="4"/>
  <c r="S3367" i="4"/>
  <c r="R3367" i="4"/>
  <c r="Q3367" i="4"/>
  <c r="P3367" i="4"/>
  <c r="S3366" i="4"/>
  <c r="R3366" i="4"/>
  <c r="Q3366" i="4"/>
  <c r="P3366" i="4"/>
  <c r="S3365" i="4"/>
  <c r="R3365" i="4"/>
  <c r="Q3365" i="4"/>
  <c r="P3365" i="4"/>
  <c r="S3364" i="4"/>
  <c r="R3364" i="4"/>
  <c r="Q3364" i="4"/>
  <c r="P3364" i="4"/>
  <c r="S3363" i="4"/>
  <c r="R3363" i="4"/>
  <c r="Q3363" i="4"/>
  <c r="P3363" i="4"/>
  <c r="S3362" i="4"/>
  <c r="R3362" i="4"/>
  <c r="Q3362" i="4"/>
  <c r="P3362" i="4"/>
  <c r="S3361" i="4"/>
  <c r="R3361" i="4"/>
  <c r="Q3361" i="4"/>
  <c r="P3361" i="4"/>
  <c r="S3360" i="4"/>
  <c r="R3360" i="4"/>
  <c r="Q3360" i="4"/>
  <c r="P3360" i="4"/>
  <c r="S3359" i="4"/>
  <c r="R3359" i="4"/>
  <c r="Q3359" i="4"/>
  <c r="P3359" i="4"/>
  <c r="S3358" i="4"/>
  <c r="R3358" i="4"/>
  <c r="Q3358" i="4"/>
  <c r="P3358" i="4"/>
  <c r="S3357" i="4"/>
  <c r="R3357" i="4"/>
  <c r="Q3357" i="4"/>
  <c r="P3357" i="4"/>
  <c r="S3356" i="4"/>
  <c r="R3356" i="4"/>
  <c r="Q3356" i="4"/>
  <c r="P3356" i="4"/>
  <c r="S3355" i="4"/>
  <c r="R3355" i="4"/>
  <c r="Q3355" i="4"/>
  <c r="P3355" i="4"/>
  <c r="S3354" i="4"/>
  <c r="R3354" i="4"/>
  <c r="Q3354" i="4"/>
  <c r="P3354" i="4"/>
  <c r="S3353" i="4"/>
  <c r="R3353" i="4"/>
  <c r="Q3353" i="4"/>
  <c r="P3353" i="4"/>
  <c r="S3352" i="4"/>
  <c r="R3352" i="4"/>
  <c r="Q3352" i="4"/>
  <c r="P3352" i="4"/>
  <c r="S3351" i="4"/>
  <c r="R3351" i="4"/>
  <c r="Q3351" i="4"/>
  <c r="P3351" i="4"/>
  <c r="S3350" i="4"/>
  <c r="R3350" i="4"/>
  <c r="Q3350" i="4"/>
  <c r="P3350" i="4"/>
  <c r="S3349" i="4"/>
  <c r="R3349" i="4"/>
  <c r="Q3349" i="4"/>
  <c r="P3349" i="4"/>
  <c r="S3348" i="4"/>
  <c r="R3348" i="4"/>
  <c r="Q3348" i="4"/>
  <c r="P3348" i="4"/>
  <c r="S3347" i="4"/>
  <c r="R3347" i="4"/>
  <c r="Q3347" i="4"/>
  <c r="P3347" i="4"/>
  <c r="S3346" i="4"/>
  <c r="R3346" i="4"/>
  <c r="Q3346" i="4"/>
  <c r="P3346" i="4"/>
  <c r="S3345" i="4"/>
  <c r="R3345" i="4"/>
  <c r="Q3345" i="4"/>
  <c r="P3345" i="4"/>
  <c r="S3344" i="4"/>
  <c r="R3344" i="4"/>
  <c r="Q3344" i="4"/>
  <c r="P3344" i="4"/>
  <c r="S3343" i="4"/>
  <c r="R3343" i="4"/>
  <c r="Q3343" i="4"/>
  <c r="P3343" i="4"/>
  <c r="S3342" i="4"/>
  <c r="R3342" i="4"/>
  <c r="Q3342" i="4"/>
  <c r="P3342" i="4"/>
  <c r="S3341" i="4"/>
  <c r="R3341" i="4"/>
  <c r="Q3341" i="4"/>
  <c r="P3341" i="4"/>
  <c r="S3340" i="4"/>
  <c r="R3340" i="4"/>
  <c r="Q3340" i="4"/>
  <c r="P3340" i="4"/>
  <c r="S3339" i="4"/>
  <c r="R3339" i="4"/>
  <c r="Q3339" i="4"/>
  <c r="P3339" i="4"/>
  <c r="S3338" i="4"/>
  <c r="R3338" i="4"/>
  <c r="Q3338" i="4"/>
  <c r="P3338" i="4"/>
  <c r="S3337" i="4"/>
  <c r="R3337" i="4"/>
  <c r="Q3337" i="4"/>
  <c r="P3337" i="4"/>
  <c r="S3336" i="4"/>
  <c r="R3336" i="4"/>
  <c r="Q3336" i="4"/>
  <c r="P3336" i="4"/>
  <c r="S3335" i="4"/>
  <c r="R3335" i="4"/>
  <c r="Q3335" i="4"/>
  <c r="P3335" i="4"/>
  <c r="S3334" i="4"/>
  <c r="R3334" i="4"/>
  <c r="Q3334" i="4"/>
  <c r="P3334" i="4"/>
  <c r="S3333" i="4"/>
  <c r="R3333" i="4"/>
  <c r="Q3333" i="4"/>
  <c r="P3333" i="4"/>
  <c r="S3332" i="4"/>
  <c r="R3332" i="4"/>
  <c r="Q3332" i="4"/>
  <c r="P3332" i="4"/>
  <c r="S3331" i="4"/>
  <c r="R3331" i="4"/>
  <c r="Q3331" i="4"/>
  <c r="P3331" i="4"/>
  <c r="S3330" i="4"/>
  <c r="R3330" i="4"/>
  <c r="Q3330" i="4"/>
  <c r="P3330" i="4"/>
  <c r="S3329" i="4"/>
  <c r="R3329" i="4"/>
  <c r="Q3329" i="4"/>
  <c r="P3329" i="4"/>
  <c r="S3328" i="4"/>
  <c r="R3328" i="4"/>
  <c r="Q3328" i="4"/>
  <c r="P3328" i="4"/>
  <c r="S3327" i="4"/>
  <c r="R3327" i="4"/>
  <c r="Q3327" i="4"/>
  <c r="P3327" i="4"/>
  <c r="S3326" i="4"/>
  <c r="R3326" i="4"/>
  <c r="Q3326" i="4"/>
  <c r="P3326" i="4"/>
  <c r="S3325" i="4"/>
  <c r="R3325" i="4"/>
  <c r="Q3325" i="4"/>
  <c r="P3325" i="4"/>
  <c r="S3324" i="4"/>
  <c r="R3324" i="4"/>
  <c r="Q3324" i="4"/>
  <c r="P3324" i="4"/>
  <c r="S3323" i="4"/>
  <c r="R3323" i="4"/>
  <c r="Q3323" i="4"/>
  <c r="P3323" i="4"/>
  <c r="S3322" i="4"/>
  <c r="R3322" i="4"/>
  <c r="Q3322" i="4"/>
  <c r="P3322" i="4"/>
  <c r="S3321" i="4"/>
  <c r="R3321" i="4"/>
  <c r="Q3321" i="4"/>
  <c r="P3321" i="4"/>
  <c r="S3320" i="4"/>
  <c r="R3320" i="4"/>
  <c r="Q3320" i="4"/>
  <c r="P3320" i="4"/>
  <c r="S3319" i="4"/>
  <c r="R3319" i="4"/>
  <c r="Q3319" i="4"/>
  <c r="P3319" i="4"/>
  <c r="S3318" i="4"/>
  <c r="R3318" i="4"/>
  <c r="Q3318" i="4"/>
  <c r="P3318" i="4"/>
  <c r="S3317" i="4"/>
  <c r="R3317" i="4"/>
  <c r="Q3317" i="4"/>
  <c r="P3317" i="4"/>
  <c r="S3316" i="4"/>
  <c r="R3316" i="4"/>
  <c r="Q3316" i="4"/>
  <c r="P3316" i="4"/>
  <c r="S3315" i="4"/>
  <c r="R3315" i="4"/>
  <c r="Q3315" i="4"/>
  <c r="P3315" i="4"/>
  <c r="S3314" i="4"/>
  <c r="R3314" i="4"/>
  <c r="Q3314" i="4"/>
  <c r="P3314" i="4"/>
  <c r="S3313" i="4"/>
  <c r="R3313" i="4"/>
  <c r="Q3313" i="4"/>
  <c r="P3313" i="4"/>
  <c r="S3312" i="4"/>
  <c r="R3312" i="4"/>
  <c r="Q3312" i="4"/>
  <c r="P3312" i="4"/>
  <c r="S3311" i="4"/>
  <c r="R3311" i="4"/>
  <c r="Q3311" i="4"/>
  <c r="P3311" i="4"/>
  <c r="S3310" i="4"/>
  <c r="R3310" i="4"/>
  <c r="Q3310" i="4"/>
  <c r="P3310" i="4"/>
  <c r="S3309" i="4"/>
  <c r="R3309" i="4"/>
  <c r="Q3309" i="4"/>
  <c r="P3309" i="4"/>
  <c r="S3308" i="4"/>
  <c r="R3308" i="4"/>
  <c r="Q3308" i="4"/>
  <c r="P3308" i="4"/>
  <c r="S3307" i="4"/>
  <c r="R3307" i="4"/>
  <c r="Q3307" i="4"/>
  <c r="P3307" i="4"/>
  <c r="S3306" i="4"/>
  <c r="R3306" i="4"/>
  <c r="Q3306" i="4"/>
  <c r="P3306" i="4"/>
  <c r="S3305" i="4"/>
  <c r="R3305" i="4"/>
  <c r="Q3305" i="4"/>
  <c r="P3305" i="4"/>
  <c r="S3304" i="4"/>
  <c r="R3304" i="4"/>
  <c r="Q3304" i="4"/>
  <c r="P3304" i="4"/>
  <c r="S3303" i="4"/>
  <c r="R3303" i="4"/>
  <c r="Q3303" i="4"/>
  <c r="P3303" i="4"/>
  <c r="S3302" i="4"/>
  <c r="R3302" i="4"/>
  <c r="Q3302" i="4"/>
  <c r="P3302" i="4"/>
  <c r="S3301" i="4"/>
  <c r="R3301" i="4"/>
  <c r="Q3301" i="4"/>
  <c r="P3301" i="4"/>
  <c r="S3300" i="4"/>
  <c r="R3300" i="4"/>
  <c r="Q3300" i="4"/>
  <c r="P3300" i="4"/>
  <c r="S3299" i="4"/>
  <c r="R3299" i="4"/>
  <c r="Q3299" i="4"/>
  <c r="P3299" i="4"/>
  <c r="S3298" i="4"/>
  <c r="R3298" i="4"/>
  <c r="Q3298" i="4"/>
  <c r="P3298" i="4"/>
  <c r="S3297" i="4"/>
  <c r="R3297" i="4"/>
  <c r="Q3297" i="4"/>
  <c r="P3297" i="4"/>
  <c r="S3296" i="4"/>
  <c r="R3296" i="4"/>
  <c r="Q3296" i="4"/>
  <c r="P3296" i="4"/>
  <c r="S3295" i="4"/>
  <c r="R3295" i="4"/>
  <c r="Q3295" i="4"/>
  <c r="P3295" i="4"/>
  <c r="S3294" i="4"/>
  <c r="R3294" i="4"/>
  <c r="Q3294" i="4"/>
  <c r="P3294" i="4"/>
  <c r="S3293" i="4"/>
  <c r="R3293" i="4"/>
  <c r="Q3293" i="4"/>
  <c r="P3293" i="4"/>
  <c r="S3292" i="4"/>
  <c r="R3292" i="4"/>
  <c r="Q3292" i="4"/>
  <c r="P3292" i="4"/>
  <c r="S3291" i="4"/>
  <c r="R3291" i="4"/>
  <c r="Q3291" i="4"/>
  <c r="P3291" i="4"/>
  <c r="S3290" i="4"/>
  <c r="R3290" i="4"/>
  <c r="Q3290" i="4"/>
  <c r="P3290" i="4"/>
  <c r="S3289" i="4"/>
  <c r="R3289" i="4"/>
  <c r="Q3289" i="4"/>
  <c r="P3289" i="4"/>
  <c r="S3288" i="4"/>
  <c r="R3288" i="4"/>
  <c r="Q3288" i="4"/>
  <c r="P3288" i="4"/>
  <c r="S3287" i="4"/>
  <c r="R3287" i="4"/>
  <c r="Q3287" i="4"/>
  <c r="P3287" i="4"/>
  <c r="S3286" i="4"/>
  <c r="R3286" i="4"/>
  <c r="Q3286" i="4"/>
  <c r="P3286" i="4"/>
  <c r="S3285" i="4"/>
  <c r="R3285" i="4"/>
  <c r="Q3285" i="4"/>
  <c r="P3285" i="4"/>
  <c r="S3284" i="4"/>
  <c r="R3284" i="4"/>
  <c r="Q3284" i="4"/>
  <c r="P3284" i="4"/>
  <c r="S3283" i="4"/>
  <c r="R3283" i="4"/>
  <c r="Q3283" i="4"/>
  <c r="P3283" i="4"/>
  <c r="S3282" i="4"/>
  <c r="R3282" i="4"/>
  <c r="Q3282" i="4"/>
  <c r="P3282" i="4"/>
  <c r="S3281" i="4"/>
  <c r="R3281" i="4"/>
  <c r="Q3281" i="4"/>
  <c r="P3281" i="4"/>
  <c r="S3280" i="4"/>
  <c r="R3280" i="4"/>
  <c r="Q3280" i="4"/>
  <c r="P3280" i="4"/>
  <c r="S3279" i="4"/>
  <c r="R3279" i="4"/>
  <c r="Q3279" i="4"/>
  <c r="P3279" i="4"/>
  <c r="S3278" i="4"/>
  <c r="R3278" i="4"/>
  <c r="Q3278" i="4"/>
  <c r="P3278" i="4"/>
  <c r="S3277" i="4"/>
  <c r="R3277" i="4"/>
  <c r="Q3277" i="4"/>
  <c r="P3277" i="4"/>
  <c r="S3276" i="4"/>
  <c r="R3276" i="4"/>
  <c r="Q3276" i="4"/>
  <c r="P3276" i="4"/>
  <c r="S3275" i="4"/>
  <c r="R3275" i="4"/>
  <c r="Q3275" i="4"/>
  <c r="P3275" i="4"/>
  <c r="S3274" i="4"/>
  <c r="R3274" i="4"/>
  <c r="Q3274" i="4"/>
  <c r="P3274" i="4"/>
  <c r="S3273" i="4"/>
  <c r="R3273" i="4"/>
  <c r="Q3273" i="4"/>
  <c r="P3273" i="4"/>
  <c r="S3272" i="4"/>
  <c r="R3272" i="4"/>
  <c r="Q3272" i="4"/>
  <c r="P3272" i="4"/>
  <c r="S3271" i="4"/>
  <c r="R3271" i="4"/>
  <c r="Q3271" i="4"/>
  <c r="P3271" i="4"/>
  <c r="S3270" i="4"/>
  <c r="R3270" i="4"/>
  <c r="Q3270" i="4"/>
  <c r="P3270" i="4"/>
  <c r="S3269" i="4"/>
  <c r="R3269" i="4"/>
  <c r="Q3269" i="4"/>
  <c r="P3269" i="4"/>
  <c r="S3268" i="4"/>
  <c r="R3268" i="4"/>
  <c r="Q3268" i="4"/>
  <c r="P3268" i="4"/>
  <c r="S3267" i="4"/>
  <c r="R3267" i="4"/>
  <c r="Q3267" i="4"/>
  <c r="P3267" i="4"/>
  <c r="S3266" i="4"/>
  <c r="R3266" i="4"/>
  <c r="Q3266" i="4"/>
  <c r="P3266" i="4"/>
  <c r="S3265" i="4"/>
  <c r="R3265" i="4"/>
  <c r="Q3265" i="4"/>
  <c r="P3265" i="4"/>
  <c r="S3264" i="4"/>
  <c r="R3264" i="4"/>
  <c r="Q3264" i="4"/>
  <c r="P3264" i="4"/>
  <c r="S3263" i="4"/>
  <c r="R3263" i="4"/>
  <c r="Q3263" i="4"/>
  <c r="P3263" i="4"/>
  <c r="S3262" i="4"/>
  <c r="R3262" i="4"/>
  <c r="Q3262" i="4"/>
  <c r="P3262" i="4"/>
  <c r="S3261" i="4"/>
  <c r="R3261" i="4"/>
  <c r="Q3261" i="4"/>
  <c r="P3261" i="4"/>
  <c r="S3260" i="4"/>
  <c r="R3260" i="4"/>
  <c r="Q3260" i="4"/>
  <c r="P3260" i="4"/>
  <c r="S3259" i="4"/>
  <c r="R3259" i="4"/>
  <c r="Q3259" i="4"/>
  <c r="P3259" i="4"/>
  <c r="S3258" i="4"/>
  <c r="R3258" i="4"/>
  <c r="Q3258" i="4"/>
  <c r="P3258" i="4"/>
  <c r="S3257" i="4"/>
  <c r="R3257" i="4"/>
  <c r="Q3257" i="4"/>
  <c r="P3257" i="4"/>
  <c r="S3256" i="4"/>
  <c r="R3256" i="4"/>
  <c r="Q3256" i="4"/>
  <c r="P3256" i="4"/>
  <c r="S3255" i="4"/>
  <c r="R3255" i="4"/>
  <c r="Q3255" i="4"/>
  <c r="P3255" i="4"/>
  <c r="S3254" i="4"/>
  <c r="R3254" i="4"/>
  <c r="Q3254" i="4"/>
  <c r="P3254" i="4"/>
  <c r="S3253" i="4"/>
  <c r="R3253" i="4"/>
  <c r="Q3253" i="4"/>
  <c r="P3253" i="4"/>
  <c r="S3252" i="4"/>
  <c r="R3252" i="4"/>
  <c r="Q3252" i="4"/>
  <c r="P3252" i="4"/>
  <c r="S3251" i="4"/>
  <c r="R3251" i="4"/>
  <c r="Q3251" i="4"/>
  <c r="P3251" i="4"/>
  <c r="S3250" i="4"/>
  <c r="R3250" i="4"/>
  <c r="Q3250" i="4"/>
  <c r="P3250" i="4"/>
  <c r="S3249" i="4"/>
  <c r="R3249" i="4"/>
  <c r="Q3249" i="4"/>
  <c r="P3249" i="4"/>
  <c r="S3248" i="4"/>
  <c r="R3248" i="4"/>
  <c r="Q3248" i="4"/>
  <c r="P3248" i="4"/>
  <c r="S3247" i="4"/>
  <c r="R3247" i="4"/>
  <c r="Q3247" i="4"/>
  <c r="P3247" i="4"/>
  <c r="S3246" i="4"/>
  <c r="R3246" i="4"/>
  <c r="Q3246" i="4"/>
  <c r="P3246" i="4"/>
  <c r="S3245" i="4"/>
  <c r="R3245" i="4"/>
  <c r="Q3245" i="4"/>
  <c r="P3245" i="4"/>
  <c r="S3244" i="4"/>
  <c r="R3244" i="4"/>
  <c r="Q3244" i="4"/>
  <c r="P3244" i="4"/>
  <c r="S3243" i="4"/>
  <c r="R3243" i="4"/>
  <c r="Q3243" i="4"/>
  <c r="P3243" i="4"/>
  <c r="S3242" i="4"/>
  <c r="R3242" i="4"/>
  <c r="Q3242" i="4"/>
  <c r="P3242" i="4"/>
  <c r="S3241" i="4"/>
  <c r="R3241" i="4"/>
  <c r="Q3241" i="4"/>
  <c r="P3241" i="4"/>
  <c r="S3240" i="4"/>
  <c r="R3240" i="4"/>
  <c r="Q3240" i="4"/>
  <c r="P3240" i="4"/>
  <c r="S3239" i="4"/>
  <c r="R3239" i="4"/>
  <c r="Q3239" i="4"/>
  <c r="P3239" i="4"/>
  <c r="S3238" i="4"/>
  <c r="R3238" i="4"/>
  <c r="Q3238" i="4"/>
  <c r="P3238" i="4"/>
  <c r="S3237" i="4"/>
  <c r="R3237" i="4"/>
  <c r="Q3237" i="4"/>
  <c r="P3237" i="4"/>
  <c r="S3236" i="4"/>
  <c r="R3236" i="4"/>
  <c r="Q3236" i="4"/>
  <c r="P3236" i="4"/>
  <c r="S3235" i="4"/>
  <c r="R3235" i="4"/>
  <c r="Q3235" i="4"/>
  <c r="P3235" i="4"/>
  <c r="S3234" i="4"/>
  <c r="R3234" i="4"/>
  <c r="Q3234" i="4"/>
  <c r="P3234" i="4"/>
  <c r="S3233" i="4"/>
  <c r="R3233" i="4"/>
  <c r="Q3233" i="4"/>
  <c r="P3233" i="4"/>
  <c r="S3232" i="4"/>
  <c r="R3232" i="4"/>
  <c r="Q3232" i="4"/>
  <c r="P3232" i="4"/>
  <c r="S3231" i="4"/>
  <c r="R3231" i="4"/>
  <c r="Q3231" i="4"/>
  <c r="P3231" i="4"/>
  <c r="S3230" i="4"/>
  <c r="R3230" i="4"/>
  <c r="Q3230" i="4"/>
  <c r="P3230" i="4"/>
  <c r="S3229" i="4"/>
  <c r="R3229" i="4"/>
  <c r="Q3229" i="4"/>
  <c r="P3229" i="4"/>
  <c r="S3228" i="4"/>
  <c r="R3228" i="4"/>
  <c r="Q3228" i="4"/>
  <c r="P3228" i="4"/>
  <c r="S3227" i="4"/>
  <c r="R3227" i="4"/>
  <c r="Q3227" i="4"/>
  <c r="P3227" i="4"/>
  <c r="S3226" i="4"/>
  <c r="R3226" i="4"/>
  <c r="Q3226" i="4"/>
  <c r="P3226" i="4"/>
  <c r="S3225" i="4"/>
  <c r="R3225" i="4"/>
  <c r="Q3225" i="4"/>
  <c r="P3225" i="4"/>
  <c r="S3224" i="4"/>
  <c r="R3224" i="4"/>
  <c r="Q3224" i="4"/>
  <c r="P3224" i="4"/>
  <c r="S3223" i="4"/>
  <c r="R3223" i="4"/>
  <c r="Q3223" i="4"/>
  <c r="P3223" i="4"/>
  <c r="S3222" i="4"/>
  <c r="R3222" i="4"/>
  <c r="Q3222" i="4"/>
  <c r="P3222" i="4"/>
  <c r="S3221" i="4"/>
  <c r="R3221" i="4"/>
  <c r="Q3221" i="4"/>
  <c r="P3221" i="4"/>
  <c r="S3220" i="4"/>
  <c r="R3220" i="4"/>
  <c r="Q3220" i="4"/>
  <c r="P3220" i="4"/>
  <c r="S3219" i="4"/>
  <c r="R3219" i="4"/>
  <c r="Q3219" i="4"/>
  <c r="P3219" i="4"/>
  <c r="S3218" i="4"/>
  <c r="R3218" i="4"/>
  <c r="Q3218" i="4"/>
  <c r="P3218" i="4"/>
  <c r="S3217" i="4"/>
  <c r="R3217" i="4"/>
  <c r="Q3217" i="4"/>
  <c r="P3217" i="4"/>
  <c r="S3216" i="4"/>
  <c r="R3216" i="4"/>
  <c r="Q3216" i="4"/>
  <c r="P3216" i="4"/>
  <c r="S3215" i="4"/>
  <c r="R3215" i="4"/>
  <c r="Q3215" i="4"/>
  <c r="P3215" i="4"/>
  <c r="S3214" i="4"/>
  <c r="R3214" i="4"/>
  <c r="Q3214" i="4"/>
  <c r="P3214" i="4"/>
  <c r="S3213" i="4"/>
  <c r="R3213" i="4"/>
  <c r="Q3213" i="4"/>
  <c r="P3213" i="4"/>
  <c r="S3212" i="4"/>
  <c r="R3212" i="4"/>
  <c r="Q3212" i="4"/>
  <c r="P3212" i="4"/>
  <c r="S3211" i="4"/>
  <c r="R3211" i="4"/>
  <c r="Q3211" i="4"/>
  <c r="P3211" i="4"/>
  <c r="S3210" i="4"/>
  <c r="R3210" i="4"/>
  <c r="Q3210" i="4"/>
  <c r="P3210" i="4"/>
  <c r="S3209" i="4"/>
  <c r="R3209" i="4"/>
  <c r="Q3209" i="4"/>
  <c r="P3209" i="4"/>
  <c r="S3208" i="4"/>
  <c r="R3208" i="4"/>
  <c r="Q3208" i="4"/>
  <c r="P3208" i="4"/>
  <c r="S3207" i="4"/>
  <c r="R3207" i="4"/>
  <c r="Q3207" i="4"/>
  <c r="P3207" i="4"/>
  <c r="S3206" i="4"/>
  <c r="R3206" i="4"/>
  <c r="Q3206" i="4"/>
  <c r="P3206" i="4"/>
  <c r="S3205" i="4"/>
  <c r="R3205" i="4"/>
  <c r="Q3205" i="4"/>
  <c r="P3205" i="4"/>
  <c r="S3204" i="4"/>
  <c r="R3204" i="4"/>
  <c r="Q3204" i="4"/>
  <c r="P3204" i="4"/>
  <c r="S3203" i="4"/>
  <c r="R3203" i="4"/>
  <c r="Q3203" i="4"/>
  <c r="P3203" i="4"/>
  <c r="S3202" i="4"/>
  <c r="R3202" i="4"/>
  <c r="Q3202" i="4"/>
  <c r="P3202" i="4"/>
  <c r="S3201" i="4"/>
  <c r="R3201" i="4"/>
  <c r="Q3201" i="4"/>
  <c r="P3201" i="4"/>
  <c r="S3200" i="4"/>
  <c r="R3200" i="4"/>
  <c r="Q3200" i="4"/>
  <c r="P3200" i="4"/>
  <c r="S3199" i="4"/>
  <c r="R3199" i="4"/>
  <c r="Q3199" i="4"/>
  <c r="P3199" i="4"/>
  <c r="S3198" i="4"/>
  <c r="R3198" i="4"/>
  <c r="Q3198" i="4"/>
  <c r="P3198" i="4"/>
  <c r="S3197" i="4"/>
  <c r="R3197" i="4"/>
  <c r="Q3197" i="4"/>
  <c r="P3197" i="4"/>
  <c r="S3196" i="4"/>
  <c r="R3196" i="4"/>
  <c r="Q3196" i="4"/>
  <c r="P3196" i="4"/>
  <c r="S3195" i="4"/>
  <c r="R3195" i="4"/>
  <c r="Q3195" i="4"/>
  <c r="P3195" i="4"/>
  <c r="S3194" i="4"/>
  <c r="R3194" i="4"/>
  <c r="Q3194" i="4"/>
  <c r="P3194" i="4"/>
  <c r="S3193" i="4"/>
  <c r="R3193" i="4"/>
  <c r="Q3193" i="4"/>
  <c r="P3193" i="4"/>
  <c r="S3192" i="4"/>
  <c r="R3192" i="4"/>
  <c r="Q3192" i="4"/>
  <c r="P3192" i="4"/>
  <c r="S3191" i="4"/>
  <c r="R3191" i="4"/>
  <c r="Q3191" i="4"/>
  <c r="P3191" i="4"/>
  <c r="S3190" i="4"/>
  <c r="R3190" i="4"/>
  <c r="Q3190" i="4"/>
  <c r="P3190" i="4"/>
  <c r="S3189" i="4"/>
  <c r="R3189" i="4"/>
  <c r="Q3189" i="4"/>
  <c r="P3189" i="4"/>
  <c r="S3188" i="4"/>
  <c r="R3188" i="4"/>
  <c r="Q3188" i="4"/>
  <c r="P3188" i="4"/>
  <c r="S3187" i="4"/>
  <c r="R3187" i="4"/>
  <c r="Q3187" i="4"/>
  <c r="P3187" i="4"/>
  <c r="S3186" i="4"/>
  <c r="R3186" i="4"/>
  <c r="Q3186" i="4"/>
  <c r="P3186" i="4"/>
  <c r="S3185" i="4"/>
  <c r="R3185" i="4"/>
  <c r="Q3185" i="4"/>
  <c r="P3185" i="4"/>
  <c r="S3184" i="4"/>
  <c r="R3184" i="4"/>
  <c r="Q3184" i="4"/>
  <c r="P3184" i="4"/>
  <c r="S3183" i="4"/>
  <c r="R3183" i="4"/>
  <c r="Q3183" i="4"/>
  <c r="P3183" i="4"/>
  <c r="S3182" i="4"/>
  <c r="R3182" i="4"/>
  <c r="Q3182" i="4"/>
  <c r="P3182" i="4"/>
  <c r="S3181" i="4"/>
  <c r="R3181" i="4"/>
  <c r="Q3181" i="4"/>
  <c r="P3181" i="4"/>
  <c r="S3180" i="4"/>
  <c r="R3180" i="4"/>
  <c r="Q3180" i="4"/>
  <c r="P3180" i="4"/>
  <c r="S3179" i="4"/>
  <c r="R3179" i="4"/>
  <c r="Q3179" i="4"/>
  <c r="P3179" i="4"/>
  <c r="S3178" i="4"/>
  <c r="R3178" i="4"/>
  <c r="Q3178" i="4"/>
  <c r="P3178" i="4"/>
  <c r="S3177" i="4"/>
  <c r="R3177" i="4"/>
  <c r="Q3177" i="4"/>
  <c r="P3177" i="4"/>
  <c r="S3176" i="4"/>
  <c r="R3176" i="4"/>
  <c r="Q3176" i="4"/>
  <c r="P3176" i="4"/>
  <c r="S3175" i="4"/>
  <c r="R3175" i="4"/>
  <c r="Q3175" i="4"/>
  <c r="P3175" i="4"/>
  <c r="S3174" i="4"/>
  <c r="R3174" i="4"/>
  <c r="Q3174" i="4"/>
  <c r="P3174" i="4"/>
  <c r="S3173" i="4"/>
  <c r="R3173" i="4"/>
  <c r="Q3173" i="4"/>
  <c r="P3173" i="4"/>
  <c r="S3172" i="4"/>
  <c r="R3172" i="4"/>
  <c r="Q3172" i="4"/>
  <c r="P3172" i="4"/>
  <c r="S3171" i="4"/>
  <c r="R3171" i="4"/>
  <c r="Q3171" i="4"/>
  <c r="P3171" i="4"/>
  <c r="S3170" i="4"/>
  <c r="R3170" i="4"/>
  <c r="Q3170" i="4"/>
  <c r="P3170" i="4"/>
  <c r="S3169" i="4"/>
  <c r="R3169" i="4"/>
  <c r="Q3169" i="4"/>
  <c r="P3169" i="4"/>
  <c r="S3168" i="4"/>
  <c r="R3168" i="4"/>
  <c r="Q3168" i="4"/>
  <c r="P3168" i="4"/>
  <c r="S3167" i="4"/>
  <c r="R3167" i="4"/>
  <c r="Q3167" i="4"/>
  <c r="P3167" i="4"/>
  <c r="S3166" i="4"/>
  <c r="R3166" i="4"/>
  <c r="Q3166" i="4"/>
  <c r="P3166" i="4"/>
  <c r="S3165" i="4"/>
  <c r="R3165" i="4"/>
  <c r="Q3165" i="4"/>
  <c r="P3165" i="4"/>
  <c r="S3164" i="4"/>
  <c r="R3164" i="4"/>
  <c r="Q3164" i="4"/>
  <c r="P3164" i="4"/>
  <c r="S3163" i="4"/>
  <c r="R3163" i="4"/>
  <c r="Q3163" i="4"/>
  <c r="P3163" i="4"/>
  <c r="S3162" i="4"/>
  <c r="R3162" i="4"/>
  <c r="Q3162" i="4"/>
  <c r="P3162" i="4"/>
  <c r="S3161" i="4"/>
  <c r="R3161" i="4"/>
  <c r="Q3161" i="4"/>
  <c r="P3161" i="4"/>
  <c r="S3160" i="4"/>
  <c r="R3160" i="4"/>
  <c r="Q3160" i="4"/>
  <c r="P3160" i="4"/>
  <c r="S3159" i="4"/>
  <c r="R3159" i="4"/>
  <c r="Q3159" i="4"/>
  <c r="P3159" i="4"/>
  <c r="S3158" i="4"/>
  <c r="R3158" i="4"/>
  <c r="Q3158" i="4"/>
  <c r="P3158" i="4"/>
  <c r="S3157" i="4"/>
  <c r="R3157" i="4"/>
  <c r="Q3157" i="4"/>
  <c r="P3157" i="4"/>
  <c r="S3156" i="4"/>
  <c r="R3156" i="4"/>
  <c r="Q3156" i="4"/>
  <c r="P3156" i="4"/>
  <c r="S3155" i="4"/>
  <c r="R3155" i="4"/>
  <c r="Q3155" i="4"/>
  <c r="P3155" i="4"/>
  <c r="S3154" i="4"/>
  <c r="R3154" i="4"/>
  <c r="Q3154" i="4"/>
  <c r="P3154" i="4"/>
  <c r="S3153" i="4"/>
  <c r="R3153" i="4"/>
  <c r="Q3153" i="4"/>
  <c r="P3153" i="4"/>
  <c r="S3152" i="4"/>
  <c r="R3152" i="4"/>
  <c r="Q3152" i="4"/>
  <c r="P3152" i="4"/>
  <c r="S3151" i="4"/>
  <c r="R3151" i="4"/>
  <c r="Q3151" i="4"/>
  <c r="P3151" i="4"/>
  <c r="S3150" i="4"/>
  <c r="R3150" i="4"/>
  <c r="Q3150" i="4"/>
  <c r="P3150" i="4"/>
  <c r="S3149" i="4"/>
  <c r="R3149" i="4"/>
  <c r="Q3149" i="4"/>
  <c r="P3149" i="4"/>
  <c r="S3148" i="4"/>
  <c r="R3148" i="4"/>
  <c r="Q3148" i="4"/>
  <c r="P3148" i="4"/>
  <c r="S3147" i="4"/>
  <c r="R3147" i="4"/>
  <c r="Q3147" i="4"/>
  <c r="P3147" i="4"/>
  <c r="S3146" i="4"/>
  <c r="R3146" i="4"/>
  <c r="Q3146" i="4"/>
  <c r="P3146" i="4"/>
  <c r="S3145" i="4"/>
  <c r="R3145" i="4"/>
  <c r="Q3145" i="4"/>
  <c r="P3145" i="4"/>
  <c r="S3144" i="4"/>
  <c r="R3144" i="4"/>
  <c r="Q3144" i="4"/>
  <c r="P3144" i="4"/>
  <c r="S3143" i="4"/>
  <c r="R3143" i="4"/>
  <c r="Q3143" i="4"/>
  <c r="P3143" i="4"/>
  <c r="S3142" i="4"/>
  <c r="R3142" i="4"/>
  <c r="Q3142" i="4"/>
  <c r="P3142" i="4"/>
  <c r="S3141" i="4"/>
  <c r="R3141" i="4"/>
  <c r="Q3141" i="4"/>
  <c r="P3141" i="4"/>
  <c r="S3140" i="4"/>
  <c r="R3140" i="4"/>
  <c r="Q3140" i="4"/>
  <c r="P3140" i="4"/>
  <c r="S3139" i="4"/>
  <c r="R3139" i="4"/>
  <c r="Q3139" i="4"/>
  <c r="P3139" i="4"/>
  <c r="S3138" i="4"/>
  <c r="R3138" i="4"/>
  <c r="Q3138" i="4"/>
  <c r="P3138" i="4"/>
  <c r="S3137" i="4"/>
  <c r="R3137" i="4"/>
  <c r="Q3137" i="4"/>
  <c r="P3137" i="4"/>
  <c r="S3136" i="4"/>
  <c r="R3136" i="4"/>
  <c r="Q3136" i="4"/>
  <c r="P3136" i="4"/>
  <c r="S3135" i="4"/>
  <c r="R3135" i="4"/>
  <c r="Q3135" i="4"/>
  <c r="P3135" i="4"/>
  <c r="S3134" i="4"/>
  <c r="R3134" i="4"/>
  <c r="Q3134" i="4"/>
  <c r="P3134" i="4"/>
  <c r="S3133" i="4"/>
  <c r="R3133" i="4"/>
  <c r="Q3133" i="4"/>
  <c r="P3133" i="4"/>
  <c r="S3132" i="4"/>
  <c r="R3132" i="4"/>
  <c r="Q3132" i="4"/>
  <c r="P3132" i="4"/>
  <c r="S3131" i="4"/>
  <c r="R3131" i="4"/>
  <c r="Q3131" i="4"/>
  <c r="P3131" i="4"/>
  <c r="S3130" i="4"/>
  <c r="R3130" i="4"/>
  <c r="Q3130" i="4"/>
  <c r="P3130" i="4"/>
  <c r="S3129" i="4"/>
  <c r="R3129" i="4"/>
  <c r="Q3129" i="4"/>
  <c r="P3129" i="4"/>
  <c r="S3128" i="4"/>
  <c r="R3128" i="4"/>
  <c r="Q3128" i="4"/>
  <c r="P3128" i="4"/>
  <c r="S3127" i="4"/>
  <c r="R3127" i="4"/>
  <c r="Q3127" i="4"/>
  <c r="P3127" i="4"/>
  <c r="S3126" i="4"/>
  <c r="R3126" i="4"/>
  <c r="Q3126" i="4"/>
  <c r="P3126" i="4"/>
  <c r="S3125" i="4"/>
  <c r="R3125" i="4"/>
  <c r="Q3125" i="4"/>
  <c r="P3125" i="4"/>
  <c r="S3124" i="4"/>
  <c r="R3124" i="4"/>
  <c r="Q3124" i="4"/>
  <c r="P3124" i="4"/>
  <c r="S3123" i="4"/>
  <c r="R3123" i="4"/>
  <c r="Q3123" i="4"/>
  <c r="P3123" i="4"/>
  <c r="S3122" i="4"/>
  <c r="R3122" i="4"/>
  <c r="Q3122" i="4"/>
  <c r="P3122" i="4"/>
  <c r="S3121" i="4"/>
  <c r="R3121" i="4"/>
  <c r="Q3121" i="4"/>
  <c r="P3121" i="4"/>
  <c r="S3120" i="4"/>
  <c r="R3120" i="4"/>
  <c r="Q3120" i="4"/>
  <c r="P3120" i="4"/>
  <c r="S3119" i="4"/>
  <c r="R3119" i="4"/>
  <c r="Q3119" i="4"/>
  <c r="P3119" i="4"/>
  <c r="S3118" i="4"/>
  <c r="R3118" i="4"/>
  <c r="Q3118" i="4"/>
  <c r="P3118" i="4"/>
  <c r="S3117" i="4"/>
  <c r="R3117" i="4"/>
  <c r="Q3117" i="4"/>
  <c r="P3117" i="4"/>
  <c r="S3116" i="4"/>
  <c r="R3116" i="4"/>
  <c r="Q3116" i="4"/>
  <c r="P3116" i="4"/>
  <c r="S3115" i="4"/>
  <c r="R3115" i="4"/>
  <c r="Q3115" i="4"/>
  <c r="P3115" i="4"/>
  <c r="S3114" i="4"/>
  <c r="R3114" i="4"/>
  <c r="Q3114" i="4"/>
  <c r="P3114" i="4"/>
  <c r="S3113" i="4"/>
  <c r="R3113" i="4"/>
  <c r="Q3113" i="4"/>
  <c r="P3113" i="4"/>
  <c r="S3112" i="4"/>
  <c r="R3112" i="4"/>
  <c r="Q3112" i="4"/>
  <c r="P3112" i="4"/>
  <c r="S3111" i="4"/>
  <c r="R3111" i="4"/>
  <c r="Q3111" i="4"/>
  <c r="P3111" i="4"/>
  <c r="S3110" i="4"/>
  <c r="R3110" i="4"/>
  <c r="Q3110" i="4"/>
  <c r="P3110" i="4"/>
  <c r="S3109" i="4"/>
  <c r="R3109" i="4"/>
  <c r="Q3109" i="4"/>
  <c r="P3109" i="4"/>
  <c r="S3108" i="4"/>
  <c r="R3108" i="4"/>
  <c r="Q3108" i="4"/>
  <c r="P3108" i="4"/>
  <c r="S3107" i="4"/>
  <c r="R3107" i="4"/>
  <c r="Q3107" i="4"/>
  <c r="P3107" i="4"/>
  <c r="S3106" i="4"/>
  <c r="R3106" i="4"/>
  <c r="Q3106" i="4"/>
  <c r="P3106" i="4"/>
  <c r="S3105" i="4"/>
  <c r="R3105" i="4"/>
  <c r="Q3105" i="4"/>
  <c r="P3105" i="4"/>
  <c r="S3104" i="4"/>
  <c r="R3104" i="4"/>
  <c r="Q3104" i="4"/>
  <c r="P3104" i="4"/>
  <c r="S3103" i="4"/>
  <c r="R3103" i="4"/>
  <c r="Q3103" i="4"/>
  <c r="P3103" i="4"/>
  <c r="S3102" i="4"/>
  <c r="R3102" i="4"/>
  <c r="Q3102" i="4"/>
  <c r="P3102" i="4"/>
  <c r="S3101" i="4"/>
  <c r="R3101" i="4"/>
  <c r="Q3101" i="4"/>
  <c r="P3101" i="4"/>
  <c r="S3100" i="4"/>
  <c r="R3100" i="4"/>
  <c r="Q3100" i="4"/>
  <c r="P3100" i="4"/>
  <c r="S3099" i="4"/>
  <c r="R3099" i="4"/>
  <c r="Q3099" i="4"/>
  <c r="P3099" i="4"/>
  <c r="S3098" i="4"/>
  <c r="R3098" i="4"/>
  <c r="Q3098" i="4"/>
  <c r="P3098" i="4"/>
  <c r="S3097" i="4"/>
  <c r="R3097" i="4"/>
  <c r="Q3097" i="4"/>
  <c r="P3097" i="4"/>
  <c r="S3096" i="4"/>
  <c r="R3096" i="4"/>
  <c r="Q3096" i="4"/>
  <c r="P3096" i="4"/>
  <c r="S3095" i="4"/>
  <c r="R3095" i="4"/>
  <c r="Q3095" i="4"/>
  <c r="P3095" i="4"/>
  <c r="S3094" i="4"/>
  <c r="R3094" i="4"/>
  <c r="Q3094" i="4"/>
  <c r="P3094" i="4"/>
  <c r="S3093" i="4"/>
  <c r="R3093" i="4"/>
  <c r="Q3093" i="4"/>
  <c r="P3093" i="4"/>
  <c r="S3092" i="4"/>
  <c r="R3092" i="4"/>
  <c r="Q3092" i="4"/>
  <c r="P3092" i="4"/>
  <c r="S3091" i="4"/>
  <c r="R3091" i="4"/>
  <c r="Q3091" i="4"/>
  <c r="P3091" i="4"/>
  <c r="S3090" i="4"/>
  <c r="R3090" i="4"/>
  <c r="Q3090" i="4"/>
  <c r="P3090" i="4"/>
  <c r="S3089" i="4"/>
  <c r="R3089" i="4"/>
  <c r="Q3089" i="4"/>
  <c r="P3089" i="4"/>
  <c r="S3088" i="4"/>
  <c r="R3088" i="4"/>
  <c r="Q3088" i="4"/>
  <c r="P3088" i="4"/>
  <c r="S3087" i="4"/>
  <c r="R3087" i="4"/>
  <c r="Q3087" i="4"/>
  <c r="P3087" i="4"/>
  <c r="S3086" i="4"/>
  <c r="R3086" i="4"/>
  <c r="Q3086" i="4"/>
  <c r="P3086" i="4"/>
  <c r="S3085" i="4"/>
  <c r="R3085" i="4"/>
  <c r="Q3085" i="4"/>
  <c r="P3085" i="4"/>
  <c r="S3084" i="4"/>
  <c r="R3084" i="4"/>
  <c r="Q3084" i="4"/>
  <c r="P3084" i="4"/>
  <c r="S3083" i="4"/>
  <c r="R3083" i="4"/>
  <c r="Q3083" i="4"/>
  <c r="P3083" i="4"/>
  <c r="S3082" i="4"/>
  <c r="R3082" i="4"/>
  <c r="Q3082" i="4"/>
  <c r="P3082" i="4"/>
  <c r="S3081" i="4"/>
  <c r="R3081" i="4"/>
  <c r="Q3081" i="4"/>
  <c r="P3081" i="4"/>
  <c r="S3080" i="4"/>
  <c r="R3080" i="4"/>
  <c r="Q3080" i="4"/>
  <c r="P3080" i="4"/>
  <c r="S3079" i="4"/>
  <c r="R3079" i="4"/>
  <c r="Q3079" i="4"/>
  <c r="P3079" i="4"/>
  <c r="S3078" i="4"/>
  <c r="R3078" i="4"/>
  <c r="Q3078" i="4"/>
  <c r="P3078" i="4"/>
  <c r="S3077" i="4"/>
  <c r="R3077" i="4"/>
  <c r="Q3077" i="4"/>
  <c r="P3077" i="4"/>
  <c r="S3076" i="4"/>
  <c r="R3076" i="4"/>
  <c r="Q3076" i="4"/>
  <c r="P3076" i="4"/>
  <c r="S3075" i="4"/>
  <c r="R3075" i="4"/>
  <c r="Q3075" i="4"/>
  <c r="P3075" i="4"/>
  <c r="S3074" i="4"/>
  <c r="R3074" i="4"/>
  <c r="Q3074" i="4"/>
  <c r="P3074" i="4"/>
  <c r="S3073" i="4"/>
  <c r="R3073" i="4"/>
  <c r="Q3073" i="4"/>
  <c r="P3073" i="4"/>
  <c r="S3072" i="4"/>
  <c r="R3072" i="4"/>
  <c r="Q3072" i="4"/>
  <c r="P3072" i="4"/>
  <c r="S3071" i="4"/>
  <c r="R3071" i="4"/>
  <c r="Q3071" i="4"/>
  <c r="P3071" i="4"/>
  <c r="S3070" i="4"/>
  <c r="R3070" i="4"/>
  <c r="Q3070" i="4"/>
  <c r="P3070" i="4"/>
  <c r="S3069" i="4"/>
  <c r="R3069" i="4"/>
  <c r="Q3069" i="4"/>
  <c r="P3069" i="4"/>
  <c r="S3068" i="4"/>
  <c r="R3068" i="4"/>
  <c r="Q3068" i="4"/>
  <c r="P3068" i="4"/>
  <c r="S3067" i="4"/>
  <c r="R3067" i="4"/>
  <c r="Q3067" i="4"/>
  <c r="P3067" i="4"/>
  <c r="S3066" i="4"/>
  <c r="R3066" i="4"/>
  <c r="Q3066" i="4"/>
  <c r="P3066" i="4"/>
  <c r="S3065" i="4"/>
  <c r="R3065" i="4"/>
  <c r="Q3065" i="4"/>
  <c r="P3065" i="4"/>
  <c r="S3064" i="4"/>
  <c r="R3064" i="4"/>
  <c r="Q3064" i="4"/>
  <c r="P3064" i="4"/>
  <c r="S3063" i="4"/>
  <c r="R3063" i="4"/>
  <c r="Q3063" i="4"/>
  <c r="P3063" i="4"/>
  <c r="S3062" i="4"/>
  <c r="R3062" i="4"/>
  <c r="Q3062" i="4"/>
  <c r="P3062" i="4"/>
  <c r="S3061" i="4"/>
  <c r="R3061" i="4"/>
  <c r="Q3061" i="4"/>
  <c r="P3061" i="4"/>
  <c r="S3060" i="4"/>
  <c r="R3060" i="4"/>
  <c r="Q3060" i="4"/>
  <c r="P3060" i="4"/>
  <c r="S3059" i="4"/>
  <c r="R3059" i="4"/>
  <c r="Q3059" i="4"/>
  <c r="P3059" i="4"/>
  <c r="S3058" i="4"/>
  <c r="R3058" i="4"/>
  <c r="Q3058" i="4"/>
  <c r="P3058" i="4"/>
  <c r="S3057" i="4"/>
  <c r="R3057" i="4"/>
  <c r="Q3057" i="4"/>
  <c r="P3057" i="4"/>
  <c r="S3056" i="4"/>
  <c r="R3056" i="4"/>
  <c r="Q3056" i="4"/>
  <c r="P3056" i="4"/>
  <c r="S3055" i="4"/>
  <c r="R3055" i="4"/>
  <c r="Q3055" i="4"/>
  <c r="P3055" i="4"/>
  <c r="S3054" i="4"/>
  <c r="R3054" i="4"/>
  <c r="Q3054" i="4"/>
  <c r="P3054" i="4"/>
  <c r="S3053" i="4"/>
  <c r="R3053" i="4"/>
  <c r="Q3053" i="4"/>
  <c r="P3053" i="4"/>
  <c r="S3052" i="4"/>
  <c r="R3052" i="4"/>
  <c r="Q3052" i="4"/>
  <c r="P3052" i="4"/>
  <c r="S3051" i="4"/>
  <c r="R3051" i="4"/>
  <c r="Q3051" i="4"/>
  <c r="P3051" i="4"/>
  <c r="S3050" i="4"/>
  <c r="R3050" i="4"/>
  <c r="Q3050" i="4"/>
  <c r="P3050" i="4"/>
  <c r="S3049" i="4"/>
  <c r="R3049" i="4"/>
  <c r="Q3049" i="4"/>
  <c r="P3049" i="4"/>
  <c r="S3048" i="4"/>
  <c r="R3048" i="4"/>
  <c r="Q3048" i="4"/>
  <c r="P3048" i="4"/>
  <c r="S3047" i="4"/>
  <c r="R3047" i="4"/>
  <c r="Q3047" i="4"/>
  <c r="P3047" i="4"/>
  <c r="S3046" i="4"/>
  <c r="R3046" i="4"/>
  <c r="Q3046" i="4"/>
  <c r="P3046" i="4"/>
  <c r="S3045" i="4"/>
  <c r="R3045" i="4"/>
  <c r="Q3045" i="4"/>
  <c r="P3045" i="4"/>
  <c r="S3044" i="4"/>
  <c r="R3044" i="4"/>
  <c r="Q3044" i="4"/>
  <c r="P3044" i="4"/>
  <c r="S3043" i="4"/>
  <c r="R3043" i="4"/>
  <c r="Q3043" i="4"/>
  <c r="P3043" i="4"/>
  <c r="S3042" i="4"/>
  <c r="R3042" i="4"/>
  <c r="Q3042" i="4"/>
  <c r="P3042" i="4"/>
  <c r="S3041" i="4"/>
  <c r="R3041" i="4"/>
  <c r="Q3041" i="4"/>
  <c r="P3041" i="4"/>
  <c r="S3040" i="4"/>
  <c r="R3040" i="4"/>
  <c r="Q3040" i="4"/>
  <c r="P3040" i="4"/>
  <c r="S3039" i="4"/>
  <c r="R3039" i="4"/>
  <c r="Q3039" i="4"/>
  <c r="P3039" i="4"/>
  <c r="S3038" i="4"/>
  <c r="R3038" i="4"/>
  <c r="Q3038" i="4"/>
  <c r="P3038" i="4"/>
  <c r="S3037" i="4"/>
  <c r="R3037" i="4"/>
  <c r="Q3037" i="4"/>
  <c r="P3037" i="4"/>
  <c r="S3036" i="4"/>
  <c r="R3036" i="4"/>
  <c r="Q3036" i="4"/>
  <c r="P3036" i="4"/>
  <c r="S3035" i="4"/>
  <c r="R3035" i="4"/>
  <c r="Q3035" i="4"/>
  <c r="P3035" i="4"/>
  <c r="S3034" i="4"/>
  <c r="R3034" i="4"/>
  <c r="Q3034" i="4"/>
  <c r="P3034" i="4"/>
  <c r="S3033" i="4"/>
  <c r="R3033" i="4"/>
  <c r="Q3033" i="4"/>
  <c r="P3033" i="4"/>
  <c r="S3032" i="4"/>
  <c r="R3032" i="4"/>
  <c r="Q3032" i="4"/>
  <c r="P3032" i="4"/>
  <c r="S3031" i="4"/>
  <c r="R3031" i="4"/>
  <c r="Q3031" i="4"/>
  <c r="P3031" i="4"/>
  <c r="S3030" i="4"/>
  <c r="R3030" i="4"/>
  <c r="Q3030" i="4"/>
  <c r="P3030" i="4"/>
  <c r="S3029" i="4"/>
  <c r="R3029" i="4"/>
  <c r="Q3029" i="4"/>
  <c r="P3029" i="4"/>
  <c r="S3028" i="4"/>
  <c r="R3028" i="4"/>
  <c r="Q3028" i="4"/>
  <c r="P3028" i="4"/>
  <c r="S3027" i="4"/>
  <c r="R3027" i="4"/>
  <c r="Q3027" i="4"/>
  <c r="P3027" i="4"/>
  <c r="S3026" i="4"/>
  <c r="R3026" i="4"/>
  <c r="Q3026" i="4"/>
  <c r="P3026" i="4"/>
  <c r="S3025" i="4"/>
  <c r="R3025" i="4"/>
  <c r="Q3025" i="4"/>
  <c r="P3025" i="4"/>
  <c r="S3024" i="4"/>
  <c r="R3024" i="4"/>
  <c r="Q3024" i="4"/>
  <c r="P3024" i="4"/>
  <c r="S3023" i="4"/>
  <c r="R3023" i="4"/>
  <c r="Q3023" i="4"/>
  <c r="P3023" i="4"/>
  <c r="S3022" i="4"/>
  <c r="R3022" i="4"/>
  <c r="Q3022" i="4"/>
  <c r="P3022" i="4"/>
  <c r="S3021" i="4"/>
  <c r="R3021" i="4"/>
  <c r="Q3021" i="4"/>
  <c r="P3021" i="4"/>
  <c r="S3020" i="4"/>
  <c r="R3020" i="4"/>
  <c r="Q3020" i="4"/>
  <c r="P3020" i="4"/>
  <c r="S3019" i="4"/>
  <c r="R3019" i="4"/>
  <c r="Q3019" i="4"/>
  <c r="P3019" i="4"/>
  <c r="S3018" i="4"/>
  <c r="R3018" i="4"/>
  <c r="Q3018" i="4"/>
  <c r="P3018" i="4"/>
  <c r="S3017" i="4"/>
  <c r="R3017" i="4"/>
  <c r="Q3017" i="4"/>
  <c r="P3017" i="4"/>
  <c r="S3016" i="4"/>
  <c r="R3016" i="4"/>
  <c r="Q3016" i="4"/>
  <c r="P3016" i="4"/>
  <c r="S3015" i="4"/>
  <c r="R3015" i="4"/>
  <c r="Q3015" i="4"/>
  <c r="P3015" i="4"/>
  <c r="S3014" i="4"/>
  <c r="R3014" i="4"/>
  <c r="Q3014" i="4"/>
  <c r="P3014" i="4"/>
  <c r="S3013" i="4"/>
  <c r="R3013" i="4"/>
  <c r="Q3013" i="4"/>
  <c r="P3013" i="4"/>
  <c r="S3012" i="4"/>
  <c r="R3012" i="4"/>
  <c r="Q3012" i="4"/>
  <c r="P3012" i="4"/>
  <c r="S3011" i="4"/>
  <c r="R3011" i="4"/>
  <c r="Q3011" i="4"/>
  <c r="P3011" i="4"/>
  <c r="S3010" i="4"/>
  <c r="R3010" i="4"/>
  <c r="Q3010" i="4"/>
  <c r="P3010" i="4"/>
  <c r="S3009" i="4"/>
  <c r="R3009" i="4"/>
  <c r="Q3009" i="4"/>
  <c r="P3009" i="4"/>
  <c r="S3008" i="4"/>
  <c r="R3008" i="4"/>
  <c r="Q3008" i="4"/>
  <c r="P3008" i="4"/>
  <c r="S3007" i="4"/>
  <c r="R3007" i="4"/>
  <c r="Q3007" i="4"/>
  <c r="P3007" i="4"/>
  <c r="S3006" i="4"/>
  <c r="R3006" i="4"/>
  <c r="Q3006" i="4"/>
  <c r="P3006" i="4"/>
  <c r="S3005" i="4"/>
  <c r="R3005" i="4"/>
  <c r="Q3005" i="4"/>
  <c r="P3005" i="4"/>
  <c r="S3004" i="4"/>
  <c r="R3004" i="4"/>
  <c r="Q3004" i="4"/>
  <c r="P3004" i="4"/>
  <c r="S3003" i="4"/>
  <c r="R3003" i="4"/>
  <c r="Q3003" i="4"/>
  <c r="P3003" i="4"/>
  <c r="S3002" i="4"/>
  <c r="R3002" i="4"/>
  <c r="Q3002" i="4"/>
  <c r="P3002" i="4"/>
  <c r="S3001" i="4"/>
  <c r="R3001" i="4"/>
  <c r="Q3001" i="4"/>
  <c r="P3001" i="4"/>
  <c r="S3000" i="4"/>
  <c r="R3000" i="4"/>
  <c r="Q3000" i="4"/>
  <c r="P3000" i="4"/>
  <c r="S2999" i="4"/>
  <c r="R2999" i="4"/>
  <c r="Q2999" i="4"/>
  <c r="P2999" i="4"/>
  <c r="S2998" i="4"/>
  <c r="R2998" i="4"/>
  <c r="Q2998" i="4"/>
  <c r="P2998" i="4"/>
  <c r="S2997" i="4"/>
  <c r="R2997" i="4"/>
  <c r="Q2997" i="4"/>
  <c r="P2997" i="4"/>
  <c r="S2996" i="4"/>
  <c r="R2996" i="4"/>
  <c r="Q2996" i="4"/>
  <c r="P2996" i="4"/>
  <c r="S2995" i="4"/>
  <c r="R2995" i="4"/>
  <c r="Q2995" i="4"/>
  <c r="P2995" i="4"/>
  <c r="S2994" i="4"/>
  <c r="R2994" i="4"/>
  <c r="Q2994" i="4"/>
  <c r="P2994" i="4"/>
  <c r="S2993" i="4"/>
  <c r="R2993" i="4"/>
  <c r="Q2993" i="4"/>
  <c r="P2993" i="4"/>
  <c r="S2992" i="4"/>
  <c r="R2992" i="4"/>
  <c r="Q2992" i="4"/>
  <c r="P2992" i="4"/>
  <c r="S2991" i="4"/>
  <c r="R2991" i="4"/>
  <c r="Q2991" i="4"/>
  <c r="P2991" i="4"/>
  <c r="S2990" i="4"/>
  <c r="R2990" i="4"/>
  <c r="Q2990" i="4"/>
  <c r="P2990" i="4"/>
  <c r="S2989" i="4"/>
  <c r="R2989" i="4"/>
  <c r="Q2989" i="4"/>
  <c r="P2989" i="4"/>
  <c r="S2988" i="4"/>
  <c r="R2988" i="4"/>
  <c r="Q2988" i="4"/>
  <c r="P2988" i="4"/>
  <c r="S2987" i="4"/>
  <c r="R2987" i="4"/>
  <c r="Q2987" i="4"/>
  <c r="P2987" i="4"/>
  <c r="S2986" i="4"/>
  <c r="R2986" i="4"/>
  <c r="Q2986" i="4"/>
  <c r="P2986" i="4"/>
  <c r="S2985" i="4"/>
  <c r="R2985" i="4"/>
  <c r="Q2985" i="4"/>
  <c r="P2985" i="4"/>
  <c r="S2984" i="4"/>
  <c r="R2984" i="4"/>
  <c r="Q2984" i="4"/>
  <c r="P2984" i="4"/>
  <c r="S2983" i="4"/>
  <c r="R2983" i="4"/>
  <c r="Q2983" i="4"/>
  <c r="P2983" i="4"/>
  <c r="S2982" i="4"/>
  <c r="R2982" i="4"/>
  <c r="Q2982" i="4"/>
  <c r="P2982" i="4"/>
  <c r="S2981" i="4"/>
  <c r="R2981" i="4"/>
  <c r="Q2981" i="4"/>
  <c r="P2981" i="4"/>
  <c r="S2980" i="4"/>
  <c r="R2980" i="4"/>
  <c r="Q2980" i="4"/>
  <c r="P2980" i="4"/>
  <c r="S2979" i="4"/>
  <c r="R2979" i="4"/>
  <c r="Q2979" i="4"/>
  <c r="P2979" i="4"/>
  <c r="S2978" i="4"/>
  <c r="R2978" i="4"/>
  <c r="Q2978" i="4"/>
  <c r="P2978" i="4"/>
  <c r="S2977" i="4"/>
  <c r="R2977" i="4"/>
  <c r="Q2977" i="4"/>
  <c r="P2977" i="4"/>
  <c r="S2976" i="4"/>
  <c r="R2976" i="4"/>
  <c r="Q2976" i="4"/>
  <c r="P2976" i="4"/>
  <c r="S2975" i="4"/>
  <c r="R2975" i="4"/>
  <c r="Q2975" i="4"/>
  <c r="P2975" i="4"/>
  <c r="S2974" i="4"/>
  <c r="R2974" i="4"/>
  <c r="Q2974" i="4"/>
  <c r="P2974" i="4"/>
  <c r="S2973" i="4"/>
  <c r="R2973" i="4"/>
  <c r="Q2973" i="4"/>
  <c r="P2973" i="4"/>
  <c r="S2972" i="4"/>
  <c r="R2972" i="4"/>
  <c r="Q2972" i="4"/>
  <c r="P2972" i="4"/>
  <c r="S2971" i="4"/>
  <c r="R2971" i="4"/>
  <c r="Q2971" i="4"/>
  <c r="P2971" i="4"/>
  <c r="S2970" i="4"/>
  <c r="R2970" i="4"/>
  <c r="Q2970" i="4"/>
  <c r="P2970" i="4"/>
  <c r="S2969" i="4"/>
  <c r="R2969" i="4"/>
  <c r="Q2969" i="4"/>
  <c r="P2969" i="4"/>
  <c r="S2968" i="4"/>
  <c r="R2968" i="4"/>
  <c r="Q2968" i="4"/>
  <c r="P2968" i="4"/>
  <c r="S2967" i="4"/>
  <c r="R2967" i="4"/>
  <c r="Q2967" i="4"/>
  <c r="P2967" i="4"/>
  <c r="S2966" i="4"/>
  <c r="R2966" i="4"/>
  <c r="Q2966" i="4"/>
  <c r="P2966" i="4"/>
  <c r="S2965" i="4"/>
  <c r="R2965" i="4"/>
  <c r="Q2965" i="4"/>
  <c r="P2965" i="4"/>
  <c r="S2964" i="4"/>
  <c r="R2964" i="4"/>
  <c r="Q2964" i="4"/>
  <c r="P2964" i="4"/>
  <c r="S2963" i="4"/>
  <c r="R2963" i="4"/>
  <c r="Q2963" i="4"/>
  <c r="P2963" i="4"/>
  <c r="S2962" i="4"/>
  <c r="R2962" i="4"/>
  <c r="Q2962" i="4"/>
  <c r="P2962" i="4"/>
  <c r="S2961" i="4"/>
  <c r="R2961" i="4"/>
  <c r="Q2961" i="4"/>
  <c r="P2961" i="4"/>
  <c r="S2960" i="4"/>
  <c r="R2960" i="4"/>
  <c r="Q2960" i="4"/>
  <c r="P2960" i="4"/>
  <c r="S2959" i="4"/>
  <c r="R2959" i="4"/>
  <c r="Q2959" i="4"/>
  <c r="P2959" i="4"/>
  <c r="S2958" i="4"/>
  <c r="R2958" i="4"/>
  <c r="Q2958" i="4"/>
  <c r="P2958" i="4"/>
  <c r="S2957" i="4"/>
  <c r="R2957" i="4"/>
  <c r="Q2957" i="4"/>
  <c r="P2957" i="4"/>
  <c r="S2956" i="4"/>
  <c r="R2956" i="4"/>
  <c r="Q2956" i="4"/>
  <c r="P2956" i="4"/>
  <c r="S2955" i="4"/>
  <c r="R2955" i="4"/>
  <c r="Q2955" i="4"/>
  <c r="P2955" i="4"/>
  <c r="S2954" i="4"/>
  <c r="R2954" i="4"/>
  <c r="Q2954" i="4"/>
  <c r="P2954" i="4"/>
  <c r="S2953" i="4"/>
  <c r="R2953" i="4"/>
  <c r="Q2953" i="4"/>
  <c r="P2953" i="4"/>
  <c r="S2952" i="4"/>
  <c r="R2952" i="4"/>
  <c r="Q2952" i="4"/>
  <c r="P2952" i="4"/>
  <c r="S2951" i="4"/>
  <c r="R2951" i="4"/>
  <c r="Q2951" i="4"/>
  <c r="P2951" i="4"/>
  <c r="S2950" i="4"/>
  <c r="R2950" i="4"/>
  <c r="Q2950" i="4"/>
  <c r="P2950" i="4"/>
  <c r="S2949" i="4"/>
  <c r="R2949" i="4"/>
  <c r="Q2949" i="4"/>
  <c r="P2949" i="4"/>
  <c r="S2948" i="4"/>
  <c r="R2948" i="4"/>
  <c r="Q2948" i="4"/>
  <c r="P2948" i="4"/>
  <c r="S2947" i="4"/>
  <c r="R2947" i="4"/>
  <c r="Q2947" i="4"/>
  <c r="P2947" i="4"/>
  <c r="S2946" i="4"/>
  <c r="R2946" i="4"/>
  <c r="Q2946" i="4"/>
  <c r="P2946" i="4"/>
  <c r="S2945" i="4"/>
  <c r="R2945" i="4"/>
  <c r="Q2945" i="4"/>
  <c r="P2945" i="4"/>
  <c r="S2944" i="4"/>
  <c r="R2944" i="4"/>
  <c r="Q2944" i="4"/>
  <c r="P2944" i="4"/>
  <c r="S2943" i="4"/>
  <c r="R2943" i="4"/>
  <c r="Q2943" i="4"/>
  <c r="P2943" i="4"/>
  <c r="S2942" i="4"/>
  <c r="R2942" i="4"/>
  <c r="Q2942" i="4"/>
  <c r="P2942" i="4"/>
  <c r="S2941" i="4"/>
  <c r="R2941" i="4"/>
  <c r="Q2941" i="4"/>
  <c r="P2941" i="4"/>
  <c r="S2940" i="4"/>
  <c r="R2940" i="4"/>
  <c r="Q2940" i="4"/>
  <c r="P2940" i="4"/>
  <c r="S2939" i="4"/>
  <c r="R2939" i="4"/>
  <c r="Q2939" i="4"/>
  <c r="P2939" i="4"/>
  <c r="S2938" i="4"/>
  <c r="R2938" i="4"/>
  <c r="Q2938" i="4"/>
  <c r="P2938" i="4"/>
  <c r="S2937" i="4"/>
  <c r="R2937" i="4"/>
  <c r="Q2937" i="4"/>
  <c r="P2937" i="4"/>
  <c r="S2936" i="4"/>
  <c r="R2936" i="4"/>
  <c r="Q2936" i="4"/>
  <c r="P2936" i="4"/>
  <c r="S2935" i="4"/>
  <c r="R2935" i="4"/>
  <c r="Q2935" i="4"/>
  <c r="P2935" i="4"/>
  <c r="S2934" i="4"/>
  <c r="R2934" i="4"/>
  <c r="Q2934" i="4"/>
  <c r="P2934" i="4"/>
  <c r="S2933" i="4"/>
  <c r="R2933" i="4"/>
  <c r="Q2933" i="4"/>
  <c r="P2933" i="4"/>
  <c r="S2932" i="4"/>
  <c r="R2932" i="4"/>
  <c r="Q2932" i="4"/>
  <c r="P2932" i="4"/>
  <c r="S2931" i="4"/>
  <c r="R2931" i="4"/>
  <c r="Q2931" i="4"/>
  <c r="P2931" i="4"/>
  <c r="S2930" i="4"/>
  <c r="R2930" i="4"/>
  <c r="Q2930" i="4"/>
  <c r="P2930" i="4"/>
  <c r="S2929" i="4"/>
  <c r="R2929" i="4"/>
  <c r="Q2929" i="4"/>
  <c r="P2929" i="4"/>
  <c r="S2928" i="4"/>
  <c r="R2928" i="4"/>
  <c r="Q2928" i="4"/>
  <c r="P2928" i="4"/>
  <c r="S2927" i="4"/>
  <c r="R2927" i="4"/>
  <c r="Q2927" i="4"/>
  <c r="P2927" i="4"/>
  <c r="S2926" i="4"/>
  <c r="R2926" i="4"/>
  <c r="Q2926" i="4"/>
  <c r="P2926" i="4"/>
  <c r="S2925" i="4"/>
  <c r="R2925" i="4"/>
  <c r="Q2925" i="4"/>
  <c r="P2925" i="4"/>
  <c r="S2924" i="4"/>
  <c r="R2924" i="4"/>
  <c r="Q2924" i="4"/>
  <c r="P2924" i="4"/>
  <c r="S2923" i="4"/>
  <c r="R2923" i="4"/>
  <c r="Q2923" i="4"/>
  <c r="P2923" i="4"/>
  <c r="S2922" i="4"/>
  <c r="R2922" i="4"/>
  <c r="Q2922" i="4"/>
  <c r="P2922" i="4"/>
  <c r="S2921" i="4"/>
  <c r="R2921" i="4"/>
  <c r="Q2921" i="4"/>
  <c r="P2921" i="4"/>
  <c r="S2920" i="4"/>
  <c r="R2920" i="4"/>
  <c r="Q2920" i="4"/>
  <c r="P2920" i="4"/>
  <c r="S2919" i="4"/>
  <c r="R2919" i="4"/>
  <c r="Q2919" i="4"/>
  <c r="P2919" i="4"/>
  <c r="S2918" i="4"/>
  <c r="R2918" i="4"/>
  <c r="Q2918" i="4"/>
  <c r="P2918" i="4"/>
  <c r="S2917" i="4"/>
  <c r="R2917" i="4"/>
  <c r="Q2917" i="4"/>
  <c r="P2917" i="4"/>
  <c r="S2916" i="4"/>
  <c r="R2916" i="4"/>
  <c r="Q2916" i="4"/>
  <c r="P2916" i="4"/>
  <c r="S2915" i="4"/>
  <c r="R2915" i="4"/>
  <c r="Q2915" i="4"/>
  <c r="P2915" i="4"/>
  <c r="S2914" i="4"/>
  <c r="R2914" i="4"/>
  <c r="Q2914" i="4"/>
  <c r="P2914" i="4"/>
  <c r="S2913" i="4"/>
  <c r="R2913" i="4"/>
  <c r="Q2913" i="4"/>
  <c r="P2913" i="4"/>
  <c r="S2912" i="4"/>
  <c r="R2912" i="4"/>
  <c r="Q2912" i="4"/>
  <c r="P2912" i="4"/>
  <c r="S2911" i="4"/>
  <c r="R2911" i="4"/>
  <c r="Q2911" i="4"/>
  <c r="P2911" i="4"/>
  <c r="S2910" i="4"/>
  <c r="R2910" i="4"/>
  <c r="Q2910" i="4"/>
  <c r="P2910" i="4"/>
  <c r="S2909" i="4"/>
  <c r="R2909" i="4"/>
  <c r="Q2909" i="4"/>
  <c r="P2909" i="4"/>
  <c r="S2908" i="4"/>
  <c r="R2908" i="4"/>
  <c r="Q2908" i="4"/>
  <c r="P2908" i="4"/>
  <c r="S2907" i="4"/>
  <c r="R2907" i="4"/>
  <c r="Q2907" i="4"/>
  <c r="P2907" i="4"/>
  <c r="S2906" i="4"/>
  <c r="R2906" i="4"/>
  <c r="Q2906" i="4"/>
  <c r="P2906" i="4"/>
  <c r="S2905" i="4"/>
  <c r="R2905" i="4"/>
  <c r="Q2905" i="4"/>
  <c r="P2905" i="4"/>
  <c r="S2904" i="4"/>
  <c r="R2904" i="4"/>
  <c r="Q2904" i="4"/>
  <c r="P2904" i="4"/>
  <c r="S2903" i="4"/>
  <c r="R2903" i="4"/>
  <c r="Q2903" i="4"/>
  <c r="P2903" i="4"/>
  <c r="S2902" i="4"/>
  <c r="R2902" i="4"/>
  <c r="Q2902" i="4"/>
  <c r="P2902" i="4"/>
  <c r="S2901" i="4"/>
  <c r="R2901" i="4"/>
  <c r="Q2901" i="4"/>
  <c r="P2901" i="4"/>
  <c r="S2900" i="4"/>
  <c r="R2900" i="4"/>
  <c r="Q2900" i="4"/>
  <c r="P2900" i="4"/>
  <c r="S2899" i="4"/>
  <c r="R2899" i="4"/>
  <c r="Q2899" i="4"/>
  <c r="P2899" i="4"/>
  <c r="S2898" i="4"/>
  <c r="R2898" i="4"/>
  <c r="Q2898" i="4"/>
  <c r="P2898" i="4"/>
  <c r="S2897" i="4"/>
  <c r="R2897" i="4"/>
  <c r="Q2897" i="4"/>
  <c r="P2897" i="4"/>
  <c r="S2896" i="4"/>
  <c r="R2896" i="4"/>
  <c r="Q2896" i="4"/>
  <c r="P2896" i="4"/>
  <c r="S2895" i="4"/>
  <c r="R2895" i="4"/>
  <c r="Q2895" i="4"/>
  <c r="P2895" i="4"/>
  <c r="S2894" i="4"/>
  <c r="R2894" i="4"/>
  <c r="Q2894" i="4"/>
  <c r="P2894" i="4"/>
  <c r="S2893" i="4"/>
  <c r="R2893" i="4"/>
  <c r="Q2893" i="4"/>
  <c r="P2893" i="4"/>
  <c r="S2892" i="4"/>
  <c r="R2892" i="4"/>
  <c r="Q2892" i="4"/>
  <c r="P2892" i="4"/>
  <c r="S2891" i="4"/>
  <c r="R2891" i="4"/>
  <c r="Q2891" i="4"/>
  <c r="P2891" i="4"/>
  <c r="S2890" i="4"/>
  <c r="R2890" i="4"/>
  <c r="Q2890" i="4"/>
  <c r="P2890" i="4"/>
  <c r="S2889" i="4"/>
  <c r="R2889" i="4"/>
  <c r="Q2889" i="4"/>
  <c r="P2889" i="4"/>
  <c r="S2888" i="4"/>
  <c r="R2888" i="4"/>
  <c r="Q2888" i="4"/>
  <c r="P2888" i="4"/>
  <c r="S2887" i="4"/>
  <c r="R2887" i="4"/>
  <c r="Q2887" i="4"/>
  <c r="P2887" i="4"/>
  <c r="S2886" i="4"/>
  <c r="R2886" i="4"/>
  <c r="Q2886" i="4"/>
  <c r="P2886" i="4"/>
  <c r="S2885" i="4"/>
  <c r="R2885" i="4"/>
  <c r="Q2885" i="4"/>
  <c r="P2885" i="4"/>
  <c r="S2884" i="4"/>
  <c r="R2884" i="4"/>
  <c r="Q2884" i="4"/>
  <c r="P2884" i="4"/>
  <c r="S2883" i="4"/>
  <c r="R2883" i="4"/>
  <c r="Q2883" i="4"/>
  <c r="P2883" i="4"/>
  <c r="S2882" i="4"/>
  <c r="R2882" i="4"/>
  <c r="Q2882" i="4"/>
  <c r="P2882" i="4"/>
  <c r="S2881" i="4"/>
  <c r="R2881" i="4"/>
  <c r="Q2881" i="4"/>
  <c r="P2881" i="4"/>
  <c r="S2880" i="4"/>
  <c r="R2880" i="4"/>
  <c r="Q2880" i="4"/>
  <c r="P2880" i="4"/>
  <c r="S2879" i="4"/>
  <c r="R2879" i="4"/>
  <c r="Q2879" i="4"/>
  <c r="P2879" i="4"/>
  <c r="S2878" i="4"/>
  <c r="R2878" i="4"/>
  <c r="Q2878" i="4"/>
  <c r="P2878" i="4"/>
  <c r="S2877" i="4"/>
  <c r="R2877" i="4"/>
  <c r="Q2877" i="4"/>
  <c r="P2877" i="4"/>
  <c r="S2876" i="4"/>
  <c r="R2876" i="4"/>
  <c r="Q2876" i="4"/>
  <c r="P2876" i="4"/>
  <c r="S2875" i="4"/>
  <c r="R2875" i="4"/>
  <c r="Q2875" i="4"/>
  <c r="P2875" i="4"/>
  <c r="S2874" i="4"/>
  <c r="R2874" i="4"/>
  <c r="Q2874" i="4"/>
  <c r="P2874" i="4"/>
  <c r="S2873" i="4"/>
  <c r="R2873" i="4"/>
  <c r="Q2873" i="4"/>
  <c r="P2873" i="4"/>
  <c r="S2872" i="4"/>
  <c r="R2872" i="4"/>
  <c r="Q2872" i="4"/>
  <c r="P2872" i="4"/>
  <c r="S2871" i="4"/>
  <c r="R2871" i="4"/>
  <c r="Q2871" i="4"/>
  <c r="P2871" i="4"/>
  <c r="S2870" i="4"/>
  <c r="R2870" i="4"/>
  <c r="Q2870" i="4"/>
  <c r="P2870" i="4"/>
  <c r="S2869" i="4"/>
  <c r="R2869" i="4"/>
  <c r="Q2869" i="4"/>
  <c r="P2869" i="4"/>
  <c r="S2868" i="4"/>
  <c r="R2868" i="4"/>
  <c r="Q2868" i="4"/>
  <c r="P2868" i="4"/>
  <c r="S2867" i="4"/>
  <c r="R2867" i="4"/>
  <c r="Q2867" i="4"/>
  <c r="P2867" i="4"/>
  <c r="S2866" i="4"/>
  <c r="R2866" i="4"/>
  <c r="Q2866" i="4"/>
  <c r="P2866" i="4"/>
  <c r="S2865" i="4"/>
  <c r="R2865" i="4"/>
  <c r="Q2865" i="4"/>
  <c r="P2865" i="4"/>
  <c r="S2864" i="4"/>
  <c r="R2864" i="4"/>
  <c r="Q2864" i="4"/>
  <c r="P2864" i="4"/>
  <c r="S2863" i="4"/>
  <c r="R2863" i="4"/>
  <c r="Q2863" i="4"/>
  <c r="P2863" i="4"/>
  <c r="S2862" i="4"/>
  <c r="R2862" i="4"/>
  <c r="Q2862" i="4"/>
  <c r="P2862" i="4"/>
  <c r="S2861" i="4"/>
  <c r="R2861" i="4"/>
  <c r="Q2861" i="4"/>
  <c r="P2861" i="4"/>
  <c r="S2860" i="4"/>
  <c r="R2860" i="4"/>
  <c r="Q2860" i="4"/>
  <c r="P2860" i="4"/>
  <c r="S2859" i="4"/>
  <c r="R2859" i="4"/>
  <c r="Q2859" i="4"/>
  <c r="P2859" i="4"/>
  <c r="S2858" i="4"/>
  <c r="R2858" i="4"/>
  <c r="Q2858" i="4"/>
  <c r="P2858" i="4"/>
  <c r="S2857" i="4"/>
  <c r="R2857" i="4"/>
  <c r="Q2857" i="4"/>
  <c r="P2857" i="4"/>
  <c r="S2856" i="4"/>
  <c r="R2856" i="4"/>
  <c r="Q2856" i="4"/>
  <c r="P2856" i="4"/>
  <c r="S2855" i="4"/>
  <c r="R2855" i="4"/>
  <c r="Q2855" i="4"/>
  <c r="P2855" i="4"/>
  <c r="S2854" i="4"/>
  <c r="R2854" i="4"/>
  <c r="Q2854" i="4"/>
  <c r="P2854" i="4"/>
  <c r="S2853" i="4"/>
  <c r="R2853" i="4"/>
  <c r="Q2853" i="4"/>
  <c r="P2853" i="4"/>
  <c r="S2852" i="4"/>
  <c r="R2852" i="4"/>
  <c r="Q2852" i="4"/>
  <c r="P2852" i="4"/>
  <c r="S2851" i="4"/>
  <c r="R2851" i="4"/>
  <c r="Q2851" i="4"/>
  <c r="P2851" i="4"/>
  <c r="S2850" i="4"/>
  <c r="R2850" i="4"/>
  <c r="Q2850" i="4"/>
  <c r="P2850" i="4"/>
  <c r="S2849" i="4"/>
  <c r="R2849" i="4"/>
  <c r="Q2849" i="4"/>
  <c r="P2849" i="4"/>
  <c r="S2848" i="4"/>
  <c r="R2848" i="4"/>
  <c r="Q2848" i="4"/>
  <c r="P2848" i="4"/>
  <c r="S2847" i="4"/>
  <c r="R2847" i="4"/>
  <c r="Q2847" i="4"/>
  <c r="P2847" i="4"/>
  <c r="S2846" i="4"/>
  <c r="R2846" i="4"/>
  <c r="Q2846" i="4"/>
  <c r="P2846" i="4"/>
  <c r="S2845" i="4"/>
  <c r="R2845" i="4"/>
  <c r="Q2845" i="4"/>
  <c r="P2845" i="4"/>
  <c r="S2844" i="4"/>
  <c r="R2844" i="4"/>
  <c r="Q2844" i="4"/>
  <c r="P2844" i="4"/>
  <c r="S2843" i="4"/>
  <c r="R2843" i="4"/>
  <c r="Q2843" i="4"/>
  <c r="P2843" i="4"/>
  <c r="S2842" i="4"/>
  <c r="R2842" i="4"/>
  <c r="Q2842" i="4"/>
  <c r="P2842" i="4"/>
  <c r="S2841" i="4"/>
  <c r="R2841" i="4"/>
  <c r="Q2841" i="4"/>
  <c r="P2841" i="4"/>
  <c r="S2840" i="4"/>
  <c r="R2840" i="4"/>
  <c r="Q2840" i="4"/>
  <c r="P2840" i="4"/>
  <c r="S2839" i="4"/>
  <c r="R2839" i="4"/>
  <c r="Q2839" i="4"/>
  <c r="P2839" i="4"/>
  <c r="S2838" i="4"/>
  <c r="R2838" i="4"/>
  <c r="Q2838" i="4"/>
  <c r="P2838" i="4"/>
  <c r="S2837" i="4"/>
  <c r="R2837" i="4"/>
  <c r="Q2837" i="4"/>
  <c r="P2837" i="4"/>
  <c r="S2836" i="4"/>
  <c r="R2836" i="4"/>
  <c r="Q2836" i="4"/>
  <c r="P2836" i="4"/>
  <c r="S2835" i="4"/>
  <c r="R2835" i="4"/>
  <c r="Q2835" i="4"/>
  <c r="P2835" i="4"/>
  <c r="S2834" i="4"/>
  <c r="R2834" i="4"/>
  <c r="Q2834" i="4"/>
  <c r="P2834" i="4"/>
  <c r="S2833" i="4"/>
  <c r="R2833" i="4"/>
  <c r="Q2833" i="4"/>
  <c r="P2833" i="4"/>
  <c r="S2832" i="4"/>
  <c r="R2832" i="4"/>
  <c r="Q2832" i="4"/>
  <c r="P2832" i="4"/>
  <c r="S2831" i="4"/>
  <c r="R2831" i="4"/>
  <c r="Q2831" i="4"/>
  <c r="P2831" i="4"/>
  <c r="S2830" i="4"/>
  <c r="R2830" i="4"/>
  <c r="Q2830" i="4"/>
  <c r="P2830" i="4"/>
  <c r="S2829" i="4"/>
  <c r="R2829" i="4"/>
  <c r="Q2829" i="4"/>
  <c r="P2829" i="4"/>
  <c r="S2828" i="4"/>
  <c r="R2828" i="4"/>
  <c r="Q2828" i="4"/>
  <c r="P2828" i="4"/>
  <c r="S2827" i="4"/>
  <c r="R2827" i="4"/>
  <c r="Q2827" i="4"/>
  <c r="P2827" i="4"/>
  <c r="S2826" i="4"/>
  <c r="R2826" i="4"/>
  <c r="Q2826" i="4"/>
  <c r="P2826" i="4"/>
  <c r="S2825" i="4"/>
  <c r="R2825" i="4"/>
  <c r="Q2825" i="4"/>
  <c r="P2825" i="4"/>
  <c r="S2824" i="4"/>
  <c r="R2824" i="4"/>
  <c r="Q2824" i="4"/>
  <c r="P2824" i="4"/>
  <c r="S2823" i="4"/>
  <c r="R2823" i="4"/>
  <c r="Q2823" i="4"/>
  <c r="P2823" i="4"/>
  <c r="S2822" i="4"/>
  <c r="R2822" i="4"/>
  <c r="Q2822" i="4"/>
  <c r="P2822" i="4"/>
  <c r="S2821" i="4"/>
  <c r="R2821" i="4"/>
  <c r="Q2821" i="4"/>
  <c r="P2821" i="4"/>
  <c r="S2820" i="4"/>
  <c r="R2820" i="4"/>
  <c r="Q2820" i="4"/>
  <c r="P2820" i="4"/>
  <c r="S2819" i="4"/>
  <c r="R2819" i="4"/>
  <c r="Q2819" i="4"/>
  <c r="P2819" i="4"/>
  <c r="S2818" i="4"/>
  <c r="R2818" i="4"/>
  <c r="Q2818" i="4"/>
  <c r="P2818" i="4"/>
  <c r="S2817" i="4"/>
  <c r="R2817" i="4"/>
  <c r="Q2817" i="4"/>
  <c r="P2817" i="4"/>
  <c r="S2816" i="4"/>
  <c r="R2816" i="4"/>
  <c r="Q2816" i="4"/>
  <c r="P2816" i="4"/>
  <c r="S2815" i="4"/>
  <c r="R2815" i="4"/>
  <c r="Q2815" i="4"/>
  <c r="P2815" i="4"/>
  <c r="S2814" i="4"/>
  <c r="R2814" i="4"/>
  <c r="Q2814" i="4"/>
  <c r="P2814" i="4"/>
  <c r="S2813" i="4"/>
  <c r="R2813" i="4"/>
  <c r="Q2813" i="4"/>
  <c r="P2813" i="4"/>
  <c r="S2812" i="4"/>
  <c r="R2812" i="4"/>
  <c r="Q2812" i="4"/>
  <c r="P2812" i="4"/>
  <c r="S2811" i="4"/>
  <c r="R2811" i="4"/>
  <c r="Q2811" i="4"/>
  <c r="P2811" i="4"/>
  <c r="S2810" i="4"/>
  <c r="R2810" i="4"/>
  <c r="Q2810" i="4"/>
  <c r="P2810" i="4"/>
  <c r="S2809" i="4"/>
  <c r="R2809" i="4"/>
  <c r="Q2809" i="4"/>
  <c r="P2809" i="4"/>
  <c r="S2808" i="4"/>
  <c r="R2808" i="4"/>
  <c r="Q2808" i="4"/>
  <c r="P2808" i="4"/>
  <c r="S2807" i="4"/>
  <c r="R2807" i="4"/>
  <c r="Q2807" i="4"/>
  <c r="P2807" i="4"/>
  <c r="S2806" i="4"/>
  <c r="R2806" i="4"/>
  <c r="Q2806" i="4"/>
  <c r="P2806" i="4"/>
  <c r="S2805" i="4"/>
  <c r="R2805" i="4"/>
  <c r="Q2805" i="4"/>
  <c r="P2805" i="4"/>
  <c r="S2804" i="4"/>
  <c r="R2804" i="4"/>
  <c r="Q2804" i="4"/>
  <c r="P2804" i="4"/>
  <c r="S2803" i="4"/>
  <c r="R2803" i="4"/>
  <c r="Q2803" i="4"/>
  <c r="P2803" i="4"/>
  <c r="S2802" i="4"/>
  <c r="R2802" i="4"/>
  <c r="Q2802" i="4"/>
  <c r="P2802" i="4"/>
  <c r="S2801" i="4"/>
  <c r="R2801" i="4"/>
  <c r="Q2801" i="4"/>
  <c r="P2801" i="4"/>
  <c r="S2800" i="4"/>
  <c r="R2800" i="4"/>
  <c r="Q2800" i="4"/>
  <c r="P2800" i="4"/>
  <c r="S2799" i="4"/>
  <c r="R2799" i="4"/>
  <c r="Q2799" i="4"/>
  <c r="P2799" i="4"/>
  <c r="S2798" i="4"/>
  <c r="R2798" i="4"/>
  <c r="Q2798" i="4"/>
  <c r="P2798" i="4"/>
  <c r="S2797" i="4"/>
  <c r="R2797" i="4"/>
  <c r="Q2797" i="4"/>
  <c r="P2797" i="4"/>
  <c r="S2796" i="4"/>
  <c r="R2796" i="4"/>
  <c r="Q2796" i="4"/>
  <c r="P2796" i="4"/>
  <c r="S2795" i="4"/>
  <c r="R2795" i="4"/>
  <c r="Q2795" i="4"/>
  <c r="P2795" i="4"/>
  <c r="S2794" i="4"/>
  <c r="R2794" i="4"/>
  <c r="Q2794" i="4"/>
  <c r="P2794" i="4"/>
  <c r="S2793" i="4"/>
  <c r="R2793" i="4"/>
  <c r="Q2793" i="4"/>
  <c r="P2793" i="4"/>
  <c r="S2792" i="4"/>
  <c r="R2792" i="4"/>
  <c r="Q2792" i="4"/>
  <c r="P2792" i="4"/>
  <c r="S2791" i="4"/>
  <c r="R2791" i="4"/>
  <c r="Q2791" i="4"/>
  <c r="P2791" i="4"/>
  <c r="S2790" i="4"/>
  <c r="R2790" i="4"/>
  <c r="Q2790" i="4"/>
  <c r="P2790" i="4"/>
  <c r="S2789" i="4"/>
  <c r="R2789" i="4"/>
  <c r="Q2789" i="4"/>
  <c r="P2789" i="4"/>
  <c r="S2788" i="4"/>
  <c r="R2788" i="4"/>
  <c r="Q2788" i="4"/>
  <c r="P2788" i="4"/>
  <c r="S2787" i="4"/>
  <c r="R2787" i="4"/>
  <c r="Q2787" i="4"/>
  <c r="P2787" i="4"/>
  <c r="S2786" i="4"/>
  <c r="R2786" i="4"/>
  <c r="Q2786" i="4"/>
  <c r="P2786" i="4"/>
  <c r="S2785" i="4"/>
  <c r="R2785" i="4"/>
  <c r="Q2785" i="4"/>
  <c r="P2785" i="4"/>
  <c r="S2784" i="4"/>
  <c r="R2784" i="4"/>
  <c r="Q2784" i="4"/>
  <c r="P2784" i="4"/>
  <c r="S2783" i="4"/>
  <c r="R2783" i="4"/>
  <c r="Q2783" i="4"/>
  <c r="P2783" i="4"/>
  <c r="S2782" i="4"/>
  <c r="R2782" i="4"/>
  <c r="Q2782" i="4"/>
  <c r="P2782" i="4"/>
  <c r="S2781" i="4"/>
  <c r="R2781" i="4"/>
  <c r="Q2781" i="4"/>
  <c r="P2781" i="4"/>
  <c r="S2780" i="4"/>
  <c r="R2780" i="4"/>
  <c r="Q2780" i="4"/>
  <c r="P2780" i="4"/>
  <c r="S2779" i="4"/>
  <c r="R2779" i="4"/>
  <c r="Q2779" i="4"/>
  <c r="P2779" i="4"/>
  <c r="S2778" i="4"/>
  <c r="R2778" i="4"/>
  <c r="Q2778" i="4"/>
  <c r="P2778" i="4"/>
  <c r="S2777" i="4"/>
  <c r="R2777" i="4"/>
  <c r="Q2777" i="4"/>
  <c r="P2777" i="4"/>
  <c r="S2776" i="4"/>
  <c r="R2776" i="4"/>
  <c r="Q2776" i="4"/>
  <c r="P2776" i="4"/>
  <c r="S2775" i="4"/>
  <c r="R2775" i="4"/>
  <c r="Q2775" i="4"/>
  <c r="P2775" i="4"/>
  <c r="S2774" i="4"/>
  <c r="R2774" i="4"/>
  <c r="Q2774" i="4"/>
  <c r="P2774" i="4"/>
  <c r="S2773" i="4"/>
  <c r="R2773" i="4"/>
  <c r="Q2773" i="4"/>
  <c r="P2773" i="4"/>
  <c r="S2772" i="4"/>
  <c r="R2772" i="4"/>
  <c r="Q2772" i="4"/>
  <c r="P2772" i="4"/>
  <c r="S2771" i="4"/>
  <c r="R2771" i="4"/>
  <c r="Q2771" i="4"/>
  <c r="P2771" i="4"/>
  <c r="S2770" i="4"/>
  <c r="R2770" i="4"/>
  <c r="Q2770" i="4"/>
  <c r="P2770" i="4"/>
  <c r="S2769" i="4"/>
  <c r="R2769" i="4"/>
  <c r="Q2769" i="4"/>
  <c r="P2769" i="4"/>
  <c r="S2768" i="4"/>
  <c r="R2768" i="4"/>
  <c r="Q2768" i="4"/>
  <c r="P2768" i="4"/>
  <c r="S2767" i="4"/>
  <c r="R2767" i="4"/>
  <c r="Q2767" i="4"/>
  <c r="P2767" i="4"/>
  <c r="S2766" i="4"/>
  <c r="R2766" i="4"/>
  <c r="Q2766" i="4"/>
  <c r="P2766" i="4"/>
  <c r="S2765" i="4"/>
  <c r="R2765" i="4"/>
  <c r="Q2765" i="4"/>
  <c r="P2765" i="4"/>
  <c r="S2764" i="4"/>
  <c r="R2764" i="4"/>
  <c r="Q2764" i="4"/>
  <c r="P2764" i="4"/>
  <c r="S2763" i="4"/>
  <c r="R2763" i="4"/>
  <c r="Q2763" i="4"/>
  <c r="P2763" i="4"/>
  <c r="S2762" i="4"/>
  <c r="R2762" i="4"/>
  <c r="Q2762" i="4"/>
  <c r="P2762" i="4"/>
  <c r="S2761" i="4"/>
  <c r="R2761" i="4"/>
  <c r="Q2761" i="4"/>
  <c r="P2761" i="4"/>
  <c r="S2760" i="4"/>
  <c r="R2760" i="4"/>
  <c r="Q2760" i="4"/>
  <c r="P2760" i="4"/>
  <c r="S2759" i="4"/>
  <c r="R2759" i="4"/>
  <c r="Q2759" i="4"/>
  <c r="P2759" i="4"/>
  <c r="S2758" i="4"/>
  <c r="R2758" i="4"/>
  <c r="Q2758" i="4"/>
  <c r="P2758" i="4"/>
  <c r="S2757" i="4"/>
  <c r="R2757" i="4"/>
  <c r="Q2757" i="4"/>
  <c r="P2757" i="4"/>
  <c r="S2756" i="4"/>
  <c r="R2756" i="4"/>
  <c r="Q2756" i="4"/>
  <c r="P2756" i="4"/>
  <c r="S2755" i="4"/>
  <c r="R2755" i="4"/>
  <c r="Q2755" i="4"/>
  <c r="P2755" i="4"/>
  <c r="S2754" i="4"/>
  <c r="R2754" i="4"/>
  <c r="Q2754" i="4"/>
  <c r="P2754" i="4"/>
  <c r="S2753" i="4"/>
  <c r="R2753" i="4"/>
  <c r="Q2753" i="4"/>
  <c r="P2753" i="4"/>
  <c r="S2752" i="4"/>
  <c r="R2752" i="4"/>
  <c r="Q2752" i="4"/>
  <c r="P2752" i="4"/>
  <c r="S2751" i="4"/>
  <c r="R2751" i="4"/>
  <c r="Q2751" i="4"/>
  <c r="P2751" i="4"/>
  <c r="S2750" i="4"/>
  <c r="R2750" i="4"/>
  <c r="Q2750" i="4"/>
  <c r="P2750" i="4"/>
  <c r="S2749" i="4"/>
  <c r="R2749" i="4"/>
  <c r="Q2749" i="4"/>
  <c r="P2749" i="4"/>
  <c r="S2748" i="4"/>
  <c r="R2748" i="4"/>
  <c r="Q2748" i="4"/>
  <c r="P2748" i="4"/>
  <c r="S2747" i="4"/>
  <c r="R2747" i="4"/>
  <c r="Q2747" i="4"/>
  <c r="P2747" i="4"/>
  <c r="S2746" i="4"/>
  <c r="R2746" i="4"/>
  <c r="Q2746" i="4"/>
  <c r="P2746" i="4"/>
  <c r="S2745" i="4"/>
  <c r="R2745" i="4"/>
  <c r="Q2745" i="4"/>
  <c r="P2745" i="4"/>
  <c r="S2744" i="4"/>
  <c r="R2744" i="4"/>
  <c r="Q2744" i="4"/>
  <c r="P2744" i="4"/>
  <c r="S2743" i="4"/>
  <c r="R2743" i="4"/>
  <c r="Q2743" i="4"/>
  <c r="P2743" i="4"/>
  <c r="S2742" i="4"/>
  <c r="R2742" i="4"/>
  <c r="Q2742" i="4"/>
  <c r="P2742" i="4"/>
  <c r="S2741" i="4"/>
  <c r="R2741" i="4"/>
  <c r="Q2741" i="4"/>
  <c r="P2741" i="4"/>
  <c r="S2740" i="4"/>
  <c r="R2740" i="4"/>
  <c r="Q2740" i="4"/>
  <c r="P2740" i="4"/>
  <c r="S2739" i="4"/>
  <c r="R2739" i="4"/>
  <c r="Q2739" i="4"/>
  <c r="P2739" i="4"/>
  <c r="S2738" i="4"/>
  <c r="R2738" i="4"/>
  <c r="Q2738" i="4"/>
  <c r="P2738" i="4"/>
  <c r="S2737" i="4"/>
  <c r="R2737" i="4"/>
  <c r="Q2737" i="4"/>
  <c r="P2737" i="4"/>
  <c r="S2736" i="4"/>
  <c r="R2736" i="4"/>
  <c r="Q2736" i="4"/>
  <c r="P2736" i="4"/>
  <c r="S2735" i="4"/>
  <c r="R2735" i="4"/>
  <c r="Q2735" i="4"/>
  <c r="P2735" i="4"/>
  <c r="S2734" i="4"/>
  <c r="R2734" i="4"/>
  <c r="Q2734" i="4"/>
  <c r="P2734" i="4"/>
  <c r="S2733" i="4"/>
  <c r="R2733" i="4"/>
  <c r="Q2733" i="4"/>
  <c r="P2733" i="4"/>
  <c r="S2732" i="4"/>
  <c r="R2732" i="4"/>
  <c r="Q2732" i="4"/>
  <c r="P2732" i="4"/>
  <c r="S2731" i="4"/>
  <c r="R2731" i="4"/>
  <c r="Q2731" i="4"/>
  <c r="P2731" i="4"/>
  <c r="S2730" i="4"/>
  <c r="R2730" i="4"/>
  <c r="Q2730" i="4"/>
  <c r="P2730" i="4"/>
  <c r="S2729" i="4"/>
  <c r="R2729" i="4"/>
  <c r="Q2729" i="4"/>
  <c r="P2729" i="4"/>
  <c r="S2728" i="4"/>
  <c r="R2728" i="4"/>
  <c r="Q2728" i="4"/>
  <c r="P2728" i="4"/>
  <c r="S2727" i="4"/>
  <c r="R2727" i="4"/>
  <c r="Q2727" i="4"/>
  <c r="P2727" i="4"/>
  <c r="S2726" i="4"/>
  <c r="R2726" i="4"/>
  <c r="Q2726" i="4"/>
  <c r="P2726" i="4"/>
  <c r="S2725" i="4"/>
  <c r="R2725" i="4"/>
  <c r="Q2725" i="4"/>
  <c r="P2725" i="4"/>
  <c r="S2724" i="4"/>
  <c r="R2724" i="4"/>
  <c r="Q2724" i="4"/>
  <c r="P2724" i="4"/>
  <c r="S2723" i="4"/>
  <c r="R2723" i="4"/>
  <c r="Q2723" i="4"/>
  <c r="P2723" i="4"/>
  <c r="S2722" i="4"/>
  <c r="R2722" i="4"/>
  <c r="Q2722" i="4"/>
  <c r="P2722" i="4"/>
  <c r="S2721" i="4"/>
  <c r="R2721" i="4"/>
  <c r="Q2721" i="4"/>
  <c r="P2721" i="4"/>
  <c r="S2720" i="4"/>
  <c r="R2720" i="4"/>
  <c r="Q2720" i="4"/>
  <c r="P2720" i="4"/>
  <c r="S2719" i="4"/>
  <c r="R2719" i="4"/>
  <c r="Q2719" i="4"/>
  <c r="P2719" i="4"/>
  <c r="S2718" i="4"/>
  <c r="R2718" i="4"/>
  <c r="Q2718" i="4"/>
  <c r="P2718" i="4"/>
  <c r="S2717" i="4"/>
  <c r="R2717" i="4"/>
  <c r="Q2717" i="4"/>
  <c r="P2717" i="4"/>
  <c r="S2716" i="4"/>
  <c r="R2716" i="4"/>
  <c r="Q2716" i="4"/>
  <c r="P2716" i="4"/>
  <c r="S2715" i="4"/>
  <c r="R2715" i="4"/>
  <c r="Q2715" i="4"/>
  <c r="P2715" i="4"/>
  <c r="S2714" i="4"/>
  <c r="R2714" i="4"/>
  <c r="Q2714" i="4"/>
  <c r="P2714" i="4"/>
  <c r="S2713" i="4"/>
  <c r="R2713" i="4"/>
  <c r="Q2713" i="4"/>
  <c r="P2713" i="4"/>
  <c r="S2712" i="4"/>
  <c r="R2712" i="4"/>
  <c r="Q2712" i="4"/>
  <c r="P2712" i="4"/>
  <c r="S2711" i="4"/>
  <c r="R2711" i="4"/>
  <c r="Q2711" i="4"/>
  <c r="P2711" i="4"/>
  <c r="S2710" i="4"/>
  <c r="R2710" i="4"/>
  <c r="Q2710" i="4"/>
  <c r="P2710" i="4"/>
  <c r="S2709" i="4"/>
  <c r="R2709" i="4"/>
  <c r="Q2709" i="4"/>
  <c r="P2709" i="4"/>
  <c r="S2708" i="4"/>
  <c r="R2708" i="4"/>
  <c r="Q2708" i="4"/>
  <c r="P2708" i="4"/>
  <c r="S2707" i="4"/>
  <c r="R2707" i="4"/>
  <c r="Q2707" i="4"/>
  <c r="P2707" i="4"/>
  <c r="S2706" i="4"/>
  <c r="R2706" i="4"/>
  <c r="Q2706" i="4"/>
  <c r="P2706" i="4"/>
  <c r="S2705" i="4"/>
  <c r="R2705" i="4"/>
  <c r="Q2705" i="4"/>
  <c r="P2705" i="4"/>
  <c r="S2704" i="4"/>
  <c r="R2704" i="4"/>
  <c r="Q2704" i="4"/>
  <c r="P2704" i="4"/>
  <c r="S2703" i="4"/>
  <c r="R2703" i="4"/>
  <c r="Q2703" i="4"/>
  <c r="P2703" i="4"/>
  <c r="S2702" i="4"/>
  <c r="R2702" i="4"/>
  <c r="Q2702" i="4"/>
  <c r="P2702" i="4"/>
  <c r="S2701" i="4"/>
  <c r="R2701" i="4"/>
  <c r="Q2701" i="4"/>
  <c r="P2701" i="4"/>
  <c r="S2700" i="4"/>
  <c r="R2700" i="4"/>
  <c r="Q2700" i="4"/>
  <c r="P2700" i="4"/>
  <c r="S2699" i="4"/>
  <c r="R2699" i="4"/>
  <c r="Q2699" i="4"/>
  <c r="P2699" i="4"/>
  <c r="S2698" i="4"/>
  <c r="R2698" i="4"/>
  <c r="Q2698" i="4"/>
  <c r="P2698" i="4"/>
  <c r="S2697" i="4"/>
  <c r="R2697" i="4"/>
  <c r="Q2697" i="4"/>
  <c r="P2697" i="4"/>
  <c r="S2696" i="4"/>
  <c r="R2696" i="4"/>
  <c r="Q2696" i="4"/>
  <c r="P2696" i="4"/>
  <c r="S2695" i="4"/>
  <c r="R2695" i="4"/>
  <c r="Q2695" i="4"/>
  <c r="P2695" i="4"/>
  <c r="S2694" i="4"/>
  <c r="R2694" i="4"/>
  <c r="Q2694" i="4"/>
  <c r="P2694" i="4"/>
  <c r="S2693" i="4"/>
  <c r="R2693" i="4"/>
  <c r="Q2693" i="4"/>
  <c r="P2693" i="4"/>
  <c r="S2692" i="4"/>
  <c r="R2692" i="4"/>
  <c r="Q2692" i="4"/>
  <c r="P2692" i="4"/>
  <c r="S2691" i="4"/>
  <c r="R2691" i="4"/>
  <c r="Q2691" i="4"/>
  <c r="P2691" i="4"/>
  <c r="S2690" i="4"/>
  <c r="R2690" i="4"/>
  <c r="Q2690" i="4"/>
  <c r="P2690" i="4"/>
  <c r="S2689" i="4"/>
  <c r="R2689" i="4"/>
  <c r="Q2689" i="4"/>
  <c r="P2689" i="4"/>
  <c r="S2688" i="4"/>
  <c r="R2688" i="4"/>
  <c r="Q2688" i="4"/>
  <c r="P2688" i="4"/>
  <c r="S2687" i="4"/>
  <c r="R2687" i="4"/>
  <c r="Q2687" i="4"/>
  <c r="P2687" i="4"/>
  <c r="S2686" i="4"/>
  <c r="R2686" i="4"/>
  <c r="Q2686" i="4"/>
  <c r="P2686" i="4"/>
  <c r="S2685" i="4"/>
  <c r="R2685" i="4"/>
  <c r="Q2685" i="4"/>
  <c r="P2685" i="4"/>
  <c r="S2684" i="4"/>
  <c r="R2684" i="4"/>
  <c r="Q2684" i="4"/>
  <c r="P2684" i="4"/>
  <c r="S2683" i="4"/>
  <c r="R2683" i="4"/>
  <c r="Q2683" i="4"/>
  <c r="P2683" i="4"/>
  <c r="S2682" i="4"/>
  <c r="R2682" i="4"/>
  <c r="Q2682" i="4"/>
  <c r="P2682" i="4"/>
  <c r="S2681" i="4"/>
  <c r="R2681" i="4"/>
  <c r="Q2681" i="4"/>
  <c r="P2681" i="4"/>
  <c r="S2680" i="4"/>
  <c r="R2680" i="4"/>
  <c r="Q2680" i="4"/>
  <c r="P2680" i="4"/>
  <c r="S2679" i="4"/>
  <c r="R2679" i="4"/>
  <c r="Q2679" i="4"/>
  <c r="P2679" i="4"/>
  <c r="S2678" i="4"/>
  <c r="R2678" i="4"/>
  <c r="Q2678" i="4"/>
  <c r="P2678" i="4"/>
  <c r="S2677" i="4"/>
  <c r="R2677" i="4"/>
  <c r="Q2677" i="4"/>
  <c r="P2677" i="4"/>
  <c r="S2676" i="4"/>
  <c r="R2676" i="4"/>
  <c r="Q2676" i="4"/>
  <c r="P2676" i="4"/>
  <c r="S2675" i="4"/>
  <c r="R2675" i="4"/>
  <c r="Q2675" i="4"/>
  <c r="P2675" i="4"/>
  <c r="S2674" i="4"/>
  <c r="R2674" i="4"/>
  <c r="Q2674" i="4"/>
  <c r="P2674" i="4"/>
  <c r="S2673" i="4"/>
  <c r="R2673" i="4"/>
  <c r="Q2673" i="4"/>
  <c r="P2673" i="4"/>
  <c r="S2672" i="4"/>
  <c r="R2672" i="4"/>
  <c r="Q2672" i="4"/>
  <c r="P2672" i="4"/>
  <c r="S2671" i="4"/>
  <c r="R2671" i="4"/>
  <c r="Q2671" i="4"/>
  <c r="P2671" i="4"/>
  <c r="S2670" i="4"/>
  <c r="R2670" i="4"/>
  <c r="Q2670" i="4"/>
  <c r="P2670" i="4"/>
  <c r="S2669" i="4"/>
  <c r="R2669" i="4"/>
  <c r="Q2669" i="4"/>
  <c r="P2669" i="4"/>
  <c r="S2668" i="4"/>
  <c r="R2668" i="4"/>
  <c r="Q2668" i="4"/>
  <c r="P2668" i="4"/>
  <c r="S2667" i="4"/>
  <c r="R2667" i="4"/>
  <c r="Q2667" i="4"/>
  <c r="P2667" i="4"/>
  <c r="S2666" i="4"/>
  <c r="R2666" i="4"/>
  <c r="Q2666" i="4"/>
  <c r="P2666" i="4"/>
  <c r="S2665" i="4"/>
  <c r="R2665" i="4"/>
  <c r="Q2665" i="4"/>
  <c r="P2665" i="4"/>
  <c r="S2664" i="4"/>
  <c r="R2664" i="4"/>
  <c r="Q2664" i="4"/>
  <c r="P2664" i="4"/>
  <c r="S2663" i="4"/>
  <c r="R2663" i="4"/>
  <c r="Q2663" i="4"/>
  <c r="P2663" i="4"/>
  <c r="S2662" i="4"/>
  <c r="R2662" i="4"/>
  <c r="Q2662" i="4"/>
  <c r="P2662" i="4"/>
  <c r="S2661" i="4"/>
  <c r="R2661" i="4"/>
  <c r="Q2661" i="4"/>
  <c r="P2661" i="4"/>
  <c r="S2660" i="4"/>
  <c r="R2660" i="4"/>
  <c r="Q2660" i="4"/>
  <c r="P2660" i="4"/>
  <c r="S2659" i="4"/>
  <c r="R2659" i="4"/>
  <c r="Q2659" i="4"/>
  <c r="P2659" i="4"/>
  <c r="S2658" i="4"/>
  <c r="R2658" i="4"/>
  <c r="Q2658" i="4"/>
  <c r="P2658" i="4"/>
  <c r="S2657" i="4"/>
  <c r="R2657" i="4"/>
  <c r="Q2657" i="4"/>
  <c r="P2657" i="4"/>
  <c r="S2656" i="4"/>
  <c r="R2656" i="4"/>
  <c r="Q2656" i="4"/>
  <c r="P2656" i="4"/>
  <c r="S2655" i="4"/>
  <c r="R2655" i="4"/>
  <c r="Q2655" i="4"/>
  <c r="P2655" i="4"/>
  <c r="S2654" i="4"/>
  <c r="R2654" i="4"/>
  <c r="Q2654" i="4"/>
  <c r="P2654" i="4"/>
  <c r="S2653" i="4"/>
  <c r="R2653" i="4"/>
  <c r="Q2653" i="4"/>
  <c r="P2653" i="4"/>
  <c r="S2652" i="4"/>
  <c r="R2652" i="4"/>
  <c r="Q2652" i="4"/>
  <c r="P2652" i="4"/>
  <c r="S2651" i="4"/>
  <c r="R2651" i="4"/>
  <c r="Q2651" i="4"/>
  <c r="P2651" i="4"/>
  <c r="S2650" i="4"/>
  <c r="R2650" i="4"/>
  <c r="Q2650" i="4"/>
  <c r="P2650" i="4"/>
  <c r="S2649" i="4"/>
  <c r="R2649" i="4"/>
  <c r="Q2649" i="4"/>
  <c r="P2649" i="4"/>
  <c r="S2648" i="4"/>
  <c r="R2648" i="4"/>
  <c r="Q2648" i="4"/>
  <c r="P2648" i="4"/>
  <c r="S2647" i="4"/>
  <c r="R2647" i="4"/>
  <c r="Q2647" i="4"/>
  <c r="P2647" i="4"/>
  <c r="S2646" i="4"/>
  <c r="R2646" i="4"/>
  <c r="Q2646" i="4"/>
  <c r="P2646" i="4"/>
  <c r="S2645" i="4"/>
  <c r="R2645" i="4"/>
  <c r="Q2645" i="4"/>
  <c r="P2645" i="4"/>
  <c r="S2644" i="4"/>
  <c r="R2644" i="4"/>
  <c r="Q2644" i="4"/>
  <c r="P2644" i="4"/>
  <c r="S2643" i="4"/>
  <c r="R2643" i="4"/>
  <c r="Q2643" i="4"/>
  <c r="P2643" i="4"/>
  <c r="S2642" i="4"/>
  <c r="R2642" i="4"/>
  <c r="Q2642" i="4"/>
  <c r="P2642" i="4"/>
  <c r="S2641" i="4"/>
  <c r="R2641" i="4"/>
  <c r="Q2641" i="4"/>
  <c r="P2641" i="4"/>
  <c r="S2640" i="4"/>
  <c r="R2640" i="4"/>
  <c r="Q2640" i="4"/>
  <c r="P2640" i="4"/>
  <c r="S2639" i="4"/>
  <c r="R2639" i="4"/>
  <c r="Q2639" i="4"/>
  <c r="P2639" i="4"/>
  <c r="S2638" i="4"/>
  <c r="R2638" i="4"/>
  <c r="Q2638" i="4"/>
  <c r="P2638" i="4"/>
  <c r="S2637" i="4"/>
  <c r="R2637" i="4"/>
  <c r="Q2637" i="4"/>
  <c r="P2637" i="4"/>
  <c r="S2636" i="4"/>
  <c r="R2636" i="4"/>
  <c r="Q2636" i="4"/>
  <c r="P2636" i="4"/>
  <c r="S2635" i="4"/>
  <c r="R2635" i="4"/>
  <c r="Q2635" i="4"/>
  <c r="P2635" i="4"/>
  <c r="S2634" i="4"/>
  <c r="R2634" i="4"/>
  <c r="Q2634" i="4"/>
  <c r="P2634" i="4"/>
  <c r="S2633" i="4"/>
  <c r="R2633" i="4"/>
  <c r="Q2633" i="4"/>
  <c r="P2633" i="4"/>
  <c r="S2632" i="4"/>
  <c r="R2632" i="4"/>
  <c r="Q2632" i="4"/>
  <c r="P2632" i="4"/>
  <c r="S2631" i="4"/>
  <c r="R2631" i="4"/>
  <c r="Q2631" i="4"/>
  <c r="P2631" i="4"/>
  <c r="S2630" i="4"/>
  <c r="R2630" i="4"/>
  <c r="Q2630" i="4"/>
  <c r="P2630" i="4"/>
  <c r="S2629" i="4"/>
  <c r="R2629" i="4"/>
  <c r="Q2629" i="4"/>
  <c r="P2629" i="4"/>
  <c r="S2628" i="4"/>
  <c r="R2628" i="4"/>
  <c r="Q2628" i="4"/>
  <c r="P2628" i="4"/>
  <c r="S2627" i="4"/>
  <c r="R2627" i="4"/>
  <c r="Q2627" i="4"/>
  <c r="P2627" i="4"/>
  <c r="S2626" i="4"/>
  <c r="R2626" i="4"/>
  <c r="Q2626" i="4"/>
  <c r="P2626" i="4"/>
  <c r="S2625" i="4"/>
  <c r="R2625" i="4"/>
  <c r="Q2625" i="4"/>
  <c r="P2625" i="4"/>
  <c r="S2624" i="4"/>
  <c r="R2624" i="4"/>
  <c r="Q2624" i="4"/>
  <c r="P2624" i="4"/>
  <c r="S2623" i="4"/>
  <c r="R2623" i="4"/>
  <c r="Q2623" i="4"/>
  <c r="P2623" i="4"/>
  <c r="S2622" i="4"/>
  <c r="R2622" i="4"/>
  <c r="Q2622" i="4"/>
  <c r="P2622" i="4"/>
  <c r="S2621" i="4"/>
  <c r="R2621" i="4"/>
  <c r="Q2621" i="4"/>
  <c r="P2621" i="4"/>
  <c r="S2620" i="4"/>
  <c r="R2620" i="4"/>
  <c r="Q2620" i="4"/>
  <c r="P2620" i="4"/>
  <c r="S2619" i="4"/>
  <c r="R2619" i="4"/>
  <c r="Q2619" i="4"/>
  <c r="P2619" i="4"/>
  <c r="S2618" i="4"/>
  <c r="R2618" i="4"/>
  <c r="Q2618" i="4"/>
  <c r="P2618" i="4"/>
  <c r="S2617" i="4"/>
  <c r="R2617" i="4"/>
  <c r="Q2617" i="4"/>
  <c r="P2617" i="4"/>
  <c r="S2616" i="4"/>
  <c r="R2616" i="4"/>
  <c r="Q2616" i="4"/>
  <c r="P2616" i="4"/>
  <c r="S2615" i="4"/>
  <c r="R2615" i="4"/>
  <c r="Q2615" i="4"/>
  <c r="P2615" i="4"/>
  <c r="S2614" i="4"/>
  <c r="R2614" i="4"/>
  <c r="Q2614" i="4"/>
  <c r="P2614" i="4"/>
  <c r="S2613" i="4"/>
  <c r="R2613" i="4"/>
  <c r="Q2613" i="4"/>
  <c r="P2613" i="4"/>
  <c r="S2612" i="4"/>
  <c r="R2612" i="4"/>
  <c r="Q2612" i="4"/>
  <c r="P2612" i="4"/>
  <c r="S2611" i="4"/>
  <c r="R2611" i="4"/>
  <c r="Q2611" i="4"/>
  <c r="P2611" i="4"/>
  <c r="S2610" i="4"/>
  <c r="R2610" i="4"/>
  <c r="Q2610" i="4"/>
  <c r="P2610" i="4"/>
  <c r="S2609" i="4"/>
  <c r="R2609" i="4"/>
  <c r="Q2609" i="4"/>
  <c r="P2609" i="4"/>
  <c r="S2608" i="4"/>
  <c r="R2608" i="4"/>
  <c r="Q2608" i="4"/>
  <c r="P2608" i="4"/>
  <c r="S2607" i="4"/>
  <c r="R2607" i="4"/>
  <c r="Q2607" i="4"/>
  <c r="P2607" i="4"/>
  <c r="S2606" i="4"/>
  <c r="R2606" i="4"/>
  <c r="Q2606" i="4"/>
  <c r="P2606" i="4"/>
  <c r="S2605" i="4"/>
  <c r="R2605" i="4"/>
  <c r="Q2605" i="4"/>
  <c r="P2605" i="4"/>
  <c r="S2604" i="4"/>
  <c r="R2604" i="4"/>
  <c r="Q2604" i="4"/>
  <c r="P2604" i="4"/>
  <c r="S2603" i="4"/>
  <c r="R2603" i="4"/>
  <c r="Q2603" i="4"/>
  <c r="P2603" i="4"/>
  <c r="S2602" i="4"/>
  <c r="R2602" i="4"/>
  <c r="Q2602" i="4"/>
  <c r="P2602" i="4"/>
  <c r="S2601" i="4"/>
  <c r="R2601" i="4"/>
  <c r="Q2601" i="4"/>
  <c r="P2601" i="4"/>
  <c r="S2600" i="4"/>
  <c r="R2600" i="4"/>
  <c r="Q2600" i="4"/>
  <c r="P2600" i="4"/>
  <c r="S2599" i="4"/>
  <c r="R2599" i="4"/>
  <c r="Q2599" i="4"/>
  <c r="P2599" i="4"/>
  <c r="S2598" i="4"/>
  <c r="R2598" i="4"/>
  <c r="Q2598" i="4"/>
  <c r="P2598" i="4"/>
  <c r="S2597" i="4"/>
  <c r="R2597" i="4"/>
  <c r="Q2597" i="4"/>
  <c r="P2597" i="4"/>
  <c r="S2596" i="4"/>
  <c r="R2596" i="4"/>
  <c r="Q2596" i="4"/>
  <c r="P2596" i="4"/>
  <c r="S2595" i="4"/>
  <c r="R2595" i="4"/>
  <c r="Q2595" i="4"/>
  <c r="P2595" i="4"/>
  <c r="S2594" i="4"/>
  <c r="R2594" i="4"/>
  <c r="Q2594" i="4"/>
  <c r="P2594" i="4"/>
  <c r="S2593" i="4"/>
  <c r="R2593" i="4"/>
  <c r="Q2593" i="4"/>
  <c r="P2593" i="4"/>
  <c r="S2592" i="4"/>
  <c r="R2592" i="4"/>
  <c r="Q2592" i="4"/>
  <c r="P2592" i="4"/>
  <c r="S2591" i="4"/>
  <c r="R2591" i="4"/>
  <c r="Q2591" i="4"/>
  <c r="P2591" i="4"/>
  <c r="S2590" i="4"/>
  <c r="R2590" i="4"/>
  <c r="Q2590" i="4"/>
  <c r="P2590" i="4"/>
  <c r="S2589" i="4"/>
  <c r="R2589" i="4"/>
  <c r="Q2589" i="4"/>
  <c r="P2589" i="4"/>
  <c r="S2588" i="4"/>
  <c r="R2588" i="4"/>
  <c r="Q2588" i="4"/>
  <c r="P2588" i="4"/>
  <c r="S2587" i="4"/>
  <c r="R2587" i="4"/>
  <c r="Q2587" i="4"/>
  <c r="P2587" i="4"/>
  <c r="S2586" i="4"/>
  <c r="R2586" i="4"/>
  <c r="Q2586" i="4"/>
  <c r="P2586" i="4"/>
  <c r="S2585" i="4"/>
  <c r="R2585" i="4"/>
  <c r="Q2585" i="4"/>
  <c r="P2585" i="4"/>
  <c r="S2584" i="4"/>
  <c r="R2584" i="4"/>
  <c r="Q2584" i="4"/>
  <c r="P2584" i="4"/>
  <c r="S2583" i="4"/>
  <c r="R2583" i="4"/>
  <c r="Q2583" i="4"/>
  <c r="P2583" i="4"/>
  <c r="S2582" i="4"/>
  <c r="R2582" i="4"/>
  <c r="Q2582" i="4"/>
  <c r="P2582" i="4"/>
  <c r="S2581" i="4"/>
  <c r="R2581" i="4"/>
  <c r="Q2581" i="4"/>
  <c r="P2581" i="4"/>
  <c r="S2580" i="4"/>
  <c r="R2580" i="4"/>
  <c r="Q2580" i="4"/>
  <c r="P2580" i="4"/>
  <c r="S2579" i="4"/>
  <c r="R2579" i="4"/>
  <c r="Q2579" i="4"/>
  <c r="P2579" i="4"/>
  <c r="S2578" i="4"/>
  <c r="R2578" i="4"/>
  <c r="Q2578" i="4"/>
  <c r="P2578" i="4"/>
  <c r="S2577" i="4"/>
  <c r="R2577" i="4"/>
  <c r="Q2577" i="4"/>
  <c r="P2577" i="4"/>
  <c r="S2576" i="4"/>
  <c r="R2576" i="4"/>
  <c r="Q2576" i="4"/>
  <c r="P2576" i="4"/>
  <c r="S2575" i="4"/>
  <c r="R2575" i="4"/>
  <c r="Q2575" i="4"/>
  <c r="P2575" i="4"/>
  <c r="S2574" i="4"/>
  <c r="R2574" i="4"/>
  <c r="Q2574" i="4"/>
  <c r="P2574" i="4"/>
  <c r="S2573" i="4"/>
  <c r="R2573" i="4"/>
  <c r="Q2573" i="4"/>
  <c r="P2573" i="4"/>
  <c r="S2572" i="4"/>
  <c r="R2572" i="4"/>
  <c r="Q2572" i="4"/>
  <c r="P2572" i="4"/>
  <c r="S2571" i="4"/>
  <c r="R2571" i="4"/>
  <c r="Q2571" i="4"/>
  <c r="P2571" i="4"/>
  <c r="S2570" i="4"/>
  <c r="R2570" i="4"/>
  <c r="Q2570" i="4"/>
  <c r="P2570" i="4"/>
  <c r="S2569" i="4"/>
  <c r="R2569" i="4"/>
  <c r="Q2569" i="4"/>
  <c r="P2569" i="4"/>
  <c r="S2568" i="4"/>
  <c r="R2568" i="4"/>
  <c r="Q2568" i="4"/>
  <c r="P2568" i="4"/>
  <c r="S2567" i="4"/>
  <c r="R2567" i="4"/>
  <c r="Q2567" i="4"/>
  <c r="P2567" i="4"/>
  <c r="S2566" i="4"/>
  <c r="R2566" i="4"/>
  <c r="Q2566" i="4"/>
  <c r="P2566" i="4"/>
  <c r="S2565" i="4"/>
  <c r="R2565" i="4"/>
  <c r="Q2565" i="4"/>
  <c r="P2565" i="4"/>
  <c r="S2564" i="4"/>
  <c r="R2564" i="4"/>
  <c r="Q2564" i="4"/>
  <c r="P2564" i="4"/>
  <c r="S2563" i="4"/>
  <c r="R2563" i="4"/>
  <c r="Q2563" i="4"/>
  <c r="P2563" i="4"/>
  <c r="S2562" i="4"/>
  <c r="R2562" i="4"/>
  <c r="Q2562" i="4"/>
  <c r="P2562" i="4"/>
  <c r="S2561" i="4"/>
  <c r="R2561" i="4"/>
  <c r="Q2561" i="4"/>
  <c r="P2561" i="4"/>
  <c r="S2560" i="4"/>
  <c r="R2560" i="4"/>
  <c r="Q2560" i="4"/>
  <c r="P2560" i="4"/>
  <c r="S2559" i="4"/>
  <c r="R2559" i="4"/>
  <c r="Q2559" i="4"/>
  <c r="P2559" i="4"/>
  <c r="S2558" i="4"/>
  <c r="R2558" i="4"/>
  <c r="Q2558" i="4"/>
  <c r="P2558" i="4"/>
  <c r="S2557" i="4"/>
  <c r="R2557" i="4"/>
  <c r="Q2557" i="4"/>
  <c r="P2557" i="4"/>
  <c r="S2556" i="4"/>
  <c r="R2556" i="4"/>
  <c r="Q2556" i="4"/>
  <c r="P2556" i="4"/>
  <c r="S2555" i="4"/>
  <c r="R2555" i="4"/>
  <c r="Q2555" i="4"/>
  <c r="P2555" i="4"/>
  <c r="S2554" i="4"/>
  <c r="R2554" i="4"/>
  <c r="Q2554" i="4"/>
  <c r="P2554" i="4"/>
  <c r="S2553" i="4"/>
  <c r="R2553" i="4"/>
  <c r="Q2553" i="4"/>
  <c r="P2553" i="4"/>
  <c r="S2552" i="4"/>
  <c r="R2552" i="4"/>
  <c r="Q2552" i="4"/>
  <c r="P2552" i="4"/>
  <c r="S2551" i="4"/>
  <c r="R2551" i="4"/>
  <c r="Q2551" i="4"/>
  <c r="P2551" i="4"/>
  <c r="S2550" i="4"/>
  <c r="R2550" i="4"/>
  <c r="Q2550" i="4"/>
  <c r="P2550" i="4"/>
  <c r="S2549" i="4"/>
  <c r="R2549" i="4"/>
  <c r="Q2549" i="4"/>
  <c r="P2549" i="4"/>
  <c r="S2548" i="4"/>
  <c r="R2548" i="4"/>
  <c r="Q2548" i="4"/>
  <c r="P2548" i="4"/>
  <c r="S2547" i="4"/>
  <c r="R2547" i="4"/>
  <c r="Q2547" i="4"/>
  <c r="P2547" i="4"/>
  <c r="S2546" i="4"/>
  <c r="R2546" i="4"/>
  <c r="Q2546" i="4"/>
  <c r="P2546" i="4"/>
  <c r="S2545" i="4"/>
  <c r="R2545" i="4"/>
  <c r="Q2545" i="4"/>
  <c r="P2545" i="4"/>
  <c r="S2544" i="4"/>
  <c r="R2544" i="4"/>
  <c r="Q2544" i="4"/>
  <c r="P2544" i="4"/>
  <c r="S2543" i="4"/>
  <c r="R2543" i="4"/>
  <c r="Q2543" i="4"/>
  <c r="P2543" i="4"/>
  <c r="S2542" i="4"/>
  <c r="R2542" i="4"/>
  <c r="Q2542" i="4"/>
  <c r="P2542" i="4"/>
  <c r="S2541" i="4"/>
  <c r="R2541" i="4"/>
  <c r="Q2541" i="4"/>
  <c r="P2541" i="4"/>
  <c r="S2540" i="4"/>
  <c r="R2540" i="4"/>
  <c r="Q2540" i="4"/>
  <c r="P2540" i="4"/>
  <c r="S2539" i="4"/>
  <c r="R2539" i="4"/>
  <c r="Q2539" i="4"/>
  <c r="P2539" i="4"/>
  <c r="S2538" i="4"/>
  <c r="R2538" i="4"/>
  <c r="Q2538" i="4"/>
  <c r="P2538" i="4"/>
  <c r="S2537" i="4"/>
  <c r="R2537" i="4"/>
  <c r="Q2537" i="4"/>
  <c r="P2537" i="4"/>
  <c r="S2536" i="4"/>
  <c r="R2536" i="4"/>
  <c r="Q2536" i="4"/>
  <c r="P2536" i="4"/>
  <c r="S2535" i="4"/>
  <c r="R2535" i="4"/>
  <c r="Q2535" i="4"/>
  <c r="P2535" i="4"/>
  <c r="S2534" i="4"/>
  <c r="R2534" i="4"/>
  <c r="Q2534" i="4"/>
  <c r="P2534" i="4"/>
  <c r="S2533" i="4"/>
  <c r="R2533" i="4"/>
  <c r="Q2533" i="4"/>
  <c r="P2533" i="4"/>
  <c r="S2532" i="4"/>
  <c r="R2532" i="4"/>
  <c r="Q2532" i="4"/>
  <c r="P2532" i="4"/>
  <c r="S2531" i="4"/>
  <c r="R2531" i="4"/>
  <c r="Q2531" i="4"/>
  <c r="P2531" i="4"/>
  <c r="S2530" i="4"/>
  <c r="R2530" i="4"/>
  <c r="Q2530" i="4"/>
  <c r="P2530" i="4"/>
  <c r="S2529" i="4"/>
  <c r="R2529" i="4"/>
  <c r="Q2529" i="4"/>
  <c r="P2529" i="4"/>
  <c r="S2528" i="4"/>
  <c r="R2528" i="4"/>
  <c r="Q2528" i="4"/>
  <c r="P2528" i="4"/>
  <c r="S2527" i="4"/>
  <c r="R2527" i="4"/>
  <c r="Q2527" i="4"/>
  <c r="P2527" i="4"/>
  <c r="S2526" i="4"/>
  <c r="R2526" i="4"/>
  <c r="Q2526" i="4"/>
  <c r="P2526" i="4"/>
  <c r="S2525" i="4"/>
  <c r="R2525" i="4"/>
  <c r="Q2525" i="4"/>
  <c r="P2525" i="4"/>
  <c r="S2524" i="4"/>
  <c r="R2524" i="4"/>
  <c r="Q2524" i="4"/>
  <c r="P2524" i="4"/>
  <c r="S2523" i="4"/>
  <c r="R2523" i="4"/>
  <c r="Q2523" i="4"/>
  <c r="P2523" i="4"/>
  <c r="S2522" i="4"/>
  <c r="R2522" i="4"/>
  <c r="Q2522" i="4"/>
  <c r="P2522" i="4"/>
  <c r="S2521" i="4"/>
  <c r="R2521" i="4"/>
  <c r="Q2521" i="4"/>
  <c r="P2521" i="4"/>
  <c r="S2520" i="4"/>
  <c r="R2520" i="4"/>
  <c r="Q2520" i="4"/>
  <c r="P2520" i="4"/>
  <c r="S2519" i="4"/>
  <c r="R2519" i="4"/>
  <c r="Q2519" i="4"/>
  <c r="P2519" i="4"/>
  <c r="S2518" i="4"/>
  <c r="R2518" i="4"/>
  <c r="Q2518" i="4"/>
  <c r="P2518" i="4"/>
  <c r="S2517" i="4"/>
  <c r="R2517" i="4"/>
  <c r="Q2517" i="4"/>
  <c r="P2517" i="4"/>
  <c r="S2516" i="4"/>
  <c r="R2516" i="4"/>
  <c r="Q2516" i="4"/>
  <c r="P2516" i="4"/>
  <c r="S2515" i="4"/>
  <c r="R2515" i="4"/>
  <c r="Q2515" i="4"/>
  <c r="P2515" i="4"/>
  <c r="S2514" i="4"/>
  <c r="R2514" i="4"/>
  <c r="Q2514" i="4"/>
  <c r="P2514" i="4"/>
  <c r="S2513" i="4"/>
  <c r="R2513" i="4"/>
  <c r="Q2513" i="4"/>
  <c r="P2513" i="4"/>
  <c r="S2512" i="4"/>
  <c r="R2512" i="4"/>
  <c r="Q2512" i="4"/>
  <c r="P2512" i="4"/>
  <c r="S2511" i="4"/>
  <c r="R2511" i="4"/>
  <c r="Q2511" i="4"/>
  <c r="P2511" i="4"/>
  <c r="S2510" i="4"/>
  <c r="R2510" i="4"/>
  <c r="Q2510" i="4"/>
  <c r="P2510" i="4"/>
  <c r="S2509" i="4"/>
  <c r="R2509" i="4"/>
  <c r="Q2509" i="4"/>
  <c r="P2509" i="4"/>
  <c r="S2508" i="4"/>
  <c r="R2508" i="4"/>
  <c r="Q2508" i="4"/>
  <c r="P2508" i="4"/>
  <c r="S2507" i="4"/>
  <c r="R2507" i="4"/>
  <c r="Q2507" i="4"/>
  <c r="P2507" i="4"/>
  <c r="S2506" i="4"/>
  <c r="R2506" i="4"/>
  <c r="Q2506" i="4"/>
  <c r="P2506" i="4"/>
  <c r="S2505" i="4"/>
  <c r="R2505" i="4"/>
  <c r="Q2505" i="4"/>
  <c r="P2505" i="4"/>
  <c r="S2504" i="4"/>
  <c r="R2504" i="4"/>
  <c r="Q2504" i="4"/>
  <c r="P2504" i="4"/>
  <c r="S2503" i="4"/>
  <c r="R2503" i="4"/>
  <c r="Q2503" i="4"/>
  <c r="P2503" i="4"/>
  <c r="S2502" i="4"/>
  <c r="R2502" i="4"/>
  <c r="Q2502" i="4"/>
  <c r="P2502" i="4"/>
  <c r="S2501" i="4"/>
  <c r="R2501" i="4"/>
  <c r="Q2501" i="4"/>
  <c r="P2501" i="4"/>
  <c r="S2500" i="4"/>
  <c r="R2500" i="4"/>
  <c r="Q2500" i="4"/>
  <c r="P2500" i="4"/>
  <c r="S2499" i="4"/>
  <c r="R2499" i="4"/>
  <c r="Q2499" i="4"/>
  <c r="P2499" i="4"/>
  <c r="S2498" i="4"/>
  <c r="R2498" i="4"/>
  <c r="Q2498" i="4"/>
  <c r="P2498" i="4"/>
  <c r="S2497" i="4"/>
  <c r="R2497" i="4"/>
  <c r="Q2497" i="4"/>
  <c r="P2497" i="4"/>
  <c r="S2496" i="4"/>
  <c r="R2496" i="4"/>
  <c r="Q2496" i="4"/>
  <c r="P2496" i="4"/>
  <c r="S2495" i="4"/>
  <c r="R2495" i="4"/>
  <c r="Q2495" i="4"/>
  <c r="P2495" i="4"/>
  <c r="S2494" i="4"/>
  <c r="R2494" i="4"/>
  <c r="Q2494" i="4"/>
  <c r="P2494" i="4"/>
  <c r="S2493" i="4"/>
  <c r="R2493" i="4"/>
  <c r="Q2493" i="4"/>
  <c r="P2493" i="4"/>
  <c r="S2492" i="4"/>
  <c r="R2492" i="4"/>
  <c r="Q2492" i="4"/>
  <c r="P2492" i="4"/>
  <c r="S2491" i="4"/>
  <c r="R2491" i="4"/>
  <c r="Q2491" i="4"/>
  <c r="P2491" i="4"/>
  <c r="S2490" i="4"/>
  <c r="R2490" i="4"/>
  <c r="Q2490" i="4"/>
  <c r="P2490" i="4"/>
  <c r="S2489" i="4"/>
  <c r="R2489" i="4"/>
  <c r="Q2489" i="4"/>
  <c r="P2489" i="4"/>
  <c r="S2488" i="4"/>
  <c r="R2488" i="4"/>
  <c r="Q2488" i="4"/>
  <c r="P2488" i="4"/>
  <c r="S2487" i="4"/>
  <c r="R2487" i="4"/>
  <c r="Q2487" i="4"/>
  <c r="P2487" i="4"/>
  <c r="S2486" i="4"/>
  <c r="R2486" i="4"/>
  <c r="Q2486" i="4"/>
  <c r="P2486" i="4"/>
  <c r="S2485" i="4"/>
  <c r="R2485" i="4"/>
  <c r="Q2485" i="4"/>
  <c r="P2485" i="4"/>
  <c r="S2484" i="4"/>
  <c r="R2484" i="4"/>
  <c r="Q2484" i="4"/>
  <c r="P2484" i="4"/>
  <c r="S2483" i="4"/>
  <c r="R2483" i="4"/>
  <c r="Q2483" i="4"/>
  <c r="P2483" i="4"/>
  <c r="S2482" i="4"/>
  <c r="R2482" i="4"/>
  <c r="Q2482" i="4"/>
  <c r="P2482" i="4"/>
  <c r="S2481" i="4"/>
  <c r="R2481" i="4"/>
  <c r="Q2481" i="4"/>
  <c r="P2481" i="4"/>
  <c r="S2480" i="4"/>
  <c r="R2480" i="4"/>
  <c r="Q2480" i="4"/>
  <c r="P2480" i="4"/>
  <c r="S2479" i="4"/>
  <c r="R2479" i="4"/>
  <c r="Q2479" i="4"/>
  <c r="P2479" i="4"/>
  <c r="S2478" i="4"/>
  <c r="R2478" i="4"/>
  <c r="Q2478" i="4"/>
  <c r="P2478" i="4"/>
  <c r="S2477" i="4"/>
  <c r="R2477" i="4"/>
  <c r="Q2477" i="4"/>
  <c r="P2477" i="4"/>
  <c r="S2476" i="4"/>
  <c r="R2476" i="4"/>
  <c r="Q2476" i="4"/>
  <c r="P2476" i="4"/>
  <c r="S2475" i="4"/>
  <c r="R2475" i="4"/>
  <c r="Q2475" i="4"/>
  <c r="P2475" i="4"/>
  <c r="S2474" i="4"/>
  <c r="R2474" i="4"/>
  <c r="Q2474" i="4"/>
  <c r="P2474" i="4"/>
  <c r="S2473" i="4"/>
  <c r="R2473" i="4"/>
  <c r="Q2473" i="4"/>
  <c r="P2473" i="4"/>
  <c r="S2472" i="4"/>
  <c r="R2472" i="4"/>
  <c r="Q2472" i="4"/>
  <c r="P2472" i="4"/>
  <c r="S2471" i="4"/>
  <c r="R2471" i="4"/>
  <c r="Q2471" i="4"/>
  <c r="P2471" i="4"/>
  <c r="S2470" i="4"/>
  <c r="R2470" i="4"/>
  <c r="Q2470" i="4"/>
  <c r="P2470" i="4"/>
  <c r="S2469" i="4"/>
  <c r="R2469" i="4"/>
  <c r="Q2469" i="4"/>
  <c r="P2469" i="4"/>
  <c r="S2468" i="4"/>
  <c r="R2468" i="4"/>
  <c r="Q2468" i="4"/>
  <c r="P2468" i="4"/>
  <c r="S2467" i="4"/>
  <c r="R2467" i="4"/>
  <c r="Q2467" i="4"/>
  <c r="P2467" i="4"/>
  <c r="S2466" i="4"/>
  <c r="R2466" i="4"/>
  <c r="Q2466" i="4"/>
  <c r="P2466" i="4"/>
  <c r="S2465" i="4"/>
  <c r="R2465" i="4"/>
  <c r="Q2465" i="4"/>
  <c r="P2465" i="4"/>
  <c r="S2464" i="4"/>
  <c r="R2464" i="4"/>
  <c r="Q2464" i="4"/>
  <c r="P2464" i="4"/>
  <c r="S2463" i="4"/>
  <c r="R2463" i="4"/>
  <c r="Q2463" i="4"/>
  <c r="P2463" i="4"/>
  <c r="S2462" i="4"/>
  <c r="R2462" i="4"/>
  <c r="Q2462" i="4"/>
  <c r="P2462" i="4"/>
  <c r="S2461" i="4"/>
  <c r="R2461" i="4"/>
  <c r="Q2461" i="4"/>
  <c r="P2461" i="4"/>
  <c r="S2460" i="4"/>
  <c r="R2460" i="4"/>
  <c r="Q2460" i="4"/>
  <c r="P2460" i="4"/>
  <c r="S2459" i="4"/>
  <c r="R2459" i="4"/>
  <c r="Q2459" i="4"/>
  <c r="P2459" i="4"/>
  <c r="S2458" i="4"/>
  <c r="R2458" i="4"/>
  <c r="Q2458" i="4"/>
  <c r="P2458" i="4"/>
  <c r="S2457" i="4"/>
  <c r="R2457" i="4"/>
  <c r="Q2457" i="4"/>
  <c r="P2457" i="4"/>
  <c r="S2456" i="4"/>
  <c r="R2456" i="4"/>
  <c r="Q2456" i="4"/>
  <c r="P2456" i="4"/>
  <c r="S2455" i="4"/>
  <c r="R2455" i="4"/>
  <c r="Q2455" i="4"/>
  <c r="P2455" i="4"/>
  <c r="S2454" i="4"/>
  <c r="R2454" i="4"/>
  <c r="Q2454" i="4"/>
  <c r="P2454" i="4"/>
  <c r="S2453" i="4"/>
  <c r="R2453" i="4"/>
  <c r="Q2453" i="4"/>
  <c r="P2453" i="4"/>
  <c r="S2452" i="4"/>
  <c r="R2452" i="4"/>
  <c r="Q2452" i="4"/>
  <c r="P2452" i="4"/>
  <c r="S2451" i="4"/>
  <c r="R2451" i="4"/>
  <c r="Q2451" i="4"/>
  <c r="P2451" i="4"/>
  <c r="S2450" i="4"/>
  <c r="R2450" i="4"/>
  <c r="Q2450" i="4"/>
  <c r="P2450" i="4"/>
  <c r="S2449" i="4"/>
  <c r="R2449" i="4"/>
  <c r="Q2449" i="4"/>
  <c r="P2449" i="4"/>
  <c r="S2448" i="4"/>
  <c r="R2448" i="4"/>
  <c r="Q2448" i="4"/>
  <c r="P2448" i="4"/>
  <c r="S2447" i="4"/>
  <c r="R2447" i="4"/>
  <c r="Q2447" i="4"/>
  <c r="P2447" i="4"/>
  <c r="S2446" i="4"/>
  <c r="R2446" i="4"/>
  <c r="Q2446" i="4"/>
  <c r="P2446" i="4"/>
  <c r="S2445" i="4"/>
  <c r="R2445" i="4"/>
  <c r="Q2445" i="4"/>
  <c r="P2445" i="4"/>
  <c r="S2444" i="4"/>
  <c r="R2444" i="4"/>
  <c r="Q2444" i="4"/>
  <c r="P2444" i="4"/>
  <c r="S2443" i="4"/>
  <c r="R2443" i="4"/>
  <c r="Q2443" i="4"/>
  <c r="P2443" i="4"/>
  <c r="S2442" i="4"/>
  <c r="R2442" i="4"/>
  <c r="Q2442" i="4"/>
  <c r="P2442" i="4"/>
  <c r="S2441" i="4"/>
  <c r="R2441" i="4"/>
  <c r="Q2441" i="4"/>
  <c r="P2441" i="4"/>
  <c r="S2440" i="4"/>
  <c r="R2440" i="4"/>
  <c r="Q2440" i="4"/>
  <c r="P2440" i="4"/>
  <c r="S2439" i="4"/>
  <c r="R2439" i="4"/>
  <c r="Q2439" i="4"/>
  <c r="P2439" i="4"/>
  <c r="S2438" i="4"/>
  <c r="R2438" i="4"/>
  <c r="Q2438" i="4"/>
  <c r="P2438" i="4"/>
  <c r="S2437" i="4"/>
  <c r="R2437" i="4"/>
  <c r="Q2437" i="4"/>
  <c r="P2437" i="4"/>
  <c r="S2436" i="4"/>
  <c r="R2436" i="4"/>
  <c r="Q2436" i="4"/>
  <c r="P2436" i="4"/>
  <c r="S2435" i="4"/>
  <c r="R2435" i="4"/>
  <c r="Q2435" i="4"/>
  <c r="P2435" i="4"/>
  <c r="S2434" i="4"/>
  <c r="R2434" i="4"/>
  <c r="Q2434" i="4"/>
  <c r="P2434" i="4"/>
  <c r="S2433" i="4"/>
  <c r="R2433" i="4"/>
  <c r="Q2433" i="4"/>
  <c r="P2433" i="4"/>
  <c r="S2432" i="4"/>
  <c r="R2432" i="4"/>
  <c r="Q2432" i="4"/>
  <c r="P2432" i="4"/>
  <c r="S2431" i="4"/>
  <c r="R2431" i="4"/>
  <c r="Q2431" i="4"/>
  <c r="P2431" i="4"/>
  <c r="S2430" i="4"/>
  <c r="R2430" i="4"/>
  <c r="Q2430" i="4"/>
  <c r="P2430" i="4"/>
  <c r="S2429" i="4"/>
  <c r="R2429" i="4"/>
  <c r="Q2429" i="4"/>
  <c r="P2429" i="4"/>
  <c r="S2428" i="4"/>
  <c r="R2428" i="4"/>
  <c r="Q2428" i="4"/>
  <c r="P2428" i="4"/>
  <c r="S2427" i="4"/>
  <c r="R2427" i="4"/>
  <c r="Q2427" i="4"/>
  <c r="P2427" i="4"/>
  <c r="S2426" i="4"/>
  <c r="R2426" i="4"/>
  <c r="Q2426" i="4"/>
  <c r="P2426" i="4"/>
  <c r="S2425" i="4"/>
  <c r="R2425" i="4"/>
  <c r="Q2425" i="4"/>
  <c r="P2425" i="4"/>
  <c r="S2424" i="4"/>
  <c r="R2424" i="4"/>
  <c r="Q2424" i="4"/>
  <c r="P2424" i="4"/>
  <c r="S2423" i="4"/>
  <c r="R2423" i="4"/>
  <c r="Q2423" i="4"/>
  <c r="P2423" i="4"/>
  <c r="S2422" i="4"/>
  <c r="R2422" i="4"/>
  <c r="Q2422" i="4"/>
  <c r="P2422" i="4"/>
  <c r="S2421" i="4"/>
  <c r="R2421" i="4"/>
  <c r="Q2421" i="4"/>
  <c r="P2421" i="4"/>
  <c r="S2420" i="4"/>
  <c r="R2420" i="4"/>
  <c r="Q2420" i="4"/>
  <c r="P2420" i="4"/>
  <c r="S2419" i="4"/>
  <c r="R2419" i="4"/>
  <c r="Q2419" i="4"/>
  <c r="P2419" i="4"/>
  <c r="S2418" i="4"/>
  <c r="R2418" i="4"/>
  <c r="Q2418" i="4"/>
  <c r="P2418" i="4"/>
  <c r="S2417" i="4"/>
  <c r="R2417" i="4"/>
  <c r="Q2417" i="4"/>
  <c r="P2417" i="4"/>
  <c r="S2416" i="4"/>
  <c r="R2416" i="4"/>
  <c r="Q2416" i="4"/>
  <c r="P2416" i="4"/>
  <c r="S2415" i="4"/>
  <c r="R2415" i="4"/>
  <c r="Q2415" i="4"/>
  <c r="P2415" i="4"/>
  <c r="S2414" i="4"/>
  <c r="R2414" i="4"/>
  <c r="Q2414" i="4"/>
  <c r="P2414" i="4"/>
  <c r="S2413" i="4"/>
  <c r="R2413" i="4"/>
  <c r="Q2413" i="4"/>
  <c r="P2413" i="4"/>
  <c r="S2412" i="4"/>
  <c r="R2412" i="4"/>
  <c r="Q2412" i="4"/>
  <c r="P2412" i="4"/>
  <c r="S2411" i="4"/>
  <c r="R2411" i="4"/>
  <c r="Q2411" i="4"/>
  <c r="P2411" i="4"/>
  <c r="S2410" i="4"/>
  <c r="R2410" i="4"/>
  <c r="Q2410" i="4"/>
  <c r="P2410" i="4"/>
  <c r="S2409" i="4"/>
  <c r="R2409" i="4"/>
  <c r="Q2409" i="4"/>
  <c r="P2409" i="4"/>
  <c r="S2408" i="4"/>
  <c r="R2408" i="4"/>
  <c r="Q2408" i="4"/>
  <c r="P2408" i="4"/>
  <c r="S2407" i="4"/>
  <c r="R2407" i="4"/>
  <c r="Q2407" i="4"/>
  <c r="P2407" i="4"/>
  <c r="S2406" i="4"/>
  <c r="R2406" i="4"/>
  <c r="Q2406" i="4"/>
  <c r="P2406" i="4"/>
  <c r="S2405" i="4"/>
  <c r="R2405" i="4"/>
  <c r="Q2405" i="4"/>
  <c r="P2405" i="4"/>
  <c r="S2404" i="4"/>
  <c r="R2404" i="4"/>
  <c r="Q2404" i="4"/>
  <c r="P2404" i="4"/>
  <c r="S2403" i="4"/>
  <c r="R2403" i="4"/>
  <c r="Q2403" i="4"/>
  <c r="P2403" i="4"/>
  <c r="S2402" i="4"/>
  <c r="R2402" i="4"/>
  <c r="Q2402" i="4"/>
  <c r="P2402" i="4"/>
  <c r="S2401" i="4"/>
  <c r="R2401" i="4"/>
  <c r="Q2401" i="4"/>
  <c r="P2401" i="4"/>
  <c r="S2400" i="4"/>
  <c r="R2400" i="4"/>
  <c r="Q2400" i="4"/>
  <c r="P2400" i="4"/>
  <c r="S2399" i="4"/>
  <c r="R2399" i="4"/>
  <c r="Q2399" i="4"/>
  <c r="P2399" i="4"/>
  <c r="S2398" i="4"/>
  <c r="R2398" i="4"/>
  <c r="Q2398" i="4"/>
  <c r="P2398" i="4"/>
  <c r="S2397" i="4"/>
  <c r="R2397" i="4"/>
  <c r="Q2397" i="4"/>
  <c r="P2397" i="4"/>
  <c r="S2396" i="4"/>
  <c r="R2396" i="4"/>
  <c r="Q2396" i="4"/>
  <c r="P2396" i="4"/>
  <c r="S2395" i="4"/>
  <c r="R2395" i="4"/>
  <c r="Q2395" i="4"/>
  <c r="P2395" i="4"/>
  <c r="S2394" i="4"/>
  <c r="R2394" i="4"/>
  <c r="Q2394" i="4"/>
  <c r="P2394" i="4"/>
  <c r="S2393" i="4"/>
  <c r="R2393" i="4"/>
  <c r="Q2393" i="4"/>
  <c r="P2393" i="4"/>
  <c r="S2392" i="4"/>
  <c r="R2392" i="4"/>
  <c r="Q2392" i="4"/>
  <c r="P2392" i="4"/>
  <c r="S2391" i="4"/>
  <c r="R2391" i="4"/>
  <c r="Q2391" i="4"/>
  <c r="P2391" i="4"/>
  <c r="S2390" i="4"/>
  <c r="R2390" i="4"/>
  <c r="Q2390" i="4"/>
  <c r="P2390" i="4"/>
  <c r="S2389" i="4"/>
  <c r="R2389" i="4"/>
  <c r="Q2389" i="4"/>
  <c r="P2389" i="4"/>
  <c r="S2388" i="4"/>
  <c r="R2388" i="4"/>
  <c r="Q2388" i="4"/>
  <c r="P2388" i="4"/>
  <c r="S2387" i="4"/>
  <c r="R2387" i="4"/>
  <c r="Q2387" i="4"/>
  <c r="P2387" i="4"/>
  <c r="S2386" i="4"/>
  <c r="R2386" i="4"/>
  <c r="Q2386" i="4"/>
  <c r="P2386" i="4"/>
  <c r="S2385" i="4"/>
  <c r="R2385" i="4"/>
  <c r="Q2385" i="4"/>
  <c r="P2385" i="4"/>
  <c r="S2384" i="4"/>
  <c r="R2384" i="4"/>
  <c r="Q2384" i="4"/>
  <c r="P2384" i="4"/>
  <c r="S2383" i="4"/>
  <c r="R2383" i="4"/>
  <c r="Q2383" i="4"/>
  <c r="P2383" i="4"/>
  <c r="S2382" i="4"/>
  <c r="R2382" i="4"/>
  <c r="Q2382" i="4"/>
  <c r="P2382" i="4"/>
  <c r="S2381" i="4"/>
  <c r="R2381" i="4"/>
  <c r="Q2381" i="4"/>
  <c r="P2381" i="4"/>
  <c r="S2380" i="4"/>
  <c r="R2380" i="4"/>
  <c r="Q2380" i="4"/>
  <c r="P2380" i="4"/>
  <c r="S2379" i="4"/>
  <c r="R2379" i="4"/>
  <c r="Q2379" i="4"/>
  <c r="P2379" i="4"/>
  <c r="S2378" i="4"/>
  <c r="R2378" i="4"/>
  <c r="Q2378" i="4"/>
  <c r="P2378" i="4"/>
  <c r="S2377" i="4"/>
  <c r="R2377" i="4"/>
  <c r="Q2377" i="4"/>
  <c r="P2377" i="4"/>
  <c r="S2376" i="4"/>
  <c r="R2376" i="4"/>
  <c r="Q2376" i="4"/>
  <c r="P2376" i="4"/>
  <c r="S2375" i="4"/>
  <c r="R2375" i="4"/>
  <c r="Q2375" i="4"/>
  <c r="P2375" i="4"/>
  <c r="S2374" i="4"/>
  <c r="R2374" i="4"/>
  <c r="Q2374" i="4"/>
  <c r="P2374" i="4"/>
  <c r="S2373" i="4"/>
  <c r="R2373" i="4"/>
  <c r="Q2373" i="4"/>
  <c r="P2373" i="4"/>
  <c r="S2372" i="4"/>
  <c r="R2372" i="4"/>
  <c r="Q2372" i="4"/>
  <c r="P2372" i="4"/>
  <c r="S2371" i="4"/>
  <c r="R2371" i="4"/>
  <c r="Q2371" i="4"/>
  <c r="P2371" i="4"/>
  <c r="S2370" i="4"/>
  <c r="R2370" i="4"/>
  <c r="Q2370" i="4"/>
  <c r="P2370" i="4"/>
  <c r="S2369" i="4"/>
  <c r="R2369" i="4"/>
  <c r="Q2369" i="4"/>
  <c r="P2369" i="4"/>
  <c r="S2368" i="4"/>
  <c r="R2368" i="4"/>
  <c r="Q2368" i="4"/>
  <c r="P2368" i="4"/>
  <c r="S2367" i="4"/>
  <c r="R2367" i="4"/>
  <c r="Q2367" i="4"/>
  <c r="P2367" i="4"/>
  <c r="S2366" i="4"/>
  <c r="R2366" i="4"/>
  <c r="Q2366" i="4"/>
  <c r="P2366" i="4"/>
  <c r="S2365" i="4"/>
  <c r="R2365" i="4"/>
  <c r="Q2365" i="4"/>
  <c r="P2365" i="4"/>
  <c r="S2364" i="4"/>
  <c r="R2364" i="4"/>
  <c r="Q2364" i="4"/>
  <c r="P2364" i="4"/>
  <c r="S2363" i="4"/>
  <c r="R2363" i="4"/>
  <c r="Q2363" i="4"/>
  <c r="P2363" i="4"/>
  <c r="S2362" i="4"/>
  <c r="R2362" i="4"/>
  <c r="Q2362" i="4"/>
  <c r="P2362" i="4"/>
  <c r="S2361" i="4"/>
  <c r="R2361" i="4"/>
  <c r="Q2361" i="4"/>
  <c r="P2361" i="4"/>
  <c r="S2360" i="4"/>
  <c r="R2360" i="4"/>
  <c r="Q2360" i="4"/>
  <c r="P2360" i="4"/>
  <c r="S2359" i="4"/>
  <c r="R2359" i="4"/>
  <c r="Q2359" i="4"/>
  <c r="P2359" i="4"/>
  <c r="S2358" i="4"/>
  <c r="R2358" i="4"/>
  <c r="Q2358" i="4"/>
  <c r="P2358" i="4"/>
  <c r="S2357" i="4"/>
  <c r="R2357" i="4"/>
  <c r="Q2357" i="4"/>
  <c r="P2357" i="4"/>
  <c r="S2356" i="4"/>
  <c r="R2356" i="4"/>
  <c r="Q2356" i="4"/>
  <c r="P2356" i="4"/>
  <c r="S2355" i="4"/>
  <c r="R2355" i="4"/>
  <c r="Q2355" i="4"/>
  <c r="P2355" i="4"/>
  <c r="S2354" i="4"/>
  <c r="R2354" i="4"/>
  <c r="Q2354" i="4"/>
  <c r="P2354" i="4"/>
  <c r="S2353" i="4"/>
  <c r="R2353" i="4"/>
  <c r="Q2353" i="4"/>
  <c r="P2353" i="4"/>
  <c r="S2352" i="4"/>
  <c r="R2352" i="4"/>
  <c r="Q2352" i="4"/>
  <c r="P2352" i="4"/>
  <c r="S2351" i="4"/>
  <c r="R2351" i="4"/>
  <c r="Q2351" i="4"/>
  <c r="P2351" i="4"/>
  <c r="S2350" i="4"/>
  <c r="R2350" i="4"/>
  <c r="Q2350" i="4"/>
  <c r="P2350" i="4"/>
  <c r="S2349" i="4"/>
  <c r="R2349" i="4"/>
  <c r="Q2349" i="4"/>
  <c r="P2349" i="4"/>
  <c r="S2348" i="4"/>
  <c r="R2348" i="4"/>
  <c r="Q2348" i="4"/>
  <c r="P2348" i="4"/>
  <c r="S2347" i="4"/>
  <c r="R2347" i="4"/>
  <c r="Q2347" i="4"/>
  <c r="P2347" i="4"/>
  <c r="S2346" i="4"/>
  <c r="R2346" i="4"/>
  <c r="Q2346" i="4"/>
  <c r="P2346" i="4"/>
  <c r="S2345" i="4"/>
  <c r="R2345" i="4"/>
  <c r="Q2345" i="4"/>
  <c r="P2345" i="4"/>
  <c r="S2344" i="4"/>
  <c r="R2344" i="4"/>
  <c r="Q2344" i="4"/>
  <c r="P2344" i="4"/>
  <c r="S2343" i="4"/>
  <c r="R2343" i="4"/>
  <c r="Q2343" i="4"/>
  <c r="P2343" i="4"/>
  <c r="S2342" i="4"/>
  <c r="R2342" i="4"/>
  <c r="Q2342" i="4"/>
  <c r="P2342" i="4"/>
  <c r="S2341" i="4"/>
  <c r="R2341" i="4"/>
  <c r="Q2341" i="4"/>
  <c r="P2341" i="4"/>
  <c r="S2340" i="4"/>
  <c r="R2340" i="4"/>
  <c r="Q2340" i="4"/>
  <c r="P2340" i="4"/>
  <c r="S2339" i="4"/>
  <c r="R2339" i="4"/>
  <c r="Q2339" i="4"/>
  <c r="P2339" i="4"/>
  <c r="S2338" i="4"/>
  <c r="R2338" i="4"/>
  <c r="Q2338" i="4"/>
  <c r="P2338" i="4"/>
  <c r="S2337" i="4"/>
  <c r="R2337" i="4"/>
  <c r="Q2337" i="4"/>
  <c r="P2337" i="4"/>
  <c r="S2336" i="4"/>
  <c r="R2336" i="4"/>
  <c r="Q2336" i="4"/>
  <c r="P2336" i="4"/>
  <c r="S2335" i="4"/>
  <c r="R2335" i="4"/>
  <c r="Q2335" i="4"/>
  <c r="P2335" i="4"/>
  <c r="S2334" i="4"/>
  <c r="R2334" i="4"/>
  <c r="Q2334" i="4"/>
  <c r="P2334" i="4"/>
  <c r="S2333" i="4"/>
  <c r="R2333" i="4"/>
  <c r="Q2333" i="4"/>
  <c r="P2333" i="4"/>
  <c r="S2332" i="4"/>
  <c r="R2332" i="4"/>
  <c r="Q2332" i="4"/>
  <c r="P2332" i="4"/>
  <c r="S2331" i="4"/>
  <c r="R2331" i="4"/>
  <c r="Q2331" i="4"/>
  <c r="P2331" i="4"/>
  <c r="S2330" i="4"/>
  <c r="R2330" i="4"/>
  <c r="Q2330" i="4"/>
  <c r="P2330" i="4"/>
  <c r="S2329" i="4"/>
  <c r="R2329" i="4"/>
  <c r="Q2329" i="4"/>
  <c r="P2329" i="4"/>
  <c r="S2328" i="4"/>
  <c r="R2328" i="4"/>
  <c r="Q2328" i="4"/>
  <c r="P2328" i="4"/>
  <c r="S2327" i="4"/>
  <c r="R2327" i="4"/>
  <c r="Q2327" i="4"/>
  <c r="P2327" i="4"/>
  <c r="S2326" i="4"/>
  <c r="R2326" i="4"/>
  <c r="Q2326" i="4"/>
  <c r="P2326" i="4"/>
  <c r="S2325" i="4"/>
  <c r="R2325" i="4"/>
  <c r="Q2325" i="4"/>
  <c r="P2325" i="4"/>
  <c r="S2324" i="4"/>
  <c r="R2324" i="4"/>
  <c r="Q2324" i="4"/>
  <c r="P2324" i="4"/>
  <c r="S2323" i="4"/>
  <c r="R2323" i="4"/>
  <c r="Q2323" i="4"/>
  <c r="P2323" i="4"/>
  <c r="S2322" i="4"/>
  <c r="R2322" i="4"/>
  <c r="Q2322" i="4"/>
  <c r="P2322" i="4"/>
  <c r="S2321" i="4"/>
  <c r="R2321" i="4"/>
  <c r="Q2321" i="4"/>
  <c r="P2321" i="4"/>
  <c r="S2320" i="4"/>
  <c r="R2320" i="4"/>
  <c r="Q2320" i="4"/>
  <c r="P2320" i="4"/>
  <c r="S2319" i="4"/>
  <c r="R2319" i="4"/>
  <c r="Q2319" i="4"/>
  <c r="P2319" i="4"/>
  <c r="S2318" i="4"/>
  <c r="R2318" i="4"/>
  <c r="Q2318" i="4"/>
  <c r="P2318" i="4"/>
  <c r="S2317" i="4"/>
  <c r="R2317" i="4"/>
  <c r="Q2317" i="4"/>
  <c r="P2317" i="4"/>
  <c r="S2316" i="4"/>
  <c r="R2316" i="4"/>
  <c r="Q2316" i="4"/>
  <c r="P2316" i="4"/>
  <c r="S2315" i="4"/>
  <c r="R2315" i="4"/>
  <c r="Q2315" i="4"/>
  <c r="P2315" i="4"/>
  <c r="S2314" i="4"/>
  <c r="R2314" i="4"/>
  <c r="Q2314" i="4"/>
  <c r="P2314" i="4"/>
  <c r="S2313" i="4"/>
  <c r="R2313" i="4"/>
  <c r="Q2313" i="4"/>
  <c r="P2313" i="4"/>
  <c r="S2312" i="4"/>
  <c r="R2312" i="4"/>
  <c r="Q2312" i="4"/>
  <c r="P2312" i="4"/>
  <c r="S2311" i="4"/>
  <c r="R2311" i="4"/>
  <c r="Q2311" i="4"/>
  <c r="P2311" i="4"/>
  <c r="S2310" i="4"/>
  <c r="R2310" i="4"/>
  <c r="Q2310" i="4"/>
  <c r="P2310" i="4"/>
  <c r="S2309" i="4"/>
  <c r="R2309" i="4"/>
  <c r="Q2309" i="4"/>
  <c r="P2309" i="4"/>
  <c r="S2308" i="4"/>
  <c r="R2308" i="4"/>
  <c r="Q2308" i="4"/>
  <c r="P2308" i="4"/>
  <c r="S2307" i="4"/>
  <c r="R2307" i="4"/>
  <c r="Q2307" i="4"/>
  <c r="P2307" i="4"/>
  <c r="S2306" i="4"/>
  <c r="R2306" i="4"/>
  <c r="Q2306" i="4"/>
  <c r="P2306" i="4"/>
  <c r="S2305" i="4"/>
  <c r="R2305" i="4"/>
  <c r="Q2305" i="4"/>
  <c r="P2305" i="4"/>
  <c r="S2304" i="4"/>
  <c r="R2304" i="4"/>
  <c r="Q2304" i="4"/>
  <c r="P2304" i="4"/>
  <c r="S2303" i="4"/>
  <c r="R2303" i="4"/>
  <c r="Q2303" i="4"/>
  <c r="P2303" i="4"/>
  <c r="S2302" i="4"/>
  <c r="R2302" i="4"/>
  <c r="Q2302" i="4"/>
  <c r="P2302" i="4"/>
  <c r="S2301" i="4"/>
  <c r="R2301" i="4"/>
  <c r="Q2301" i="4"/>
  <c r="P2301" i="4"/>
  <c r="S2300" i="4"/>
  <c r="R2300" i="4"/>
  <c r="Q2300" i="4"/>
  <c r="P2300" i="4"/>
  <c r="S2299" i="4"/>
  <c r="R2299" i="4"/>
  <c r="Q2299" i="4"/>
  <c r="P2299" i="4"/>
  <c r="S2298" i="4"/>
  <c r="R2298" i="4"/>
  <c r="Q2298" i="4"/>
  <c r="P2298" i="4"/>
  <c r="S2297" i="4"/>
  <c r="R2297" i="4"/>
  <c r="Q2297" i="4"/>
  <c r="P2297" i="4"/>
  <c r="S2296" i="4"/>
  <c r="R2296" i="4"/>
  <c r="Q2296" i="4"/>
  <c r="P2296" i="4"/>
  <c r="S2295" i="4"/>
  <c r="R2295" i="4"/>
  <c r="Q2295" i="4"/>
  <c r="P2295" i="4"/>
  <c r="S2294" i="4"/>
  <c r="R2294" i="4"/>
  <c r="Q2294" i="4"/>
  <c r="P2294" i="4"/>
  <c r="S2293" i="4"/>
  <c r="R2293" i="4"/>
  <c r="Q2293" i="4"/>
  <c r="P2293" i="4"/>
  <c r="S2292" i="4"/>
  <c r="R2292" i="4"/>
  <c r="Q2292" i="4"/>
  <c r="P2292" i="4"/>
  <c r="S2291" i="4"/>
  <c r="R2291" i="4"/>
  <c r="Q2291" i="4"/>
  <c r="P2291" i="4"/>
  <c r="S2290" i="4"/>
  <c r="R2290" i="4"/>
  <c r="Q2290" i="4"/>
  <c r="P2290" i="4"/>
  <c r="S2289" i="4"/>
  <c r="R2289" i="4"/>
  <c r="Q2289" i="4"/>
  <c r="P2289" i="4"/>
  <c r="S2288" i="4"/>
  <c r="R2288" i="4"/>
  <c r="Q2288" i="4"/>
  <c r="P2288" i="4"/>
  <c r="S2287" i="4"/>
  <c r="R2287" i="4"/>
  <c r="Q2287" i="4"/>
  <c r="P2287" i="4"/>
  <c r="S2286" i="4"/>
  <c r="R2286" i="4"/>
  <c r="Q2286" i="4"/>
  <c r="P2286" i="4"/>
  <c r="S2285" i="4"/>
  <c r="R2285" i="4"/>
  <c r="Q2285" i="4"/>
  <c r="P2285" i="4"/>
  <c r="S2284" i="4"/>
  <c r="R2284" i="4"/>
  <c r="Q2284" i="4"/>
  <c r="P2284" i="4"/>
  <c r="S2283" i="4"/>
  <c r="R2283" i="4"/>
  <c r="Q2283" i="4"/>
  <c r="P2283" i="4"/>
  <c r="S2282" i="4"/>
  <c r="R2282" i="4"/>
  <c r="Q2282" i="4"/>
  <c r="P2282" i="4"/>
  <c r="S2281" i="4"/>
  <c r="R2281" i="4"/>
  <c r="Q2281" i="4"/>
  <c r="P2281" i="4"/>
  <c r="S2280" i="4"/>
  <c r="R2280" i="4"/>
  <c r="Q2280" i="4"/>
  <c r="P2280" i="4"/>
  <c r="S2279" i="4"/>
  <c r="R2279" i="4"/>
  <c r="Q2279" i="4"/>
  <c r="P2279" i="4"/>
  <c r="S2278" i="4"/>
  <c r="R2278" i="4"/>
  <c r="Q2278" i="4"/>
  <c r="P2278" i="4"/>
  <c r="S2277" i="4"/>
  <c r="R2277" i="4"/>
  <c r="Q2277" i="4"/>
  <c r="P2277" i="4"/>
  <c r="S2276" i="4"/>
  <c r="R2276" i="4"/>
  <c r="Q2276" i="4"/>
  <c r="P2276" i="4"/>
  <c r="S2275" i="4"/>
  <c r="R2275" i="4"/>
  <c r="Q2275" i="4"/>
  <c r="P2275" i="4"/>
  <c r="S2274" i="4"/>
  <c r="R2274" i="4"/>
  <c r="Q2274" i="4"/>
  <c r="P2274" i="4"/>
  <c r="S2273" i="4"/>
  <c r="R2273" i="4"/>
  <c r="Q2273" i="4"/>
  <c r="P2273" i="4"/>
  <c r="S2272" i="4"/>
  <c r="R2272" i="4"/>
  <c r="Q2272" i="4"/>
  <c r="P2272" i="4"/>
  <c r="S2271" i="4"/>
  <c r="R2271" i="4"/>
  <c r="Q2271" i="4"/>
  <c r="P2271" i="4"/>
  <c r="S2270" i="4"/>
  <c r="R2270" i="4"/>
  <c r="Q2270" i="4"/>
  <c r="P2270" i="4"/>
  <c r="S2269" i="4"/>
  <c r="R2269" i="4"/>
  <c r="Q2269" i="4"/>
  <c r="P2269" i="4"/>
  <c r="S2268" i="4"/>
  <c r="R2268" i="4"/>
  <c r="Q2268" i="4"/>
  <c r="P2268" i="4"/>
  <c r="S2267" i="4"/>
  <c r="R2267" i="4"/>
  <c r="Q2267" i="4"/>
  <c r="P2267" i="4"/>
  <c r="S2266" i="4"/>
  <c r="R2266" i="4"/>
  <c r="Q2266" i="4"/>
  <c r="P2266" i="4"/>
  <c r="S2265" i="4"/>
  <c r="R2265" i="4"/>
  <c r="Q2265" i="4"/>
  <c r="P2265" i="4"/>
  <c r="S2264" i="4"/>
  <c r="R2264" i="4"/>
  <c r="Q2264" i="4"/>
  <c r="P2264" i="4"/>
  <c r="S2263" i="4"/>
  <c r="R2263" i="4"/>
  <c r="Q2263" i="4"/>
  <c r="P2263" i="4"/>
  <c r="S2262" i="4"/>
  <c r="R2262" i="4"/>
  <c r="Q2262" i="4"/>
  <c r="P2262" i="4"/>
  <c r="S2261" i="4"/>
  <c r="R2261" i="4"/>
  <c r="Q2261" i="4"/>
  <c r="P2261" i="4"/>
  <c r="S2260" i="4"/>
  <c r="R2260" i="4"/>
  <c r="Q2260" i="4"/>
  <c r="P2260" i="4"/>
  <c r="S2259" i="4"/>
  <c r="R2259" i="4"/>
  <c r="Q2259" i="4"/>
  <c r="P2259" i="4"/>
  <c r="S2258" i="4"/>
  <c r="R2258" i="4"/>
  <c r="Q2258" i="4"/>
  <c r="P2258" i="4"/>
  <c r="S2257" i="4"/>
  <c r="R2257" i="4"/>
  <c r="Q2257" i="4"/>
  <c r="P2257" i="4"/>
  <c r="S2256" i="4"/>
  <c r="R2256" i="4"/>
  <c r="Q2256" i="4"/>
  <c r="P2256" i="4"/>
  <c r="S2255" i="4"/>
  <c r="R2255" i="4"/>
  <c r="Q2255" i="4"/>
  <c r="P2255" i="4"/>
  <c r="S2254" i="4"/>
  <c r="R2254" i="4"/>
  <c r="Q2254" i="4"/>
  <c r="P2254" i="4"/>
  <c r="S2253" i="4"/>
  <c r="R2253" i="4"/>
  <c r="Q2253" i="4"/>
  <c r="P2253" i="4"/>
  <c r="S2252" i="4"/>
  <c r="R2252" i="4"/>
  <c r="Q2252" i="4"/>
  <c r="P2252" i="4"/>
  <c r="S2251" i="4"/>
  <c r="R2251" i="4"/>
  <c r="Q2251" i="4"/>
  <c r="P2251" i="4"/>
  <c r="S2250" i="4"/>
  <c r="R2250" i="4"/>
  <c r="Q2250" i="4"/>
  <c r="P2250" i="4"/>
  <c r="S2249" i="4"/>
  <c r="R2249" i="4"/>
  <c r="Q2249" i="4"/>
  <c r="P2249" i="4"/>
  <c r="S2248" i="4"/>
  <c r="R2248" i="4"/>
  <c r="Q2248" i="4"/>
  <c r="P2248" i="4"/>
  <c r="S2247" i="4"/>
  <c r="R2247" i="4"/>
  <c r="Q2247" i="4"/>
  <c r="P2247" i="4"/>
  <c r="S2246" i="4"/>
  <c r="R2246" i="4"/>
  <c r="Q2246" i="4"/>
  <c r="P2246" i="4"/>
  <c r="S2245" i="4"/>
  <c r="R2245" i="4"/>
  <c r="Q2245" i="4"/>
  <c r="P2245" i="4"/>
  <c r="S2244" i="4"/>
  <c r="R2244" i="4"/>
  <c r="Q2244" i="4"/>
  <c r="P2244" i="4"/>
  <c r="S2243" i="4"/>
  <c r="R2243" i="4"/>
  <c r="Q2243" i="4"/>
  <c r="P2243" i="4"/>
  <c r="S2242" i="4"/>
  <c r="R2242" i="4"/>
  <c r="Q2242" i="4"/>
  <c r="P2242" i="4"/>
  <c r="S2241" i="4"/>
  <c r="R2241" i="4"/>
  <c r="Q2241" i="4"/>
  <c r="P2241" i="4"/>
  <c r="S2240" i="4"/>
  <c r="R2240" i="4"/>
  <c r="Q2240" i="4"/>
  <c r="P2240" i="4"/>
  <c r="S2239" i="4"/>
  <c r="R2239" i="4"/>
  <c r="Q2239" i="4"/>
  <c r="P2239" i="4"/>
  <c r="S2238" i="4"/>
  <c r="R2238" i="4"/>
  <c r="Q2238" i="4"/>
  <c r="P2238" i="4"/>
  <c r="S2237" i="4"/>
  <c r="R2237" i="4"/>
  <c r="Q2237" i="4"/>
  <c r="P2237" i="4"/>
  <c r="S2236" i="4"/>
  <c r="R2236" i="4"/>
  <c r="Q2236" i="4"/>
  <c r="P2236" i="4"/>
  <c r="S2235" i="4"/>
  <c r="R2235" i="4"/>
  <c r="Q2235" i="4"/>
  <c r="P2235" i="4"/>
  <c r="S2234" i="4"/>
  <c r="R2234" i="4"/>
  <c r="Q2234" i="4"/>
  <c r="P2234" i="4"/>
  <c r="S2233" i="4"/>
  <c r="R2233" i="4"/>
  <c r="Q2233" i="4"/>
  <c r="P2233" i="4"/>
  <c r="S2232" i="4"/>
  <c r="R2232" i="4"/>
  <c r="Q2232" i="4"/>
  <c r="P2232" i="4"/>
  <c r="S2231" i="4"/>
  <c r="R2231" i="4"/>
  <c r="Q2231" i="4"/>
  <c r="P2231" i="4"/>
  <c r="S2230" i="4"/>
  <c r="R2230" i="4"/>
  <c r="Q2230" i="4"/>
  <c r="P2230" i="4"/>
  <c r="S2229" i="4"/>
  <c r="R2229" i="4"/>
  <c r="Q2229" i="4"/>
  <c r="P2229" i="4"/>
  <c r="S2228" i="4"/>
  <c r="R2228" i="4"/>
  <c r="Q2228" i="4"/>
  <c r="P2228" i="4"/>
  <c r="S2227" i="4"/>
  <c r="R2227" i="4"/>
  <c r="Q2227" i="4"/>
  <c r="P2227" i="4"/>
  <c r="S2226" i="4"/>
  <c r="R2226" i="4"/>
  <c r="Q2226" i="4"/>
  <c r="P2226" i="4"/>
  <c r="S2225" i="4"/>
  <c r="R2225" i="4"/>
  <c r="Q2225" i="4"/>
  <c r="P2225" i="4"/>
  <c r="S2224" i="4"/>
  <c r="R2224" i="4"/>
  <c r="Q2224" i="4"/>
  <c r="P2224" i="4"/>
  <c r="S2223" i="4"/>
  <c r="R2223" i="4"/>
  <c r="Q2223" i="4"/>
  <c r="P2223" i="4"/>
  <c r="S2222" i="4"/>
  <c r="R2222" i="4"/>
  <c r="Q2222" i="4"/>
  <c r="P2222" i="4"/>
  <c r="S2221" i="4"/>
  <c r="R2221" i="4"/>
  <c r="Q2221" i="4"/>
  <c r="P2221" i="4"/>
  <c r="S2220" i="4"/>
  <c r="R2220" i="4"/>
  <c r="Q2220" i="4"/>
  <c r="P2220" i="4"/>
  <c r="S2219" i="4"/>
  <c r="R2219" i="4"/>
  <c r="Q2219" i="4"/>
  <c r="P2219" i="4"/>
  <c r="S2218" i="4"/>
  <c r="R2218" i="4"/>
  <c r="Q2218" i="4"/>
  <c r="P2218" i="4"/>
  <c r="S2217" i="4"/>
  <c r="R2217" i="4"/>
  <c r="Q2217" i="4"/>
  <c r="P2217" i="4"/>
  <c r="S2216" i="4"/>
  <c r="R2216" i="4"/>
  <c r="Q2216" i="4"/>
  <c r="P2216" i="4"/>
  <c r="S2215" i="4"/>
  <c r="R2215" i="4"/>
  <c r="Q2215" i="4"/>
  <c r="P2215" i="4"/>
  <c r="S2214" i="4"/>
  <c r="R2214" i="4"/>
  <c r="Q2214" i="4"/>
  <c r="P2214" i="4"/>
  <c r="S2213" i="4"/>
  <c r="R2213" i="4"/>
  <c r="Q2213" i="4"/>
  <c r="P2213" i="4"/>
  <c r="S2212" i="4"/>
  <c r="R2212" i="4"/>
  <c r="Q2212" i="4"/>
  <c r="P2212" i="4"/>
  <c r="S2211" i="4"/>
  <c r="R2211" i="4"/>
  <c r="Q2211" i="4"/>
  <c r="P2211" i="4"/>
  <c r="S2210" i="4"/>
  <c r="R2210" i="4"/>
  <c r="Q2210" i="4"/>
  <c r="P2210" i="4"/>
  <c r="S2209" i="4"/>
  <c r="R2209" i="4"/>
  <c r="Q2209" i="4"/>
  <c r="P2209" i="4"/>
  <c r="S2208" i="4"/>
  <c r="R2208" i="4"/>
  <c r="Q2208" i="4"/>
  <c r="P2208" i="4"/>
  <c r="S2207" i="4"/>
  <c r="R2207" i="4"/>
  <c r="Q2207" i="4"/>
  <c r="P2207" i="4"/>
  <c r="S2206" i="4"/>
  <c r="R2206" i="4"/>
  <c r="Q2206" i="4"/>
  <c r="P2206" i="4"/>
  <c r="S2205" i="4"/>
  <c r="R2205" i="4"/>
  <c r="Q2205" i="4"/>
  <c r="P2205" i="4"/>
  <c r="S2204" i="4"/>
  <c r="R2204" i="4"/>
  <c r="Q2204" i="4"/>
  <c r="P2204" i="4"/>
  <c r="S2203" i="4"/>
  <c r="R2203" i="4"/>
  <c r="Q2203" i="4"/>
  <c r="P2203" i="4"/>
  <c r="S2202" i="4"/>
  <c r="R2202" i="4"/>
  <c r="Q2202" i="4"/>
  <c r="P2202" i="4"/>
  <c r="S2201" i="4"/>
  <c r="R2201" i="4"/>
  <c r="Q2201" i="4"/>
  <c r="P2201" i="4"/>
  <c r="S2200" i="4"/>
  <c r="R2200" i="4"/>
  <c r="Q2200" i="4"/>
  <c r="P2200" i="4"/>
  <c r="S2199" i="4"/>
  <c r="R2199" i="4"/>
  <c r="Q2199" i="4"/>
  <c r="P2199" i="4"/>
  <c r="S2198" i="4"/>
  <c r="R2198" i="4"/>
  <c r="Q2198" i="4"/>
  <c r="P2198" i="4"/>
  <c r="S2197" i="4"/>
  <c r="R2197" i="4"/>
  <c r="Q2197" i="4"/>
  <c r="P2197" i="4"/>
  <c r="S2196" i="4"/>
  <c r="R2196" i="4"/>
  <c r="Q2196" i="4"/>
  <c r="P2196" i="4"/>
  <c r="S2195" i="4"/>
  <c r="R2195" i="4"/>
  <c r="Q2195" i="4"/>
  <c r="P2195" i="4"/>
  <c r="S2194" i="4"/>
  <c r="R2194" i="4"/>
  <c r="Q2194" i="4"/>
  <c r="P2194" i="4"/>
  <c r="S2193" i="4"/>
  <c r="R2193" i="4"/>
  <c r="Q2193" i="4"/>
  <c r="P2193" i="4"/>
  <c r="S2192" i="4"/>
  <c r="R2192" i="4"/>
  <c r="Q2192" i="4"/>
  <c r="P2192" i="4"/>
  <c r="S2191" i="4"/>
  <c r="R2191" i="4"/>
  <c r="Q2191" i="4"/>
  <c r="P2191" i="4"/>
  <c r="S2190" i="4"/>
  <c r="R2190" i="4"/>
  <c r="Q2190" i="4"/>
  <c r="P2190" i="4"/>
  <c r="S2189" i="4"/>
  <c r="R2189" i="4"/>
  <c r="Q2189" i="4"/>
  <c r="P2189" i="4"/>
  <c r="S2188" i="4"/>
  <c r="R2188" i="4"/>
  <c r="Q2188" i="4"/>
  <c r="P2188" i="4"/>
  <c r="S2187" i="4"/>
  <c r="R2187" i="4"/>
  <c r="Q2187" i="4"/>
  <c r="P2187" i="4"/>
  <c r="S2186" i="4"/>
  <c r="R2186" i="4"/>
  <c r="Q2186" i="4"/>
  <c r="P2186" i="4"/>
  <c r="S2185" i="4"/>
  <c r="R2185" i="4"/>
  <c r="Q2185" i="4"/>
  <c r="P2185" i="4"/>
  <c r="S2184" i="4"/>
  <c r="R2184" i="4"/>
  <c r="Q2184" i="4"/>
  <c r="P2184" i="4"/>
  <c r="S2183" i="4"/>
  <c r="R2183" i="4"/>
  <c r="Q2183" i="4"/>
  <c r="P2183" i="4"/>
  <c r="S2182" i="4"/>
  <c r="R2182" i="4"/>
  <c r="Q2182" i="4"/>
  <c r="P2182" i="4"/>
  <c r="S2181" i="4"/>
  <c r="R2181" i="4"/>
  <c r="Q2181" i="4"/>
  <c r="P2181" i="4"/>
  <c r="S2180" i="4"/>
  <c r="R2180" i="4"/>
  <c r="Q2180" i="4"/>
  <c r="P2180" i="4"/>
  <c r="S2179" i="4"/>
  <c r="R2179" i="4"/>
  <c r="Q2179" i="4"/>
  <c r="P2179" i="4"/>
  <c r="S2178" i="4"/>
  <c r="R2178" i="4"/>
  <c r="Q2178" i="4"/>
  <c r="P2178" i="4"/>
  <c r="S2177" i="4"/>
  <c r="R2177" i="4"/>
  <c r="Q2177" i="4"/>
  <c r="P2177" i="4"/>
  <c r="S2176" i="4"/>
  <c r="R2176" i="4"/>
  <c r="Q2176" i="4"/>
  <c r="P2176" i="4"/>
  <c r="S2175" i="4"/>
  <c r="R2175" i="4"/>
  <c r="Q2175" i="4"/>
  <c r="P2175" i="4"/>
  <c r="S2174" i="4"/>
  <c r="R2174" i="4"/>
  <c r="Q2174" i="4"/>
  <c r="P2174" i="4"/>
  <c r="S2173" i="4"/>
  <c r="R2173" i="4"/>
  <c r="Q2173" i="4"/>
  <c r="P2173" i="4"/>
  <c r="S2172" i="4"/>
  <c r="R2172" i="4"/>
  <c r="Q2172" i="4"/>
  <c r="P2172" i="4"/>
  <c r="S2171" i="4"/>
  <c r="R2171" i="4"/>
  <c r="Q2171" i="4"/>
  <c r="P2171" i="4"/>
  <c r="S2170" i="4"/>
  <c r="R2170" i="4"/>
  <c r="Q2170" i="4"/>
  <c r="P2170" i="4"/>
  <c r="S2169" i="4"/>
  <c r="R2169" i="4"/>
  <c r="Q2169" i="4"/>
  <c r="P2169" i="4"/>
  <c r="S2168" i="4"/>
  <c r="R2168" i="4"/>
  <c r="Q2168" i="4"/>
  <c r="P2168" i="4"/>
  <c r="S2167" i="4"/>
  <c r="R2167" i="4"/>
  <c r="Q2167" i="4"/>
  <c r="P2167" i="4"/>
  <c r="S2166" i="4"/>
  <c r="R2166" i="4"/>
  <c r="Q2166" i="4"/>
  <c r="P2166" i="4"/>
  <c r="S2165" i="4"/>
  <c r="R2165" i="4"/>
  <c r="Q2165" i="4"/>
  <c r="P2165" i="4"/>
  <c r="S2164" i="4"/>
  <c r="R2164" i="4"/>
  <c r="Q2164" i="4"/>
  <c r="P2164" i="4"/>
  <c r="S2163" i="4"/>
  <c r="R2163" i="4"/>
  <c r="Q2163" i="4"/>
  <c r="P2163" i="4"/>
  <c r="S2162" i="4"/>
  <c r="R2162" i="4"/>
  <c r="Q2162" i="4"/>
  <c r="P2162" i="4"/>
  <c r="S2161" i="4"/>
  <c r="R2161" i="4"/>
  <c r="Q2161" i="4"/>
  <c r="P2161" i="4"/>
  <c r="S2160" i="4"/>
  <c r="R2160" i="4"/>
  <c r="Q2160" i="4"/>
  <c r="P2160" i="4"/>
  <c r="S2159" i="4"/>
  <c r="R2159" i="4"/>
  <c r="Q2159" i="4"/>
  <c r="P2159" i="4"/>
  <c r="S2158" i="4"/>
  <c r="R2158" i="4"/>
  <c r="Q2158" i="4"/>
  <c r="P2158" i="4"/>
  <c r="S2157" i="4"/>
  <c r="R2157" i="4"/>
  <c r="Q2157" i="4"/>
  <c r="P2157" i="4"/>
  <c r="S2156" i="4"/>
  <c r="R2156" i="4"/>
  <c r="Q2156" i="4"/>
  <c r="P2156" i="4"/>
  <c r="S2155" i="4"/>
  <c r="R2155" i="4"/>
  <c r="Q2155" i="4"/>
  <c r="P2155" i="4"/>
  <c r="S2154" i="4"/>
  <c r="R2154" i="4"/>
  <c r="Q2154" i="4"/>
  <c r="P2154" i="4"/>
  <c r="S2153" i="4"/>
  <c r="R2153" i="4"/>
  <c r="Q2153" i="4"/>
  <c r="P2153" i="4"/>
  <c r="S2152" i="4"/>
  <c r="R2152" i="4"/>
  <c r="Q2152" i="4"/>
  <c r="P2152" i="4"/>
  <c r="S2151" i="4"/>
  <c r="R2151" i="4"/>
  <c r="Q2151" i="4"/>
  <c r="P2151" i="4"/>
  <c r="S2150" i="4"/>
  <c r="R2150" i="4"/>
  <c r="Q2150" i="4"/>
  <c r="P2150" i="4"/>
  <c r="S2149" i="4"/>
  <c r="R2149" i="4"/>
  <c r="Q2149" i="4"/>
  <c r="P2149" i="4"/>
  <c r="S2148" i="4"/>
  <c r="R2148" i="4"/>
  <c r="Q2148" i="4"/>
  <c r="P2148" i="4"/>
  <c r="S2147" i="4"/>
  <c r="R2147" i="4"/>
  <c r="Q2147" i="4"/>
  <c r="P2147" i="4"/>
  <c r="S2146" i="4"/>
  <c r="R2146" i="4"/>
  <c r="Q2146" i="4"/>
  <c r="P2146" i="4"/>
  <c r="S2145" i="4"/>
  <c r="R2145" i="4"/>
  <c r="Q2145" i="4"/>
  <c r="P2145" i="4"/>
  <c r="S2144" i="4"/>
  <c r="R2144" i="4"/>
  <c r="Q2144" i="4"/>
  <c r="P2144" i="4"/>
  <c r="S2143" i="4"/>
  <c r="R2143" i="4"/>
  <c r="Q2143" i="4"/>
  <c r="P2143" i="4"/>
  <c r="S2142" i="4"/>
  <c r="R2142" i="4"/>
  <c r="Q2142" i="4"/>
  <c r="P2142" i="4"/>
  <c r="S2141" i="4"/>
  <c r="R2141" i="4"/>
  <c r="Q2141" i="4"/>
  <c r="P2141" i="4"/>
  <c r="S2140" i="4"/>
  <c r="R2140" i="4"/>
  <c r="Q2140" i="4"/>
  <c r="P2140" i="4"/>
  <c r="S2139" i="4"/>
  <c r="R2139" i="4"/>
  <c r="Q2139" i="4"/>
  <c r="P2139" i="4"/>
  <c r="S2138" i="4"/>
  <c r="R2138" i="4"/>
  <c r="Q2138" i="4"/>
  <c r="P2138" i="4"/>
  <c r="S2137" i="4"/>
  <c r="R2137" i="4"/>
  <c r="Q2137" i="4"/>
  <c r="P2137" i="4"/>
  <c r="S2136" i="4"/>
  <c r="R2136" i="4"/>
  <c r="Q2136" i="4"/>
  <c r="P2136" i="4"/>
  <c r="S2135" i="4"/>
  <c r="R2135" i="4"/>
  <c r="Q2135" i="4"/>
  <c r="P2135" i="4"/>
  <c r="S2134" i="4"/>
  <c r="R2134" i="4"/>
  <c r="Q2134" i="4"/>
  <c r="P2134" i="4"/>
  <c r="S2133" i="4"/>
  <c r="R2133" i="4"/>
  <c r="Q2133" i="4"/>
  <c r="P2133" i="4"/>
  <c r="S2132" i="4"/>
  <c r="R2132" i="4"/>
  <c r="Q2132" i="4"/>
  <c r="P2132" i="4"/>
  <c r="S2131" i="4"/>
  <c r="R2131" i="4"/>
  <c r="Q2131" i="4"/>
  <c r="P2131" i="4"/>
  <c r="S2130" i="4"/>
  <c r="R2130" i="4"/>
  <c r="Q2130" i="4"/>
  <c r="P2130" i="4"/>
  <c r="S2129" i="4"/>
  <c r="R2129" i="4"/>
  <c r="Q2129" i="4"/>
  <c r="P2129" i="4"/>
  <c r="S2128" i="4"/>
  <c r="R2128" i="4"/>
  <c r="Q2128" i="4"/>
  <c r="P2128" i="4"/>
  <c r="S2127" i="4"/>
  <c r="R2127" i="4"/>
  <c r="Q2127" i="4"/>
  <c r="P2127" i="4"/>
  <c r="S2126" i="4"/>
  <c r="R2126" i="4"/>
  <c r="Q2126" i="4"/>
  <c r="P2126" i="4"/>
  <c r="S2125" i="4"/>
  <c r="R2125" i="4"/>
  <c r="Q2125" i="4"/>
  <c r="P2125" i="4"/>
  <c r="S2124" i="4"/>
  <c r="R2124" i="4"/>
  <c r="Q2124" i="4"/>
  <c r="P2124" i="4"/>
  <c r="S2123" i="4"/>
  <c r="R2123" i="4"/>
  <c r="Q2123" i="4"/>
  <c r="P2123" i="4"/>
  <c r="S2122" i="4"/>
  <c r="R2122" i="4"/>
  <c r="Q2122" i="4"/>
  <c r="P2122" i="4"/>
  <c r="S2121" i="4"/>
  <c r="R2121" i="4"/>
  <c r="Q2121" i="4"/>
  <c r="P2121" i="4"/>
  <c r="S2120" i="4"/>
  <c r="R2120" i="4"/>
  <c r="Q2120" i="4"/>
  <c r="P2120" i="4"/>
  <c r="S2119" i="4"/>
  <c r="R2119" i="4"/>
  <c r="Q2119" i="4"/>
  <c r="P2119" i="4"/>
  <c r="S2118" i="4"/>
  <c r="R2118" i="4"/>
  <c r="Q2118" i="4"/>
  <c r="P2118" i="4"/>
  <c r="S2117" i="4"/>
  <c r="R2117" i="4"/>
  <c r="Q2117" i="4"/>
  <c r="P2117" i="4"/>
  <c r="S2116" i="4"/>
  <c r="R2116" i="4"/>
  <c r="Q2116" i="4"/>
  <c r="P2116" i="4"/>
  <c r="S2115" i="4"/>
  <c r="R2115" i="4"/>
  <c r="Q2115" i="4"/>
  <c r="P2115" i="4"/>
  <c r="S2114" i="4"/>
  <c r="R2114" i="4"/>
  <c r="Q2114" i="4"/>
  <c r="P2114" i="4"/>
  <c r="S2113" i="4"/>
  <c r="R2113" i="4"/>
  <c r="Q2113" i="4"/>
  <c r="P2113" i="4"/>
  <c r="S2112" i="4"/>
  <c r="R2112" i="4"/>
  <c r="Q2112" i="4"/>
  <c r="P2112" i="4"/>
  <c r="S2111" i="4"/>
  <c r="R2111" i="4"/>
  <c r="Q2111" i="4"/>
  <c r="P2111" i="4"/>
  <c r="S2110" i="4"/>
  <c r="R2110" i="4"/>
  <c r="Q2110" i="4"/>
  <c r="P2110" i="4"/>
  <c r="S2109" i="4"/>
  <c r="R2109" i="4"/>
  <c r="Q2109" i="4"/>
  <c r="P2109" i="4"/>
  <c r="S2108" i="4"/>
  <c r="R2108" i="4"/>
  <c r="Q2108" i="4"/>
  <c r="P2108" i="4"/>
  <c r="S2107" i="4"/>
  <c r="R2107" i="4"/>
  <c r="Q2107" i="4"/>
  <c r="P2107" i="4"/>
  <c r="S2106" i="4"/>
  <c r="R2106" i="4"/>
  <c r="Q2106" i="4"/>
  <c r="P2106" i="4"/>
  <c r="S2105" i="4"/>
  <c r="R2105" i="4"/>
  <c r="Q2105" i="4"/>
  <c r="P2105" i="4"/>
  <c r="S2104" i="4"/>
  <c r="R2104" i="4"/>
  <c r="Q2104" i="4"/>
  <c r="P2104" i="4"/>
  <c r="S2103" i="4"/>
  <c r="R2103" i="4"/>
  <c r="Q2103" i="4"/>
  <c r="P2103" i="4"/>
  <c r="S2102" i="4"/>
  <c r="R2102" i="4"/>
  <c r="Q2102" i="4"/>
  <c r="P2102" i="4"/>
  <c r="S2101" i="4"/>
  <c r="R2101" i="4"/>
  <c r="Q2101" i="4"/>
  <c r="P2101" i="4"/>
  <c r="S2100" i="4"/>
  <c r="R2100" i="4"/>
  <c r="Q2100" i="4"/>
  <c r="P2100" i="4"/>
  <c r="S2099" i="4"/>
  <c r="R2099" i="4"/>
  <c r="Q2099" i="4"/>
  <c r="P2099" i="4"/>
  <c r="S2098" i="4"/>
  <c r="R2098" i="4"/>
  <c r="Q2098" i="4"/>
  <c r="P2098" i="4"/>
  <c r="S2097" i="4"/>
  <c r="R2097" i="4"/>
  <c r="Q2097" i="4"/>
  <c r="P2097" i="4"/>
  <c r="S2096" i="4"/>
  <c r="R2096" i="4"/>
  <c r="Q2096" i="4"/>
  <c r="P2096" i="4"/>
  <c r="S2095" i="4"/>
  <c r="R2095" i="4"/>
  <c r="Q2095" i="4"/>
  <c r="P2095" i="4"/>
  <c r="S2094" i="4"/>
  <c r="R2094" i="4"/>
  <c r="Q2094" i="4"/>
  <c r="P2094" i="4"/>
  <c r="S2093" i="4"/>
  <c r="R2093" i="4"/>
  <c r="Q2093" i="4"/>
  <c r="P2093" i="4"/>
  <c r="S2092" i="4"/>
  <c r="R2092" i="4"/>
  <c r="Q2092" i="4"/>
  <c r="P2092" i="4"/>
  <c r="S2091" i="4"/>
  <c r="R2091" i="4"/>
  <c r="Q2091" i="4"/>
  <c r="P2091" i="4"/>
  <c r="S2090" i="4"/>
  <c r="R2090" i="4"/>
  <c r="Q2090" i="4"/>
  <c r="P2090" i="4"/>
  <c r="S2089" i="4"/>
  <c r="R2089" i="4"/>
  <c r="Q2089" i="4"/>
  <c r="P2089" i="4"/>
  <c r="S2088" i="4"/>
  <c r="R2088" i="4"/>
  <c r="Q2088" i="4"/>
  <c r="P2088" i="4"/>
  <c r="S2087" i="4"/>
  <c r="R2087" i="4"/>
  <c r="Q2087" i="4"/>
  <c r="P2087" i="4"/>
  <c r="S2086" i="4"/>
  <c r="R2086" i="4"/>
  <c r="Q2086" i="4"/>
  <c r="P2086" i="4"/>
  <c r="S2085" i="4"/>
  <c r="R2085" i="4"/>
  <c r="Q2085" i="4"/>
  <c r="P2085" i="4"/>
  <c r="S2084" i="4"/>
  <c r="R2084" i="4"/>
  <c r="Q2084" i="4"/>
  <c r="P2084" i="4"/>
  <c r="S2083" i="4"/>
  <c r="R2083" i="4"/>
  <c r="Q2083" i="4"/>
  <c r="P2083" i="4"/>
  <c r="S2082" i="4"/>
  <c r="R2082" i="4"/>
  <c r="Q2082" i="4"/>
  <c r="P2082" i="4"/>
  <c r="S2081" i="4"/>
  <c r="R2081" i="4"/>
  <c r="Q2081" i="4"/>
  <c r="P2081" i="4"/>
  <c r="S2080" i="4"/>
  <c r="R2080" i="4"/>
  <c r="Q2080" i="4"/>
  <c r="P2080" i="4"/>
  <c r="S2079" i="4"/>
  <c r="R2079" i="4"/>
  <c r="Q2079" i="4"/>
  <c r="P2079" i="4"/>
  <c r="S2078" i="4"/>
  <c r="R2078" i="4"/>
  <c r="Q2078" i="4"/>
  <c r="P2078" i="4"/>
  <c r="S2077" i="4"/>
  <c r="R2077" i="4"/>
  <c r="Q2077" i="4"/>
  <c r="P2077" i="4"/>
  <c r="S2076" i="4"/>
  <c r="R2076" i="4"/>
  <c r="Q2076" i="4"/>
  <c r="P2076" i="4"/>
  <c r="S2075" i="4"/>
  <c r="R2075" i="4"/>
  <c r="Q2075" i="4"/>
  <c r="P2075" i="4"/>
  <c r="S2074" i="4"/>
  <c r="R2074" i="4"/>
  <c r="Q2074" i="4"/>
  <c r="P2074" i="4"/>
  <c r="S2073" i="4"/>
  <c r="R2073" i="4"/>
  <c r="Q2073" i="4"/>
  <c r="P2073" i="4"/>
  <c r="S2072" i="4"/>
  <c r="R2072" i="4"/>
  <c r="Q2072" i="4"/>
  <c r="P2072" i="4"/>
  <c r="S2071" i="4"/>
  <c r="R2071" i="4"/>
  <c r="Q2071" i="4"/>
  <c r="P2071" i="4"/>
  <c r="S2070" i="4"/>
  <c r="R2070" i="4"/>
  <c r="Q2070" i="4"/>
  <c r="P2070" i="4"/>
  <c r="S2069" i="4"/>
  <c r="R2069" i="4"/>
  <c r="Q2069" i="4"/>
  <c r="P2069" i="4"/>
  <c r="S2068" i="4"/>
  <c r="R2068" i="4"/>
  <c r="Q2068" i="4"/>
  <c r="P2068" i="4"/>
  <c r="S2067" i="4"/>
  <c r="R2067" i="4"/>
  <c r="Q2067" i="4"/>
  <c r="P2067" i="4"/>
  <c r="S2066" i="4"/>
  <c r="R2066" i="4"/>
  <c r="Q2066" i="4"/>
  <c r="P2066" i="4"/>
  <c r="S2065" i="4"/>
  <c r="R2065" i="4"/>
  <c r="Q2065" i="4"/>
  <c r="P2065" i="4"/>
  <c r="S2064" i="4"/>
  <c r="R2064" i="4"/>
  <c r="Q2064" i="4"/>
  <c r="P2064" i="4"/>
  <c r="S2063" i="4"/>
  <c r="R2063" i="4"/>
  <c r="Q2063" i="4"/>
  <c r="P2063" i="4"/>
  <c r="S2062" i="4"/>
  <c r="R2062" i="4"/>
  <c r="Q2062" i="4"/>
  <c r="P2062" i="4"/>
  <c r="S2061" i="4"/>
  <c r="R2061" i="4"/>
  <c r="Q2061" i="4"/>
  <c r="P2061" i="4"/>
  <c r="S2060" i="4"/>
  <c r="R2060" i="4"/>
  <c r="Q2060" i="4"/>
  <c r="P2060" i="4"/>
  <c r="S2059" i="4"/>
  <c r="R2059" i="4"/>
  <c r="Q2059" i="4"/>
  <c r="P2059" i="4"/>
  <c r="S2058" i="4"/>
  <c r="R2058" i="4"/>
  <c r="Q2058" i="4"/>
  <c r="P2058" i="4"/>
  <c r="S2057" i="4"/>
  <c r="R2057" i="4"/>
  <c r="Q2057" i="4"/>
  <c r="P2057" i="4"/>
  <c r="S2056" i="4"/>
  <c r="R2056" i="4"/>
  <c r="Q2056" i="4"/>
  <c r="P2056" i="4"/>
  <c r="S2055" i="4"/>
  <c r="R2055" i="4"/>
  <c r="Q2055" i="4"/>
  <c r="P2055" i="4"/>
  <c r="S2054" i="4"/>
  <c r="R2054" i="4"/>
  <c r="Q2054" i="4"/>
  <c r="P2054" i="4"/>
  <c r="S2053" i="4"/>
  <c r="R2053" i="4"/>
  <c r="Q2053" i="4"/>
  <c r="P2053" i="4"/>
  <c r="S2052" i="4"/>
  <c r="R2052" i="4"/>
  <c r="Q2052" i="4"/>
  <c r="P2052" i="4"/>
  <c r="S2051" i="4"/>
  <c r="R2051" i="4"/>
  <c r="Q2051" i="4"/>
  <c r="P2051" i="4"/>
  <c r="S2050" i="4"/>
  <c r="R2050" i="4"/>
  <c r="Q2050" i="4"/>
  <c r="P2050" i="4"/>
  <c r="S2049" i="4"/>
  <c r="R2049" i="4"/>
  <c r="Q2049" i="4"/>
  <c r="P2049" i="4"/>
  <c r="S2048" i="4"/>
  <c r="R2048" i="4"/>
  <c r="Q2048" i="4"/>
  <c r="P2048" i="4"/>
  <c r="S2047" i="4"/>
  <c r="R2047" i="4"/>
  <c r="Q2047" i="4"/>
  <c r="P2047" i="4"/>
  <c r="S2046" i="4"/>
  <c r="R2046" i="4"/>
  <c r="Q2046" i="4"/>
  <c r="P2046" i="4"/>
  <c r="S2045" i="4"/>
  <c r="R2045" i="4"/>
  <c r="Q2045" i="4"/>
  <c r="P2045" i="4"/>
  <c r="S2044" i="4"/>
  <c r="R2044" i="4"/>
  <c r="Q2044" i="4"/>
  <c r="P2044" i="4"/>
  <c r="S2043" i="4"/>
  <c r="R2043" i="4"/>
  <c r="Q2043" i="4"/>
  <c r="P2043" i="4"/>
  <c r="S2042" i="4"/>
  <c r="R2042" i="4"/>
  <c r="Q2042" i="4"/>
  <c r="P2042" i="4"/>
  <c r="S2041" i="4"/>
  <c r="R2041" i="4"/>
  <c r="Q2041" i="4"/>
  <c r="P2041" i="4"/>
  <c r="S2040" i="4"/>
  <c r="R2040" i="4"/>
  <c r="Q2040" i="4"/>
  <c r="P2040" i="4"/>
  <c r="S2039" i="4"/>
  <c r="R2039" i="4"/>
  <c r="Q2039" i="4"/>
  <c r="P2039" i="4"/>
  <c r="S2038" i="4"/>
  <c r="R2038" i="4"/>
  <c r="Q2038" i="4"/>
  <c r="P2038" i="4"/>
  <c r="S2037" i="4"/>
  <c r="R2037" i="4"/>
  <c r="Q2037" i="4"/>
  <c r="P2037" i="4"/>
  <c r="S2036" i="4"/>
  <c r="R2036" i="4"/>
  <c r="Q2036" i="4"/>
  <c r="P2036" i="4"/>
  <c r="S2035" i="4"/>
  <c r="R2035" i="4"/>
  <c r="Q2035" i="4"/>
  <c r="P2035" i="4"/>
  <c r="S2034" i="4"/>
  <c r="R2034" i="4"/>
  <c r="Q2034" i="4"/>
  <c r="P2034" i="4"/>
  <c r="S2033" i="4"/>
  <c r="R2033" i="4"/>
  <c r="Q2033" i="4"/>
  <c r="P2033" i="4"/>
  <c r="S2032" i="4"/>
  <c r="R2032" i="4"/>
  <c r="Q2032" i="4"/>
  <c r="P2032" i="4"/>
  <c r="S2031" i="4"/>
  <c r="R2031" i="4"/>
  <c r="Q2031" i="4"/>
  <c r="P2031" i="4"/>
  <c r="S2030" i="4"/>
  <c r="R2030" i="4"/>
  <c r="Q2030" i="4"/>
  <c r="P2030" i="4"/>
  <c r="S2029" i="4"/>
  <c r="R2029" i="4"/>
  <c r="Q2029" i="4"/>
  <c r="P2029" i="4"/>
  <c r="S2028" i="4"/>
  <c r="R2028" i="4"/>
  <c r="Q2028" i="4"/>
  <c r="P2028" i="4"/>
  <c r="S2027" i="4"/>
  <c r="R2027" i="4"/>
  <c r="Q2027" i="4"/>
  <c r="P2027" i="4"/>
  <c r="S2026" i="4"/>
  <c r="R2026" i="4"/>
  <c r="Q2026" i="4"/>
  <c r="P2026" i="4"/>
  <c r="S2025" i="4"/>
  <c r="R2025" i="4"/>
  <c r="Q2025" i="4"/>
  <c r="P2025" i="4"/>
  <c r="S2024" i="4"/>
  <c r="R2024" i="4"/>
  <c r="Q2024" i="4"/>
  <c r="P2024" i="4"/>
  <c r="S2023" i="4"/>
  <c r="R2023" i="4"/>
  <c r="Q2023" i="4"/>
  <c r="P2023" i="4"/>
  <c r="S2022" i="4"/>
  <c r="R2022" i="4"/>
  <c r="Q2022" i="4"/>
  <c r="P2022" i="4"/>
  <c r="S2021" i="4"/>
  <c r="R2021" i="4"/>
  <c r="Q2021" i="4"/>
  <c r="P2021" i="4"/>
  <c r="S2020" i="4"/>
  <c r="R2020" i="4"/>
  <c r="Q2020" i="4"/>
  <c r="P2020" i="4"/>
  <c r="S2019" i="4"/>
  <c r="R2019" i="4"/>
  <c r="Q2019" i="4"/>
  <c r="P2019" i="4"/>
  <c r="S2018" i="4"/>
  <c r="R2018" i="4"/>
  <c r="Q2018" i="4"/>
  <c r="P2018" i="4"/>
  <c r="S2017" i="4"/>
  <c r="R2017" i="4"/>
  <c r="Q2017" i="4"/>
  <c r="P2017" i="4"/>
  <c r="S2016" i="4"/>
  <c r="R2016" i="4"/>
  <c r="Q2016" i="4"/>
  <c r="P2016" i="4"/>
  <c r="S2015" i="4"/>
  <c r="R2015" i="4"/>
  <c r="Q2015" i="4"/>
  <c r="P2015" i="4"/>
  <c r="S2014" i="4"/>
  <c r="R2014" i="4"/>
  <c r="Q2014" i="4"/>
  <c r="P2014" i="4"/>
  <c r="S2013" i="4"/>
  <c r="R2013" i="4"/>
  <c r="Q2013" i="4"/>
  <c r="P2013" i="4"/>
  <c r="S2012" i="4"/>
  <c r="R2012" i="4"/>
  <c r="Q2012" i="4"/>
  <c r="P2012" i="4"/>
  <c r="S2011" i="4"/>
  <c r="R2011" i="4"/>
  <c r="Q2011" i="4"/>
  <c r="P2011" i="4"/>
  <c r="S2010" i="4"/>
  <c r="R2010" i="4"/>
  <c r="Q2010" i="4"/>
  <c r="P2010" i="4"/>
  <c r="S2009" i="4"/>
  <c r="R2009" i="4"/>
  <c r="Q2009" i="4"/>
  <c r="P2009" i="4"/>
  <c r="S2008" i="4"/>
  <c r="R2008" i="4"/>
  <c r="Q2008" i="4"/>
  <c r="P2008" i="4"/>
  <c r="S2007" i="4"/>
  <c r="R2007" i="4"/>
  <c r="Q2007" i="4"/>
  <c r="P2007" i="4"/>
  <c r="S2006" i="4"/>
  <c r="R2006" i="4"/>
  <c r="Q2006" i="4"/>
  <c r="P2006" i="4"/>
  <c r="S2005" i="4"/>
  <c r="R2005" i="4"/>
  <c r="Q2005" i="4"/>
  <c r="P2005" i="4"/>
  <c r="S2004" i="4"/>
  <c r="R2004" i="4"/>
  <c r="Q2004" i="4"/>
  <c r="P2004" i="4"/>
  <c r="S2003" i="4"/>
  <c r="R2003" i="4"/>
  <c r="Q2003" i="4"/>
  <c r="P2003" i="4"/>
  <c r="S2002" i="4"/>
  <c r="R2002" i="4"/>
  <c r="Q2002" i="4"/>
  <c r="P2002" i="4"/>
  <c r="S2001" i="4"/>
  <c r="R2001" i="4"/>
  <c r="Q2001" i="4"/>
  <c r="P2001" i="4"/>
  <c r="S2000" i="4"/>
  <c r="R2000" i="4"/>
  <c r="Q2000" i="4"/>
  <c r="P2000" i="4"/>
  <c r="S1999" i="4"/>
  <c r="R1999" i="4"/>
  <c r="Q1999" i="4"/>
  <c r="P1999" i="4"/>
  <c r="S1998" i="4"/>
  <c r="R1998" i="4"/>
  <c r="Q1998" i="4"/>
  <c r="P1998" i="4"/>
  <c r="S1997" i="4"/>
  <c r="R1997" i="4"/>
  <c r="Q1997" i="4"/>
  <c r="P1997" i="4"/>
  <c r="S1996" i="4"/>
  <c r="R1996" i="4"/>
  <c r="Q1996" i="4"/>
  <c r="P1996" i="4"/>
  <c r="S1995" i="4"/>
  <c r="R1995" i="4"/>
  <c r="Q1995" i="4"/>
  <c r="P1995" i="4"/>
  <c r="S1994" i="4"/>
  <c r="R1994" i="4"/>
  <c r="Q1994" i="4"/>
  <c r="P1994" i="4"/>
  <c r="S1993" i="4"/>
  <c r="R1993" i="4"/>
  <c r="Q1993" i="4"/>
  <c r="P1993" i="4"/>
  <c r="S1992" i="4"/>
  <c r="R1992" i="4"/>
  <c r="Q1992" i="4"/>
  <c r="P1992" i="4"/>
  <c r="S1991" i="4"/>
  <c r="R1991" i="4"/>
  <c r="Q1991" i="4"/>
  <c r="P1991" i="4"/>
  <c r="S1990" i="4"/>
  <c r="R1990" i="4"/>
  <c r="Q1990" i="4"/>
  <c r="P1990" i="4"/>
  <c r="S1989" i="4"/>
  <c r="R1989" i="4"/>
  <c r="Q1989" i="4"/>
  <c r="P1989" i="4"/>
  <c r="S1988" i="4"/>
  <c r="R1988" i="4"/>
  <c r="Q1988" i="4"/>
  <c r="P1988" i="4"/>
  <c r="S1987" i="4"/>
  <c r="R1987" i="4"/>
  <c r="Q1987" i="4"/>
  <c r="P1987" i="4"/>
  <c r="S1986" i="4"/>
  <c r="R1986" i="4"/>
  <c r="Q1986" i="4"/>
  <c r="P1986" i="4"/>
  <c r="S1985" i="4"/>
  <c r="R1985" i="4"/>
  <c r="Q1985" i="4"/>
  <c r="P1985" i="4"/>
  <c r="S1984" i="4"/>
  <c r="R1984" i="4"/>
  <c r="Q1984" i="4"/>
  <c r="P1984" i="4"/>
  <c r="S1983" i="4"/>
  <c r="R1983" i="4"/>
  <c r="Q1983" i="4"/>
  <c r="P1983" i="4"/>
  <c r="S1982" i="4"/>
  <c r="R1982" i="4"/>
  <c r="Q1982" i="4"/>
  <c r="P1982" i="4"/>
  <c r="S1981" i="4"/>
  <c r="R1981" i="4"/>
  <c r="Q1981" i="4"/>
  <c r="P1981" i="4"/>
  <c r="S1980" i="4"/>
  <c r="R1980" i="4"/>
  <c r="Q1980" i="4"/>
  <c r="P1980" i="4"/>
  <c r="S1979" i="4"/>
  <c r="R1979" i="4"/>
  <c r="Q1979" i="4"/>
  <c r="P1979" i="4"/>
  <c r="S1978" i="4"/>
  <c r="R1978" i="4"/>
  <c r="Q1978" i="4"/>
  <c r="P1978" i="4"/>
  <c r="S1977" i="4"/>
  <c r="R1977" i="4"/>
  <c r="Q1977" i="4"/>
  <c r="P1977" i="4"/>
  <c r="S1976" i="4"/>
  <c r="R1976" i="4"/>
  <c r="Q1976" i="4"/>
  <c r="P1976" i="4"/>
  <c r="S1975" i="4"/>
  <c r="R1975" i="4"/>
  <c r="Q1975" i="4"/>
  <c r="P1975" i="4"/>
  <c r="S1974" i="4"/>
  <c r="R1974" i="4"/>
  <c r="Q1974" i="4"/>
  <c r="P1974" i="4"/>
  <c r="S1973" i="4"/>
  <c r="R1973" i="4"/>
  <c r="Q1973" i="4"/>
  <c r="P1973" i="4"/>
  <c r="S1972" i="4"/>
  <c r="R1972" i="4"/>
  <c r="Q1972" i="4"/>
  <c r="P1972" i="4"/>
  <c r="S1971" i="4"/>
  <c r="R1971" i="4"/>
  <c r="Q1971" i="4"/>
  <c r="P1971" i="4"/>
  <c r="S1970" i="4"/>
  <c r="R1970" i="4"/>
  <c r="Q1970" i="4"/>
  <c r="P1970" i="4"/>
  <c r="S1969" i="4"/>
  <c r="R1969" i="4"/>
  <c r="Q1969" i="4"/>
  <c r="P1969" i="4"/>
  <c r="S1968" i="4"/>
  <c r="R1968" i="4"/>
  <c r="Q1968" i="4"/>
  <c r="P1968" i="4"/>
  <c r="S1967" i="4"/>
  <c r="R1967" i="4"/>
  <c r="Q1967" i="4"/>
  <c r="P1967" i="4"/>
  <c r="S1966" i="4"/>
  <c r="R1966" i="4"/>
  <c r="Q1966" i="4"/>
  <c r="P1966" i="4"/>
  <c r="S1965" i="4"/>
  <c r="R1965" i="4"/>
  <c r="Q1965" i="4"/>
  <c r="P1965" i="4"/>
  <c r="S1964" i="4"/>
  <c r="R1964" i="4"/>
  <c r="Q1964" i="4"/>
  <c r="P1964" i="4"/>
  <c r="S1963" i="4"/>
  <c r="R1963" i="4"/>
  <c r="Q1963" i="4"/>
  <c r="P1963" i="4"/>
  <c r="S1962" i="4"/>
  <c r="R1962" i="4"/>
  <c r="Q1962" i="4"/>
  <c r="P1962" i="4"/>
  <c r="S1961" i="4"/>
  <c r="R1961" i="4"/>
  <c r="Q1961" i="4"/>
  <c r="P1961" i="4"/>
  <c r="S1960" i="4"/>
  <c r="R1960" i="4"/>
  <c r="Q1960" i="4"/>
  <c r="P1960" i="4"/>
  <c r="S1959" i="4"/>
  <c r="R1959" i="4"/>
  <c r="Q1959" i="4"/>
  <c r="P1959" i="4"/>
  <c r="S1958" i="4"/>
  <c r="R1958" i="4"/>
  <c r="Q1958" i="4"/>
  <c r="P1958" i="4"/>
  <c r="S1957" i="4"/>
  <c r="R1957" i="4"/>
  <c r="Q1957" i="4"/>
  <c r="P1957" i="4"/>
  <c r="S1956" i="4"/>
  <c r="R1956" i="4"/>
  <c r="Q1956" i="4"/>
  <c r="P1956" i="4"/>
  <c r="S1955" i="4"/>
  <c r="R1955" i="4"/>
  <c r="Q1955" i="4"/>
  <c r="P1955" i="4"/>
  <c r="S1954" i="4"/>
  <c r="R1954" i="4"/>
  <c r="Q1954" i="4"/>
  <c r="P1954" i="4"/>
  <c r="S1953" i="4"/>
  <c r="R1953" i="4"/>
  <c r="Q1953" i="4"/>
  <c r="P1953" i="4"/>
  <c r="S1952" i="4"/>
  <c r="R1952" i="4"/>
  <c r="Q1952" i="4"/>
  <c r="P1952" i="4"/>
  <c r="S1951" i="4"/>
  <c r="R1951" i="4"/>
  <c r="Q1951" i="4"/>
  <c r="P1951" i="4"/>
  <c r="S1950" i="4"/>
  <c r="R1950" i="4"/>
  <c r="Q1950" i="4"/>
  <c r="P1950" i="4"/>
  <c r="S1949" i="4"/>
  <c r="R1949" i="4"/>
  <c r="Q1949" i="4"/>
  <c r="P1949" i="4"/>
  <c r="S1948" i="4"/>
  <c r="R1948" i="4"/>
  <c r="Q1948" i="4"/>
  <c r="P1948" i="4"/>
  <c r="S1947" i="4"/>
  <c r="R1947" i="4"/>
  <c r="Q1947" i="4"/>
  <c r="P1947" i="4"/>
  <c r="S1946" i="4"/>
  <c r="R1946" i="4"/>
  <c r="Q1946" i="4"/>
  <c r="P1946" i="4"/>
  <c r="S1945" i="4"/>
  <c r="R1945" i="4"/>
  <c r="Q1945" i="4"/>
  <c r="P1945" i="4"/>
  <c r="S1944" i="4"/>
  <c r="R1944" i="4"/>
  <c r="Q1944" i="4"/>
  <c r="P1944" i="4"/>
  <c r="S1943" i="4"/>
  <c r="R1943" i="4"/>
  <c r="Q1943" i="4"/>
  <c r="P1943" i="4"/>
  <c r="S1942" i="4"/>
  <c r="R1942" i="4"/>
  <c r="Q1942" i="4"/>
  <c r="P1942" i="4"/>
  <c r="S1941" i="4"/>
  <c r="R1941" i="4"/>
  <c r="Q1941" i="4"/>
  <c r="P1941" i="4"/>
  <c r="S1940" i="4"/>
  <c r="R1940" i="4"/>
  <c r="Q1940" i="4"/>
  <c r="P1940" i="4"/>
  <c r="S1939" i="4"/>
  <c r="R1939" i="4"/>
  <c r="Q1939" i="4"/>
  <c r="P1939" i="4"/>
  <c r="S1938" i="4"/>
  <c r="R1938" i="4"/>
  <c r="Q1938" i="4"/>
  <c r="P1938" i="4"/>
  <c r="S1937" i="4"/>
  <c r="R1937" i="4"/>
  <c r="Q1937" i="4"/>
  <c r="P1937" i="4"/>
  <c r="S1936" i="4"/>
  <c r="R1936" i="4"/>
  <c r="Q1936" i="4"/>
  <c r="P1936" i="4"/>
  <c r="S1935" i="4"/>
  <c r="R1935" i="4"/>
  <c r="Q1935" i="4"/>
  <c r="P1935" i="4"/>
  <c r="S1934" i="4"/>
  <c r="R1934" i="4"/>
  <c r="Q1934" i="4"/>
  <c r="P1934" i="4"/>
  <c r="S1933" i="4"/>
  <c r="R1933" i="4"/>
  <c r="Q1933" i="4"/>
  <c r="P1933" i="4"/>
  <c r="S1932" i="4"/>
  <c r="R1932" i="4"/>
  <c r="Q1932" i="4"/>
  <c r="P1932" i="4"/>
  <c r="S1931" i="4"/>
  <c r="R1931" i="4"/>
  <c r="Q1931" i="4"/>
  <c r="P1931" i="4"/>
  <c r="S1930" i="4"/>
  <c r="R1930" i="4"/>
  <c r="Q1930" i="4"/>
  <c r="P1930" i="4"/>
  <c r="S1929" i="4"/>
  <c r="R1929" i="4"/>
  <c r="Q1929" i="4"/>
  <c r="P1929" i="4"/>
  <c r="S1928" i="4"/>
  <c r="R1928" i="4"/>
  <c r="Q1928" i="4"/>
  <c r="P1928" i="4"/>
  <c r="S1927" i="4"/>
  <c r="R1927" i="4"/>
  <c r="Q1927" i="4"/>
  <c r="P1927" i="4"/>
  <c r="S1926" i="4"/>
  <c r="R1926" i="4"/>
  <c r="Q1926" i="4"/>
  <c r="P1926" i="4"/>
  <c r="S1925" i="4"/>
  <c r="R1925" i="4"/>
  <c r="Q1925" i="4"/>
  <c r="P1925" i="4"/>
  <c r="S1924" i="4"/>
  <c r="R1924" i="4"/>
  <c r="Q1924" i="4"/>
  <c r="P1924" i="4"/>
  <c r="S1923" i="4"/>
  <c r="R1923" i="4"/>
  <c r="Q1923" i="4"/>
  <c r="P1923" i="4"/>
  <c r="S1922" i="4"/>
  <c r="R1922" i="4"/>
  <c r="Q1922" i="4"/>
  <c r="P1922" i="4"/>
  <c r="S1921" i="4"/>
  <c r="R1921" i="4"/>
  <c r="Q1921" i="4"/>
  <c r="P1921" i="4"/>
  <c r="S1920" i="4"/>
  <c r="R1920" i="4"/>
  <c r="Q1920" i="4"/>
  <c r="P1920" i="4"/>
  <c r="S1919" i="4"/>
  <c r="R1919" i="4"/>
  <c r="Q1919" i="4"/>
  <c r="P1919" i="4"/>
  <c r="S1918" i="4"/>
  <c r="R1918" i="4"/>
  <c r="Q1918" i="4"/>
  <c r="P1918" i="4"/>
  <c r="S1917" i="4"/>
  <c r="R1917" i="4"/>
  <c r="Q1917" i="4"/>
  <c r="P1917" i="4"/>
  <c r="S1916" i="4"/>
  <c r="R1916" i="4"/>
  <c r="Q1916" i="4"/>
  <c r="P1916" i="4"/>
  <c r="S1915" i="4"/>
  <c r="R1915" i="4"/>
  <c r="Q1915" i="4"/>
  <c r="P1915" i="4"/>
  <c r="S1914" i="4"/>
  <c r="R1914" i="4"/>
  <c r="Q1914" i="4"/>
  <c r="P1914" i="4"/>
  <c r="S1913" i="4"/>
  <c r="R1913" i="4"/>
  <c r="Q1913" i="4"/>
  <c r="P1913" i="4"/>
  <c r="S1912" i="4"/>
  <c r="R1912" i="4"/>
  <c r="Q1912" i="4"/>
  <c r="P1912" i="4"/>
  <c r="S1911" i="4"/>
  <c r="R1911" i="4"/>
  <c r="Q1911" i="4"/>
  <c r="P1911" i="4"/>
  <c r="S1910" i="4"/>
  <c r="R1910" i="4"/>
  <c r="Q1910" i="4"/>
  <c r="P1910" i="4"/>
  <c r="S1909" i="4"/>
  <c r="R1909" i="4"/>
  <c r="Q1909" i="4"/>
  <c r="P1909" i="4"/>
  <c r="S1908" i="4"/>
  <c r="R1908" i="4"/>
  <c r="Q1908" i="4"/>
  <c r="P1908" i="4"/>
  <c r="S1907" i="4"/>
  <c r="R1907" i="4"/>
  <c r="Q1907" i="4"/>
  <c r="P1907" i="4"/>
  <c r="S1906" i="4"/>
  <c r="R1906" i="4"/>
  <c r="Q1906" i="4"/>
  <c r="P1906" i="4"/>
  <c r="S1905" i="4"/>
  <c r="R1905" i="4"/>
  <c r="Q1905" i="4"/>
  <c r="P1905" i="4"/>
  <c r="S1904" i="4"/>
  <c r="R1904" i="4"/>
  <c r="Q1904" i="4"/>
  <c r="P1904" i="4"/>
  <c r="S1903" i="4"/>
  <c r="R1903" i="4"/>
  <c r="Q1903" i="4"/>
  <c r="P1903" i="4"/>
  <c r="S1902" i="4"/>
  <c r="R1902" i="4"/>
  <c r="Q1902" i="4"/>
  <c r="P1902" i="4"/>
  <c r="S1901" i="4"/>
  <c r="R1901" i="4"/>
  <c r="Q1901" i="4"/>
  <c r="P1901" i="4"/>
  <c r="S1900" i="4"/>
  <c r="R1900" i="4"/>
  <c r="Q1900" i="4"/>
  <c r="P1900" i="4"/>
  <c r="S1899" i="4"/>
  <c r="R1899" i="4"/>
  <c r="Q1899" i="4"/>
  <c r="P1899" i="4"/>
  <c r="S1898" i="4"/>
  <c r="R1898" i="4"/>
  <c r="Q1898" i="4"/>
  <c r="P1898" i="4"/>
  <c r="S1897" i="4"/>
  <c r="R1897" i="4"/>
  <c r="Q1897" i="4"/>
  <c r="P1897" i="4"/>
  <c r="S1896" i="4"/>
  <c r="R1896" i="4"/>
  <c r="Q1896" i="4"/>
  <c r="P1896" i="4"/>
  <c r="S1895" i="4"/>
  <c r="R1895" i="4"/>
  <c r="Q1895" i="4"/>
  <c r="P1895" i="4"/>
  <c r="S1894" i="4"/>
  <c r="R1894" i="4"/>
  <c r="Q1894" i="4"/>
  <c r="P1894" i="4"/>
  <c r="S1893" i="4"/>
  <c r="R1893" i="4"/>
  <c r="Q1893" i="4"/>
  <c r="P1893" i="4"/>
  <c r="S1892" i="4"/>
  <c r="R1892" i="4"/>
  <c r="Q1892" i="4"/>
  <c r="P1892" i="4"/>
  <c r="S1891" i="4"/>
  <c r="R1891" i="4"/>
  <c r="Q1891" i="4"/>
  <c r="P1891" i="4"/>
  <c r="S1890" i="4"/>
  <c r="R1890" i="4"/>
  <c r="Q1890" i="4"/>
  <c r="P1890" i="4"/>
  <c r="S1889" i="4"/>
  <c r="R1889" i="4"/>
  <c r="Q1889" i="4"/>
  <c r="P1889" i="4"/>
  <c r="S1888" i="4"/>
  <c r="R1888" i="4"/>
  <c r="Q1888" i="4"/>
  <c r="P1888" i="4"/>
  <c r="S1887" i="4"/>
  <c r="R1887" i="4"/>
  <c r="Q1887" i="4"/>
  <c r="P1887" i="4"/>
  <c r="S1886" i="4"/>
  <c r="R1886" i="4"/>
  <c r="Q1886" i="4"/>
  <c r="P1886" i="4"/>
  <c r="S1885" i="4"/>
  <c r="R1885" i="4"/>
  <c r="Q1885" i="4"/>
  <c r="P1885" i="4"/>
  <c r="S1884" i="4"/>
  <c r="R1884" i="4"/>
  <c r="Q1884" i="4"/>
  <c r="P1884" i="4"/>
  <c r="S1883" i="4"/>
  <c r="R1883" i="4"/>
  <c r="Q1883" i="4"/>
  <c r="P1883" i="4"/>
  <c r="S1882" i="4"/>
  <c r="R1882" i="4"/>
  <c r="Q1882" i="4"/>
  <c r="P1882" i="4"/>
  <c r="S1881" i="4"/>
  <c r="R1881" i="4"/>
  <c r="Q1881" i="4"/>
  <c r="P1881" i="4"/>
  <c r="S1880" i="4"/>
  <c r="R1880" i="4"/>
  <c r="Q1880" i="4"/>
  <c r="P1880" i="4"/>
  <c r="S1879" i="4"/>
  <c r="R1879" i="4"/>
  <c r="Q1879" i="4"/>
  <c r="P1879" i="4"/>
  <c r="S1878" i="4"/>
  <c r="R1878" i="4"/>
  <c r="Q1878" i="4"/>
  <c r="P1878" i="4"/>
  <c r="S1877" i="4"/>
  <c r="R1877" i="4"/>
  <c r="Q1877" i="4"/>
  <c r="P1877" i="4"/>
  <c r="S1876" i="4"/>
  <c r="R1876" i="4"/>
  <c r="Q1876" i="4"/>
  <c r="P1876" i="4"/>
  <c r="S1875" i="4"/>
  <c r="R1875" i="4"/>
  <c r="Q1875" i="4"/>
  <c r="P1875" i="4"/>
  <c r="S1874" i="4"/>
  <c r="R1874" i="4"/>
  <c r="Q1874" i="4"/>
  <c r="P1874" i="4"/>
  <c r="S1873" i="4"/>
  <c r="R1873" i="4"/>
  <c r="Q1873" i="4"/>
  <c r="P1873" i="4"/>
  <c r="S1872" i="4"/>
  <c r="R1872" i="4"/>
  <c r="Q1872" i="4"/>
  <c r="P1872" i="4"/>
  <c r="S1871" i="4"/>
  <c r="R1871" i="4"/>
  <c r="Q1871" i="4"/>
  <c r="P1871" i="4"/>
  <c r="S1870" i="4"/>
  <c r="R1870" i="4"/>
  <c r="Q1870" i="4"/>
  <c r="P1870" i="4"/>
  <c r="S1869" i="4"/>
  <c r="R1869" i="4"/>
  <c r="Q1869" i="4"/>
  <c r="P1869" i="4"/>
  <c r="S1868" i="4"/>
  <c r="R1868" i="4"/>
  <c r="Q1868" i="4"/>
  <c r="P1868" i="4"/>
  <c r="S1867" i="4"/>
  <c r="R1867" i="4"/>
  <c r="Q1867" i="4"/>
  <c r="P1867" i="4"/>
  <c r="S1866" i="4"/>
  <c r="R1866" i="4"/>
  <c r="Q1866" i="4"/>
  <c r="P1866" i="4"/>
  <c r="S1865" i="4"/>
  <c r="R1865" i="4"/>
  <c r="Q1865" i="4"/>
  <c r="P1865" i="4"/>
  <c r="S1864" i="4"/>
  <c r="R1864" i="4"/>
  <c r="Q1864" i="4"/>
  <c r="P1864" i="4"/>
  <c r="S1863" i="4"/>
  <c r="R1863" i="4"/>
  <c r="Q1863" i="4"/>
  <c r="P1863" i="4"/>
  <c r="S1862" i="4"/>
  <c r="R1862" i="4"/>
  <c r="Q1862" i="4"/>
  <c r="P1862" i="4"/>
  <c r="S1861" i="4"/>
  <c r="R1861" i="4"/>
  <c r="Q1861" i="4"/>
  <c r="P1861" i="4"/>
  <c r="S1860" i="4"/>
  <c r="R1860" i="4"/>
  <c r="Q1860" i="4"/>
  <c r="P1860" i="4"/>
  <c r="S1859" i="4"/>
  <c r="R1859" i="4"/>
  <c r="Q1859" i="4"/>
  <c r="P1859" i="4"/>
  <c r="S1858" i="4"/>
  <c r="R1858" i="4"/>
  <c r="Q1858" i="4"/>
  <c r="P1858" i="4"/>
  <c r="S1857" i="4"/>
  <c r="R1857" i="4"/>
  <c r="Q1857" i="4"/>
  <c r="P1857" i="4"/>
  <c r="S1856" i="4"/>
  <c r="R1856" i="4"/>
  <c r="Q1856" i="4"/>
  <c r="P1856" i="4"/>
  <c r="S1855" i="4"/>
  <c r="R1855" i="4"/>
  <c r="Q1855" i="4"/>
  <c r="P1855" i="4"/>
  <c r="S1854" i="4"/>
  <c r="R1854" i="4"/>
  <c r="Q1854" i="4"/>
  <c r="P1854" i="4"/>
  <c r="S1853" i="4"/>
  <c r="R1853" i="4"/>
  <c r="Q1853" i="4"/>
  <c r="P1853" i="4"/>
  <c r="S1852" i="4"/>
  <c r="R1852" i="4"/>
  <c r="Q1852" i="4"/>
  <c r="P1852" i="4"/>
  <c r="S1851" i="4"/>
  <c r="R1851" i="4"/>
  <c r="Q1851" i="4"/>
  <c r="P1851" i="4"/>
  <c r="S1850" i="4"/>
  <c r="R1850" i="4"/>
  <c r="Q1850" i="4"/>
  <c r="P1850" i="4"/>
  <c r="S1849" i="4"/>
  <c r="R1849" i="4"/>
  <c r="Q1849" i="4"/>
  <c r="P1849" i="4"/>
  <c r="S1848" i="4"/>
  <c r="R1848" i="4"/>
  <c r="Q1848" i="4"/>
  <c r="P1848" i="4"/>
  <c r="S1847" i="4"/>
  <c r="R1847" i="4"/>
  <c r="Q1847" i="4"/>
  <c r="P1847" i="4"/>
  <c r="S1846" i="4"/>
  <c r="R1846" i="4"/>
  <c r="Q1846" i="4"/>
  <c r="P1846" i="4"/>
  <c r="S1845" i="4"/>
  <c r="R1845" i="4"/>
  <c r="Q1845" i="4"/>
  <c r="P1845" i="4"/>
  <c r="S1844" i="4"/>
  <c r="R1844" i="4"/>
  <c r="Q1844" i="4"/>
  <c r="P1844" i="4"/>
  <c r="S1843" i="4"/>
  <c r="R1843" i="4"/>
  <c r="Q1843" i="4"/>
  <c r="P1843" i="4"/>
  <c r="S1842" i="4"/>
  <c r="R1842" i="4"/>
  <c r="Q1842" i="4"/>
  <c r="P1842" i="4"/>
  <c r="S1841" i="4"/>
  <c r="R1841" i="4"/>
  <c r="Q1841" i="4"/>
  <c r="P1841" i="4"/>
  <c r="S1840" i="4"/>
  <c r="R1840" i="4"/>
  <c r="Q1840" i="4"/>
  <c r="P1840" i="4"/>
  <c r="S1839" i="4"/>
  <c r="R1839" i="4"/>
  <c r="Q1839" i="4"/>
  <c r="P1839" i="4"/>
  <c r="S1838" i="4"/>
  <c r="R1838" i="4"/>
  <c r="Q1838" i="4"/>
  <c r="P1838" i="4"/>
  <c r="S1837" i="4"/>
  <c r="R1837" i="4"/>
  <c r="Q1837" i="4"/>
  <c r="P1837" i="4"/>
  <c r="S1836" i="4"/>
  <c r="R1836" i="4"/>
  <c r="Q1836" i="4"/>
  <c r="P1836" i="4"/>
  <c r="S1835" i="4"/>
  <c r="R1835" i="4"/>
  <c r="Q1835" i="4"/>
  <c r="P1835" i="4"/>
  <c r="S1834" i="4"/>
  <c r="R1834" i="4"/>
  <c r="Q1834" i="4"/>
  <c r="P1834" i="4"/>
  <c r="S1833" i="4"/>
  <c r="R1833" i="4"/>
  <c r="Q1833" i="4"/>
  <c r="P1833" i="4"/>
  <c r="S1832" i="4"/>
  <c r="R1832" i="4"/>
  <c r="Q1832" i="4"/>
  <c r="P1832" i="4"/>
  <c r="S1831" i="4"/>
  <c r="R1831" i="4"/>
  <c r="Q1831" i="4"/>
  <c r="P1831" i="4"/>
  <c r="S1830" i="4"/>
  <c r="R1830" i="4"/>
  <c r="Q1830" i="4"/>
  <c r="P1830" i="4"/>
  <c r="S1829" i="4"/>
  <c r="R1829" i="4"/>
  <c r="Q1829" i="4"/>
  <c r="P1829" i="4"/>
  <c r="S1828" i="4"/>
  <c r="R1828" i="4"/>
  <c r="Q1828" i="4"/>
  <c r="P1828" i="4"/>
  <c r="S1827" i="4"/>
  <c r="R1827" i="4"/>
  <c r="Q1827" i="4"/>
  <c r="P1827" i="4"/>
  <c r="S1826" i="4"/>
  <c r="R1826" i="4"/>
  <c r="Q1826" i="4"/>
  <c r="P1826" i="4"/>
  <c r="S1825" i="4"/>
  <c r="R1825" i="4"/>
  <c r="Q1825" i="4"/>
  <c r="P1825" i="4"/>
  <c r="S1824" i="4"/>
  <c r="R1824" i="4"/>
  <c r="Q1824" i="4"/>
  <c r="P1824" i="4"/>
  <c r="S1823" i="4"/>
  <c r="R1823" i="4"/>
  <c r="Q1823" i="4"/>
  <c r="P1823" i="4"/>
  <c r="S1822" i="4"/>
  <c r="R1822" i="4"/>
  <c r="Q1822" i="4"/>
  <c r="P1822" i="4"/>
  <c r="S1821" i="4"/>
  <c r="R1821" i="4"/>
  <c r="Q1821" i="4"/>
  <c r="P1821" i="4"/>
  <c r="S1820" i="4"/>
  <c r="R1820" i="4"/>
  <c r="Q1820" i="4"/>
  <c r="P1820" i="4"/>
  <c r="S1819" i="4"/>
  <c r="R1819" i="4"/>
  <c r="Q1819" i="4"/>
  <c r="P1819" i="4"/>
  <c r="S1818" i="4"/>
  <c r="R1818" i="4"/>
  <c r="Q1818" i="4"/>
  <c r="P1818" i="4"/>
  <c r="S1817" i="4"/>
  <c r="R1817" i="4"/>
  <c r="Q1817" i="4"/>
  <c r="P1817" i="4"/>
  <c r="S1816" i="4"/>
  <c r="R1816" i="4"/>
  <c r="Q1816" i="4"/>
  <c r="P1816" i="4"/>
  <c r="S1815" i="4"/>
  <c r="R1815" i="4"/>
  <c r="Q1815" i="4"/>
  <c r="P1815" i="4"/>
  <c r="S1814" i="4"/>
  <c r="R1814" i="4"/>
  <c r="Q1814" i="4"/>
  <c r="P1814" i="4"/>
  <c r="S1813" i="4"/>
  <c r="R1813" i="4"/>
  <c r="Q1813" i="4"/>
  <c r="P1813" i="4"/>
  <c r="S1812" i="4"/>
  <c r="R1812" i="4"/>
  <c r="Q1812" i="4"/>
  <c r="P1812" i="4"/>
  <c r="S1811" i="4"/>
  <c r="R1811" i="4"/>
  <c r="Q1811" i="4"/>
  <c r="P1811" i="4"/>
  <c r="S1810" i="4"/>
  <c r="R1810" i="4"/>
  <c r="Q1810" i="4"/>
  <c r="P1810" i="4"/>
  <c r="S1809" i="4"/>
  <c r="R1809" i="4"/>
  <c r="Q1809" i="4"/>
  <c r="P1809" i="4"/>
  <c r="S1808" i="4"/>
  <c r="R1808" i="4"/>
  <c r="Q1808" i="4"/>
  <c r="P1808" i="4"/>
  <c r="S1807" i="4"/>
  <c r="R1807" i="4"/>
  <c r="Q1807" i="4"/>
  <c r="P1807" i="4"/>
  <c r="S1806" i="4"/>
  <c r="R1806" i="4"/>
  <c r="Q1806" i="4"/>
  <c r="P1806" i="4"/>
  <c r="S1805" i="4"/>
  <c r="R1805" i="4"/>
  <c r="Q1805" i="4"/>
  <c r="P1805" i="4"/>
  <c r="S1804" i="4"/>
  <c r="R1804" i="4"/>
  <c r="Q1804" i="4"/>
  <c r="P1804" i="4"/>
  <c r="S1803" i="4"/>
  <c r="R1803" i="4"/>
  <c r="Q1803" i="4"/>
  <c r="P1803" i="4"/>
  <c r="S1802" i="4"/>
  <c r="R1802" i="4"/>
  <c r="Q1802" i="4"/>
  <c r="P1802" i="4"/>
  <c r="S1801" i="4"/>
  <c r="R1801" i="4"/>
  <c r="Q1801" i="4"/>
  <c r="P1801" i="4"/>
  <c r="S1800" i="4"/>
  <c r="R1800" i="4"/>
  <c r="Q1800" i="4"/>
  <c r="P1800" i="4"/>
  <c r="S1799" i="4"/>
  <c r="R1799" i="4"/>
  <c r="Q1799" i="4"/>
  <c r="P1799" i="4"/>
  <c r="S1798" i="4"/>
  <c r="R1798" i="4"/>
  <c r="Q1798" i="4"/>
  <c r="P1798" i="4"/>
  <c r="S1797" i="4"/>
  <c r="R1797" i="4"/>
  <c r="Q1797" i="4"/>
  <c r="P1797" i="4"/>
  <c r="S1796" i="4"/>
  <c r="R1796" i="4"/>
  <c r="Q1796" i="4"/>
  <c r="P1796" i="4"/>
  <c r="S1795" i="4"/>
  <c r="R1795" i="4"/>
  <c r="Q1795" i="4"/>
  <c r="P1795" i="4"/>
  <c r="S1794" i="4"/>
  <c r="R1794" i="4"/>
  <c r="Q1794" i="4"/>
  <c r="P1794" i="4"/>
  <c r="S1793" i="4"/>
  <c r="R1793" i="4"/>
  <c r="Q1793" i="4"/>
  <c r="P1793" i="4"/>
  <c r="S1792" i="4"/>
  <c r="R1792" i="4"/>
  <c r="Q1792" i="4"/>
  <c r="P1792" i="4"/>
  <c r="S1791" i="4"/>
  <c r="R1791" i="4"/>
  <c r="Q1791" i="4"/>
  <c r="P1791" i="4"/>
  <c r="S1790" i="4"/>
  <c r="R1790" i="4"/>
  <c r="Q1790" i="4"/>
  <c r="P1790" i="4"/>
  <c r="S1789" i="4"/>
  <c r="R1789" i="4"/>
  <c r="Q1789" i="4"/>
  <c r="P1789" i="4"/>
  <c r="S1788" i="4"/>
  <c r="R1788" i="4"/>
  <c r="Q1788" i="4"/>
  <c r="P1788" i="4"/>
  <c r="S1787" i="4"/>
  <c r="R1787" i="4"/>
  <c r="Q1787" i="4"/>
  <c r="P1787" i="4"/>
  <c r="S1786" i="4"/>
  <c r="R1786" i="4"/>
  <c r="Q1786" i="4"/>
  <c r="P1786" i="4"/>
  <c r="S1785" i="4"/>
  <c r="R1785" i="4"/>
  <c r="Q1785" i="4"/>
  <c r="P1785" i="4"/>
  <c r="S1784" i="4"/>
  <c r="R1784" i="4"/>
  <c r="Q1784" i="4"/>
  <c r="P1784" i="4"/>
  <c r="S1783" i="4"/>
  <c r="R1783" i="4"/>
  <c r="Q1783" i="4"/>
  <c r="P1783" i="4"/>
  <c r="S1782" i="4"/>
  <c r="R1782" i="4"/>
  <c r="Q1782" i="4"/>
  <c r="P1782" i="4"/>
  <c r="S1781" i="4"/>
  <c r="R1781" i="4"/>
  <c r="Q1781" i="4"/>
  <c r="P1781" i="4"/>
  <c r="S1780" i="4"/>
  <c r="R1780" i="4"/>
  <c r="Q1780" i="4"/>
  <c r="P1780" i="4"/>
  <c r="S1779" i="4"/>
  <c r="R1779" i="4"/>
  <c r="Q1779" i="4"/>
  <c r="P1779" i="4"/>
  <c r="S1778" i="4"/>
  <c r="R1778" i="4"/>
  <c r="Q1778" i="4"/>
  <c r="P1778" i="4"/>
  <c r="S1777" i="4"/>
  <c r="R1777" i="4"/>
  <c r="Q1777" i="4"/>
  <c r="P1777" i="4"/>
  <c r="S1776" i="4"/>
  <c r="R1776" i="4"/>
  <c r="Q1776" i="4"/>
  <c r="P1776" i="4"/>
  <c r="S1775" i="4"/>
  <c r="R1775" i="4"/>
  <c r="Q1775" i="4"/>
  <c r="P1775" i="4"/>
  <c r="S1774" i="4"/>
  <c r="R1774" i="4"/>
  <c r="Q1774" i="4"/>
  <c r="P1774" i="4"/>
  <c r="S1773" i="4"/>
  <c r="R1773" i="4"/>
  <c r="Q1773" i="4"/>
  <c r="P1773" i="4"/>
  <c r="S1772" i="4"/>
  <c r="R1772" i="4"/>
  <c r="Q1772" i="4"/>
  <c r="P1772" i="4"/>
  <c r="S1771" i="4"/>
  <c r="R1771" i="4"/>
  <c r="Q1771" i="4"/>
  <c r="P1771" i="4"/>
  <c r="S1770" i="4"/>
  <c r="R1770" i="4"/>
  <c r="Q1770" i="4"/>
  <c r="P1770" i="4"/>
  <c r="S1769" i="4"/>
  <c r="R1769" i="4"/>
  <c r="Q1769" i="4"/>
  <c r="P1769" i="4"/>
  <c r="S1768" i="4"/>
  <c r="R1768" i="4"/>
  <c r="Q1768" i="4"/>
  <c r="P1768" i="4"/>
  <c r="S1767" i="4"/>
  <c r="R1767" i="4"/>
  <c r="Q1767" i="4"/>
  <c r="P1767" i="4"/>
  <c r="S1766" i="4"/>
  <c r="R1766" i="4"/>
  <c r="Q1766" i="4"/>
  <c r="P1766" i="4"/>
  <c r="S1765" i="4"/>
  <c r="R1765" i="4"/>
  <c r="Q1765" i="4"/>
  <c r="P1765" i="4"/>
  <c r="S1764" i="4"/>
  <c r="R1764" i="4"/>
  <c r="Q1764" i="4"/>
  <c r="P1764" i="4"/>
  <c r="S1763" i="4"/>
  <c r="R1763" i="4"/>
  <c r="Q1763" i="4"/>
  <c r="P1763" i="4"/>
  <c r="S1762" i="4"/>
  <c r="R1762" i="4"/>
  <c r="Q1762" i="4"/>
  <c r="P1762" i="4"/>
  <c r="S1761" i="4"/>
  <c r="R1761" i="4"/>
  <c r="Q1761" i="4"/>
  <c r="P1761" i="4"/>
  <c r="S1760" i="4"/>
  <c r="R1760" i="4"/>
  <c r="Q1760" i="4"/>
  <c r="P1760" i="4"/>
  <c r="S1759" i="4"/>
  <c r="R1759" i="4"/>
  <c r="Q1759" i="4"/>
  <c r="P1759" i="4"/>
  <c r="S1758" i="4"/>
  <c r="R1758" i="4"/>
  <c r="Q1758" i="4"/>
  <c r="P1758" i="4"/>
  <c r="S1757" i="4"/>
  <c r="R1757" i="4"/>
  <c r="Q1757" i="4"/>
  <c r="P1757" i="4"/>
  <c r="S1756" i="4"/>
  <c r="R1756" i="4"/>
  <c r="Q1756" i="4"/>
  <c r="P1756" i="4"/>
  <c r="S1755" i="4"/>
  <c r="R1755" i="4"/>
  <c r="Q1755" i="4"/>
  <c r="P1755" i="4"/>
  <c r="S1754" i="4"/>
  <c r="R1754" i="4"/>
  <c r="Q1754" i="4"/>
  <c r="P1754" i="4"/>
  <c r="S1753" i="4"/>
  <c r="R1753" i="4"/>
  <c r="Q1753" i="4"/>
  <c r="P1753" i="4"/>
  <c r="S1752" i="4"/>
  <c r="R1752" i="4"/>
  <c r="Q1752" i="4"/>
  <c r="P1752" i="4"/>
  <c r="S1751" i="4"/>
  <c r="R1751" i="4"/>
  <c r="Q1751" i="4"/>
  <c r="P1751" i="4"/>
  <c r="S1750" i="4"/>
  <c r="R1750" i="4"/>
  <c r="Q1750" i="4"/>
  <c r="P1750" i="4"/>
  <c r="S1749" i="4"/>
  <c r="R1749" i="4"/>
  <c r="Q1749" i="4"/>
  <c r="P1749" i="4"/>
  <c r="S1748" i="4"/>
  <c r="R1748" i="4"/>
  <c r="Q1748" i="4"/>
  <c r="P1748" i="4"/>
  <c r="S1747" i="4"/>
  <c r="R1747" i="4"/>
  <c r="Q1747" i="4"/>
  <c r="P1747" i="4"/>
  <c r="S1746" i="4"/>
  <c r="R1746" i="4"/>
  <c r="Q1746" i="4"/>
  <c r="P1746" i="4"/>
  <c r="S1745" i="4"/>
  <c r="R1745" i="4"/>
  <c r="Q1745" i="4"/>
  <c r="P1745" i="4"/>
  <c r="S1744" i="4"/>
  <c r="R1744" i="4"/>
  <c r="Q1744" i="4"/>
  <c r="P1744" i="4"/>
  <c r="S1743" i="4"/>
  <c r="R1743" i="4"/>
  <c r="Q1743" i="4"/>
  <c r="P1743" i="4"/>
  <c r="S1742" i="4"/>
  <c r="R1742" i="4"/>
  <c r="Q1742" i="4"/>
  <c r="P1742" i="4"/>
  <c r="S1741" i="4"/>
  <c r="R1741" i="4"/>
  <c r="Q1741" i="4"/>
  <c r="P1741" i="4"/>
  <c r="S1740" i="4"/>
  <c r="R1740" i="4"/>
  <c r="Q1740" i="4"/>
  <c r="P1740" i="4"/>
  <c r="S1739" i="4"/>
  <c r="R1739" i="4"/>
  <c r="Q1739" i="4"/>
  <c r="P1739" i="4"/>
  <c r="S1738" i="4"/>
  <c r="R1738" i="4"/>
  <c r="Q1738" i="4"/>
  <c r="P1738" i="4"/>
  <c r="S1737" i="4"/>
  <c r="R1737" i="4"/>
  <c r="Q1737" i="4"/>
  <c r="P1737" i="4"/>
  <c r="S1736" i="4"/>
  <c r="R1736" i="4"/>
  <c r="Q1736" i="4"/>
  <c r="P1736" i="4"/>
  <c r="S1735" i="4"/>
  <c r="R1735" i="4"/>
  <c r="Q1735" i="4"/>
  <c r="P1735" i="4"/>
  <c r="S1734" i="4"/>
  <c r="R1734" i="4"/>
  <c r="Q1734" i="4"/>
  <c r="P1734" i="4"/>
  <c r="S1733" i="4"/>
  <c r="R1733" i="4"/>
  <c r="Q1733" i="4"/>
  <c r="P1733" i="4"/>
  <c r="S1732" i="4"/>
  <c r="R1732" i="4"/>
  <c r="Q1732" i="4"/>
  <c r="P1732" i="4"/>
  <c r="S1731" i="4"/>
  <c r="R1731" i="4"/>
  <c r="Q1731" i="4"/>
  <c r="P1731" i="4"/>
  <c r="S1730" i="4"/>
  <c r="R1730" i="4"/>
  <c r="Q1730" i="4"/>
  <c r="P1730" i="4"/>
  <c r="S1729" i="4"/>
  <c r="R1729" i="4"/>
  <c r="Q1729" i="4"/>
  <c r="P1729" i="4"/>
  <c r="S1728" i="4"/>
  <c r="R1728" i="4"/>
  <c r="Q1728" i="4"/>
  <c r="P1728" i="4"/>
  <c r="S1727" i="4"/>
  <c r="R1727" i="4"/>
  <c r="Q1727" i="4"/>
  <c r="P1727" i="4"/>
  <c r="S1726" i="4"/>
  <c r="R1726" i="4"/>
  <c r="Q1726" i="4"/>
  <c r="P1726" i="4"/>
  <c r="S1725" i="4"/>
  <c r="R1725" i="4"/>
  <c r="Q1725" i="4"/>
  <c r="P1725" i="4"/>
  <c r="S1724" i="4"/>
  <c r="R1724" i="4"/>
  <c r="Q1724" i="4"/>
  <c r="P1724" i="4"/>
  <c r="S1723" i="4"/>
  <c r="R1723" i="4"/>
  <c r="Q1723" i="4"/>
  <c r="P1723" i="4"/>
  <c r="S1722" i="4"/>
  <c r="R1722" i="4"/>
  <c r="Q1722" i="4"/>
  <c r="P1722" i="4"/>
  <c r="S1721" i="4"/>
  <c r="R1721" i="4"/>
  <c r="Q1721" i="4"/>
  <c r="P1721" i="4"/>
  <c r="S1720" i="4"/>
  <c r="R1720" i="4"/>
  <c r="Q1720" i="4"/>
  <c r="P1720" i="4"/>
  <c r="S1719" i="4"/>
  <c r="R1719" i="4"/>
  <c r="Q1719" i="4"/>
  <c r="P1719" i="4"/>
  <c r="S1718" i="4"/>
  <c r="R1718" i="4"/>
  <c r="Q1718" i="4"/>
  <c r="P1718" i="4"/>
  <c r="S1717" i="4"/>
  <c r="R1717" i="4"/>
  <c r="Q1717" i="4"/>
  <c r="P1717" i="4"/>
  <c r="S1716" i="4"/>
  <c r="R1716" i="4"/>
  <c r="Q1716" i="4"/>
  <c r="P1716" i="4"/>
  <c r="S1715" i="4"/>
  <c r="R1715" i="4"/>
  <c r="Q1715" i="4"/>
  <c r="P1715" i="4"/>
  <c r="S1714" i="4"/>
  <c r="R1714" i="4"/>
  <c r="Q1714" i="4"/>
  <c r="P1714" i="4"/>
  <c r="S1713" i="4"/>
  <c r="R1713" i="4"/>
  <c r="Q1713" i="4"/>
  <c r="P1713" i="4"/>
  <c r="S1712" i="4"/>
  <c r="R1712" i="4"/>
  <c r="Q1712" i="4"/>
  <c r="P1712" i="4"/>
  <c r="S1711" i="4"/>
  <c r="R1711" i="4"/>
  <c r="Q1711" i="4"/>
  <c r="P1711" i="4"/>
  <c r="S1710" i="4"/>
  <c r="R1710" i="4"/>
  <c r="Q1710" i="4"/>
  <c r="P1710" i="4"/>
  <c r="S1709" i="4"/>
  <c r="R1709" i="4"/>
  <c r="Q1709" i="4"/>
  <c r="P1709" i="4"/>
  <c r="S1708" i="4"/>
  <c r="R1708" i="4"/>
  <c r="Q1708" i="4"/>
  <c r="P1708" i="4"/>
  <c r="S1707" i="4"/>
  <c r="R1707" i="4"/>
  <c r="Q1707" i="4"/>
  <c r="P1707" i="4"/>
  <c r="S1706" i="4"/>
  <c r="R1706" i="4"/>
  <c r="Q1706" i="4"/>
  <c r="P1706" i="4"/>
  <c r="S1705" i="4"/>
  <c r="R1705" i="4"/>
  <c r="Q1705" i="4"/>
  <c r="P1705" i="4"/>
  <c r="S1704" i="4"/>
  <c r="R1704" i="4"/>
  <c r="Q1704" i="4"/>
  <c r="P1704" i="4"/>
  <c r="S1703" i="4"/>
  <c r="R1703" i="4"/>
  <c r="Q1703" i="4"/>
  <c r="P1703" i="4"/>
  <c r="S1702" i="4"/>
  <c r="R1702" i="4"/>
  <c r="Q1702" i="4"/>
  <c r="P1702" i="4"/>
  <c r="S1701" i="4"/>
  <c r="R1701" i="4"/>
  <c r="Q1701" i="4"/>
  <c r="P1701" i="4"/>
  <c r="S1700" i="4"/>
  <c r="R1700" i="4"/>
  <c r="Q1700" i="4"/>
  <c r="P1700" i="4"/>
  <c r="S1699" i="4"/>
  <c r="R1699" i="4"/>
  <c r="Q1699" i="4"/>
  <c r="P1699" i="4"/>
  <c r="S1698" i="4"/>
  <c r="R1698" i="4"/>
  <c r="Q1698" i="4"/>
  <c r="P1698" i="4"/>
  <c r="S1697" i="4"/>
  <c r="R1697" i="4"/>
  <c r="Q1697" i="4"/>
  <c r="P1697" i="4"/>
  <c r="S1696" i="4"/>
  <c r="R1696" i="4"/>
  <c r="Q1696" i="4"/>
  <c r="P1696" i="4"/>
  <c r="S1695" i="4"/>
  <c r="R1695" i="4"/>
  <c r="Q1695" i="4"/>
  <c r="P1695" i="4"/>
  <c r="S1694" i="4"/>
  <c r="R1694" i="4"/>
  <c r="Q1694" i="4"/>
  <c r="P1694" i="4"/>
  <c r="S1693" i="4"/>
  <c r="R1693" i="4"/>
  <c r="Q1693" i="4"/>
  <c r="P1693" i="4"/>
  <c r="S1692" i="4"/>
  <c r="R1692" i="4"/>
  <c r="Q1692" i="4"/>
  <c r="P1692" i="4"/>
  <c r="S1691" i="4"/>
  <c r="R1691" i="4"/>
  <c r="Q1691" i="4"/>
  <c r="P1691" i="4"/>
  <c r="S1690" i="4"/>
  <c r="R1690" i="4"/>
  <c r="Q1690" i="4"/>
  <c r="P1690" i="4"/>
  <c r="S1689" i="4"/>
  <c r="R1689" i="4"/>
  <c r="Q1689" i="4"/>
  <c r="P1689" i="4"/>
  <c r="S1688" i="4"/>
  <c r="R1688" i="4"/>
  <c r="Q1688" i="4"/>
  <c r="P1688" i="4"/>
  <c r="S1687" i="4"/>
  <c r="R1687" i="4"/>
  <c r="Q1687" i="4"/>
  <c r="P1687" i="4"/>
  <c r="S1686" i="4"/>
  <c r="R1686" i="4"/>
  <c r="Q1686" i="4"/>
  <c r="P1686" i="4"/>
  <c r="S1685" i="4"/>
  <c r="R1685" i="4"/>
  <c r="Q1685" i="4"/>
  <c r="P1685" i="4"/>
  <c r="S1684" i="4"/>
  <c r="R1684" i="4"/>
  <c r="Q1684" i="4"/>
  <c r="P1684" i="4"/>
  <c r="S1683" i="4"/>
  <c r="R1683" i="4"/>
  <c r="Q1683" i="4"/>
  <c r="P1683" i="4"/>
  <c r="S1682" i="4"/>
  <c r="R1682" i="4"/>
  <c r="Q1682" i="4"/>
  <c r="P1682" i="4"/>
  <c r="S1681" i="4"/>
  <c r="R1681" i="4"/>
  <c r="Q1681" i="4"/>
  <c r="P1681" i="4"/>
  <c r="S1680" i="4"/>
  <c r="R1680" i="4"/>
  <c r="Q1680" i="4"/>
  <c r="P1680" i="4"/>
  <c r="S1679" i="4"/>
  <c r="R1679" i="4"/>
  <c r="Q1679" i="4"/>
  <c r="P1679" i="4"/>
  <c r="S1678" i="4"/>
  <c r="R1678" i="4"/>
  <c r="Q1678" i="4"/>
  <c r="P1678" i="4"/>
  <c r="S1677" i="4"/>
  <c r="R1677" i="4"/>
  <c r="Q1677" i="4"/>
  <c r="P1677" i="4"/>
  <c r="S1676" i="4"/>
  <c r="R1676" i="4"/>
  <c r="Q1676" i="4"/>
  <c r="P1676" i="4"/>
  <c r="S1675" i="4"/>
  <c r="R1675" i="4"/>
  <c r="Q1675" i="4"/>
  <c r="P1675" i="4"/>
  <c r="S1674" i="4"/>
  <c r="R1674" i="4"/>
  <c r="Q1674" i="4"/>
  <c r="P1674" i="4"/>
  <c r="S1673" i="4"/>
  <c r="R1673" i="4"/>
  <c r="Q1673" i="4"/>
  <c r="P1673" i="4"/>
  <c r="S1672" i="4"/>
  <c r="R1672" i="4"/>
  <c r="Q1672" i="4"/>
  <c r="P1672" i="4"/>
  <c r="S1671" i="4"/>
  <c r="R1671" i="4"/>
  <c r="Q1671" i="4"/>
  <c r="P1671" i="4"/>
  <c r="S1670" i="4"/>
  <c r="R1670" i="4"/>
  <c r="Q1670" i="4"/>
  <c r="P1670" i="4"/>
  <c r="S1669" i="4"/>
  <c r="R1669" i="4"/>
  <c r="Q1669" i="4"/>
  <c r="P1669" i="4"/>
  <c r="S1668" i="4"/>
  <c r="R1668" i="4"/>
  <c r="Q1668" i="4"/>
  <c r="P1668" i="4"/>
  <c r="S1667" i="4"/>
  <c r="R1667" i="4"/>
  <c r="Q1667" i="4"/>
  <c r="P1667" i="4"/>
  <c r="S1666" i="4"/>
  <c r="R1666" i="4"/>
  <c r="Q1666" i="4"/>
  <c r="P1666" i="4"/>
  <c r="S1665" i="4"/>
  <c r="R1665" i="4"/>
  <c r="Q1665" i="4"/>
  <c r="P1665" i="4"/>
  <c r="S1664" i="4"/>
  <c r="R1664" i="4"/>
  <c r="Q1664" i="4"/>
  <c r="P1664" i="4"/>
  <c r="S1663" i="4"/>
  <c r="R1663" i="4"/>
  <c r="Q1663" i="4"/>
  <c r="P1663" i="4"/>
  <c r="S1662" i="4"/>
  <c r="R1662" i="4"/>
  <c r="Q1662" i="4"/>
  <c r="P1662" i="4"/>
  <c r="S1661" i="4"/>
  <c r="R1661" i="4"/>
  <c r="Q1661" i="4"/>
  <c r="P1661" i="4"/>
  <c r="S1660" i="4"/>
  <c r="R1660" i="4"/>
  <c r="Q1660" i="4"/>
  <c r="P1660" i="4"/>
  <c r="S1659" i="4"/>
  <c r="R1659" i="4"/>
  <c r="Q1659" i="4"/>
  <c r="P1659" i="4"/>
  <c r="S1658" i="4"/>
  <c r="R1658" i="4"/>
  <c r="Q1658" i="4"/>
  <c r="P1658" i="4"/>
  <c r="S1657" i="4"/>
  <c r="R1657" i="4"/>
  <c r="Q1657" i="4"/>
  <c r="P1657" i="4"/>
  <c r="S1656" i="4"/>
  <c r="R1656" i="4"/>
  <c r="Q1656" i="4"/>
  <c r="P1656" i="4"/>
  <c r="S1655" i="4"/>
  <c r="R1655" i="4"/>
  <c r="Q1655" i="4"/>
  <c r="P1655" i="4"/>
  <c r="S1654" i="4"/>
  <c r="R1654" i="4"/>
  <c r="Q1654" i="4"/>
  <c r="P1654" i="4"/>
  <c r="S1653" i="4"/>
  <c r="R1653" i="4"/>
  <c r="Q1653" i="4"/>
  <c r="P1653" i="4"/>
  <c r="S1652" i="4"/>
  <c r="R1652" i="4"/>
  <c r="Q1652" i="4"/>
  <c r="P1652" i="4"/>
  <c r="S1651" i="4"/>
  <c r="R1651" i="4"/>
  <c r="Q1651" i="4"/>
  <c r="P1651" i="4"/>
  <c r="S1650" i="4"/>
  <c r="R1650" i="4"/>
  <c r="Q1650" i="4"/>
  <c r="P1650" i="4"/>
  <c r="S1649" i="4"/>
  <c r="R1649" i="4"/>
  <c r="Q1649" i="4"/>
  <c r="P1649" i="4"/>
  <c r="S1648" i="4"/>
  <c r="R1648" i="4"/>
  <c r="Q1648" i="4"/>
  <c r="P1648" i="4"/>
  <c r="S1647" i="4"/>
  <c r="R1647" i="4"/>
  <c r="Q1647" i="4"/>
  <c r="P1647" i="4"/>
  <c r="S1646" i="4"/>
  <c r="R1646" i="4"/>
  <c r="Q1646" i="4"/>
  <c r="P1646" i="4"/>
  <c r="S1645" i="4"/>
  <c r="R1645" i="4"/>
  <c r="Q1645" i="4"/>
  <c r="P1645" i="4"/>
  <c r="S1644" i="4"/>
  <c r="R1644" i="4"/>
  <c r="Q1644" i="4"/>
  <c r="P1644" i="4"/>
  <c r="S1643" i="4"/>
  <c r="R1643" i="4"/>
  <c r="Q1643" i="4"/>
  <c r="P1643" i="4"/>
  <c r="S1642" i="4"/>
  <c r="R1642" i="4"/>
  <c r="Q1642" i="4"/>
  <c r="P1642" i="4"/>
  <c r="S1641" i="4"/>
  <c r="R1641" i="4"/>
  <c r="Q1641" i="4"/>
  <c r="P1641" i="4"/>
  <c r="S1640" i="4"/>
  <c r="R1640" i="4"/>
  <c r="Q1640" i="4"/>
  <c r="P1640" i="4"/>
  <c r="S1639" i="4"/>
  <c r="R1639" i="4"/>
  <c r="Q1639" i="4"/>
  <c r="P1639" i="4"/>
  <c r="S1638" i="4"/>
  <c r="R1638" i="4"/>
  <c r="Q1638" i="4"/>
  <c r="P1638" i="4"/>
  <c r="S1637" i="4"/>
  <c r="R1637" i="4"/>
  <c r="Q1637" i="4"/>
  <c r="P1637" i="4"/>
  <c r="S1636" i="4"/>
  <c r="R1636" i="4"/>
  <c r="Q1636" i="4"/>
  <c r="P1636" i="4"/>
  <c r="S1635" i="4"/>
  <c r="R1635" i="4"/>
  <c r="Q1635" i="4"/>
  <c r="P1635" i="4"/>
  <c r="S1634" i="4"/>
  <c r="R1634" i="4"/>
  <c r="Q1634" i="4"/>
  <c r="P1634" i="4"/>
  <c r="S1633" i="4"/>
  <c r="R1633" i="4"/>
  <c r="Q1633" i="4"/>
  <c r="P1633" i="4"/>
  <c r="S1632" i="4"/>
  <c r="R1632" i="4"/>
  <c r="Q1632" i="4"/>
  <c r="P1632" i="4"/>
  <c r="S1631" i="4"/>
  <c r="R1631" i="4"/>
  <c r="Q1631" i="4"/>
  <c r="P1631" i="4"/>
  <c r="S1630" i="4"/>
  <c r="R1630" i="4"/>
  <c r="Q1630" i="4"/>
  <c r="P1630" i="4"/>
  <c r="S1629" i="4"/>
  <c r="R1629" i="4"/>
  <c r="Q1629" i="4"/>
  <c r="P1629" i="4"/>
  <c r="S1628" i="4"/>
  <c r="R1628" i="4"/>
  <c r="Q1628" i="4"/>
  <c r="P1628" i="4"/>
  <c r="S1627" i="4"/>
  <c r="R1627" i="4"/>
  <c r="Q1627" i="4"/>
  <c r="P1627" i="4"/>
  <c r="S1626" i="4"/>
  <c r="R1626" i="4"/>
  <c r="Q1626" i="4"/>
  <c r="P1626" i="4"/>
  <c r="S1625" i="4"/>
  <c r="R1625" i="4"/>
  <c r="Q1625" i="4"/>
  <c r="P1625" i="4"/>
  <c r="S1624" i="4"/>
  <c r="R1624" i="4"/>
  <c r="Q1624" i="4"/>
  <c r="P1624" i="4"/>
  <c r="S1623" i="4"/>
  <c r="R1623" i="4"/>
  <c r="Q1623" i="4"/>
  <c r="P1623" i="4"/>
  <c r="S1622" i="4"/>
  <c r="R1622" i="4"/>
  <c r="Q1622" i="4"/>
  <c r="P1622" i="4"/>
  <c r="S1621" i="4"/>
  <c r="R1621" i="4"/>
  <c r="Q1621" i="4"/>
  <c r="P1621" i="4"/>
  <c r="S1620" i="4"/>
  <c r="R1620" i="4"/>
  <c r="Q1620" i="4"/>
  <c r="P1620" i="4"/>
  <c r="S1619" i="4"/>
  <c r="R1619" i="4"/>
  <c r="Q1619" i="4"/>
  <c r="P1619" i="4"/>
  <c r="S1618" i="4"/>
  <c r="R1618" i="4"/>
  <c r="Q1618" i="4"/>
  <c r="P1618" i="4"/>
  <c r="S1617" i="4"/>
  <c r="R1617" i="4"/>
  <c r="Q1617" i="4"/>
  <c r="P1617" i="4"/>
  <c r="S1616" i="4"/>
  <c r="R1616" i="4"/>
  <c r="Q1616" i="4"/>
  <c r="P1616" i="4"/>
  <c r="S1615" i="4"/>
  <c r="R1615" i="4"/>
  <c r="Q1615" i="4"/>
  <c r="P1615" i="4"/>
  <c r="S1614" i="4"/>
  <c r="R1614" i="4"/>
  <c r="Q1614" i="4"/>
  <c r="P1614" i="4"/>
  <c r="S1613" i="4"/>
  <c r="R1613" i="4"/>
  <c r="Q1613" i="4"/>
  <c r="P1613" i="4"/>
  <c r="S1612" i="4"/>
  <c r="R1612" i="4"/>
  <c r="Q1612" i="4"/>
  <c r="P1612" i="4"/>
  <c r="S1611" i="4"/>
  <c r="R1611" i="4"/>
  <c r="Q1611" i="4"/>
  <c r="P1611" i="4"/>
  <c r="S1610" i="4"/>
  <c r="R1610" i="4"/>
  <c r="Q1610" i="4"/>
  <c r="P1610" i="4"/>
  <c r="S1609" i="4"/>
  <c r="R1609" i="4"/>
  <c r="Q1609" i="4"/>
  <c r="P1609" i="4"/>
  <c r="S1608" i="4"/>
  <c r="R1608" i="4"/>
  <c r="Q1608" i="4"/>
  <c r="P1608" i="4"/>
  <c r="S1607" i="4"/>
  <c r="R1607" i="4"/>
  <c r="Q1607" i="4"/>
  <c r="P1607" i="4"/>
  <c r="S1606" i="4"/>
  <c r="R1606" i="4"/>
  <c r="Q1606" i="4"/>
  <c r="P1606" i="4"/>
  <c r="S1605" i="4"/>
  <c r="R1605" i="4"/>
  <c r="Q1605" i="4"/>
  <c r="P1605" i="4"/>
  <c r="S1604" i="4"/>
  <c r="R1604" i="4"/>
  <c r="Q1604" i="4"/>
  <c r="P1604" i="4"/>
  <c r="S1603" i="4"/>
  <c r="R1603" i="4"/>
  <c r="Q1603" i="4"/>
  <c r="P1603" i="4"/>
  <c r="S1602" i="4"/>
  <c r="R1602" i="4"/>
  <c r="Q1602" i="4"/>
  <c r="P1602" i="4"/>
  <c r="S1601" i="4"/>
  <c r="R1601" i="4"/>
  <c r="Q1601" i="4"/>
  <c r="P1601" i="4"/>
  <c r="S1600" i="4"/>
  <c r="R1600" i="4"/>
  <c r="Q1600" i="4"/>
  <c r="P1600" i="4"/>
  <c r="S1599" i="4"/>
  <c r="R1599" i="4"/>
  <c r="Q1599" i="4"/>
  <c r="P1599" i="4"/>
  <c r="S1598" i="4"/>
  <c r="R1598" i="4"/>
  <c r="Q1598" i="4"/>
  <c r="P1598" i="4"/>
  <c r="S1597" i="4"/>
  <c r="R1597" i="4"/>
  <c r="Q1597" i="4"/>
  <c r="P1597" i="4"/>
  <c r="S1596" i="4"/>
  <c r="R1596" i="4"/>
  <c r="Q1596" i="4"/>
  <c r="P1596" i="4"/>
  <c r="S1595" i="4"/>
  <c r="R1595" i="4"/>
  <c r="Q1595" i="4"/>
  <c r="P1595" i="4"/>
  <c r="S1594" i="4"/>
  <c r="R1594" i="4"/>
  <c r="Q1594" i="4"/>
  <c r="P1594" i="4"/>
  <c r="S1593" i="4"/>
  <c r="R1593" i="4"/>
  <c r="Q1593" i="4"/>
  <c r="P1593" i="4"/>
  <c r="S1592" i="4"/>
  <c r="R1592" i="4"/>
  <c r="Q1592" i="4"/>
  <c r="P1592" i="4"/>
  <c r="S1591" i="4"/>
  <c r="R1591" i="4"/>
  <c r="Q1591" i="4"/>
  <c r="P1591" i="4"/>
  <c r="S1590" i="4"/>
  <c r="R1590" i="4"/>
  <c r="Q1590" i="4"/>
  <c r="P1590" i="4"/>
  <c r="S1589" i="4"/>
  <c r="R1589" i="4"/>
  <c r="Q1589" i="4"/>
  <c r="P1589" i="4"/>
  <c r="S1588" i="4"/>
  <c r="R1588" i="4"/>
  <c r="Q1588" i="4"/>
  <c r="P1588" i="4"/>
  <c r="S1587" i="4"/>
  <c r="R1587" i="4"/>
  <c r="Q1587" i="4"/>
  <c r="P1587" i="4"/>
  <c r="S1586" i="4"/>
  <c r="R1586" i="4"/>
  <c r="Q1586" i="4"/>
  <c r="P1586" i="4"/>
  <c r="S1585" i="4"/>
  <c r="R1585" i="4"/>
  <c r="Q1585" i="4"/>
  <c r="P1585" i="4"/>
  <c r="S1584" i="4"/>
  <c r="R1584" i="4"/>
  <c r="Q1584" i="4"/>
  <c r="P1584" i="4"/>
  <c r="S1583" i="4"/>
  <c r="R1583" i="4"/>
  <c r="Q1583" i="4"/>
  <c r="P1583" i="4"/>
  <c r="S1582" i="4"/>
  <c r="R1582" i="4"/>
  <c r="Q1582" i="4"/>
  <c r="P1582" i="4"/>
  <c r="S1581" i="4"/>
  <c r="R1581" i="4"/>
  <c r="Q1581" i="4"/>
  <c r="P1581" i="4"/>
  <c r="S1580" i="4"/>
  <c r="R1580" i="4"/>
  <c r="Q1580" i="4"/>
  <c r="P1580" i="4"/>
  <c r="S1579" i="4"/>
  <c r="R1579" i="4"/>
  <c r="Q1579" i="4"/>
  <c r="P1579" i="4"/>
  <c r="S1578" i="4"/>
  <c r="R1578" i="4"/>
  <c r="Q1578" i="4"/>
  <c r="P1578" i="4"/>
  <c r="S1577" i="4"/>
  <c r="R1577" i="4"/>
  <c r="Q1577" i="4"/>
  <c r="P1577" i="4"/>
  <c r="S1576" i="4"/>
  <c r="R1576" i="4"/>
  <c r="Q1576" i="4"/>
  <c r="P1576" i="4"/>
  <c r="S1575" i="4"/>
  <c r="R1575" i="4"/>
  <c r="Q1575" i="4"/>
  <c r="P1575" i="4"/>
  <c r="S1574" i="4"/>
  <c r="R1574" i="4"/>
  <c r="Q1574" i="4"/>
  <c r="P1574" i="4"/>
  <c r="S1573" i="4"/>
  <c r="R1573" i="4"/>
  <c r="Q1573" i="4"/>
  <c r="P1573" i="4"/>
  <c r="S1572" i="4"/>
  <c r="R1572" i="4"/>
  <c r="Q1572" i="4"/>
  <c r="P1572" i="4"/>
  <c r="S1571" i="4"/>
  <c r="R1571" i="4"/>
  <c r="Q1571" i="4"/>
  <c r="P1571" i="4"/>
  <c r="S1570" i="4"/>
  <c r="R1570" i="4"/>
  <c r="Q1570" i="4"/>
  <c r="P1570" i="4"/>
  <c r="S1569" i="4"/>
  <c r="R1569" i="4"/>
  <c r="Q1569" i="4"/>
  <c r="P1569" i="4"/>
  <c r="S1568" i="4"/>
  <c r="R1568" i="4"/>
  <c r="Q1568" i="4"/>
  <c r="P1568" i="4"/>
  <c r="S1567" i="4"/>
  <c r="R1567" i="4"/>
  <c r="Q1567" i="4"/>
  <c r="P1567" i="4"/>
  <c r="S1566" i="4"/>
  <c r="R1566" i="4"/>
  <c r="Q1566" i="4"/>
  <c r="P1566" i="4"/>
  <c r="S1565" i="4"/>
  <c r="R1565" i="4"/>
  <c r="Q1565" i="4"/>
  <c r="P1565" i="4"/>
  <c r="S1564" i="4"/>
  <c r="R1564" i="4"/>
  <c r="Q1564" i="4"/>
  <c r="P1564" i="4"/>
  <c r="S1563" i="4"/>
  <c r="R1563" i="4"/>
  <c r="Q1563" i="4"/>
  <c r="P1563" i="4"/>
  <c r="S1562" i="4"/>
  <c r="R1562" i="4"/>
  <c r="Q1562" i="4"/>
  <c r="P1562" i="4"/>
  <c r="S1561" i="4"/>
  <c r="R1561" i="4"/>
  <c r="Q1561" i="4"/>
  <c r="P1561" i="4"/>
  <c r="S1560" i="4"/>
  <c r="R1560" i="4"/>
  <c r="Q1560" i="4"/>
  <c r="P1560" i="4"/>
  <c r="S1559" i="4"/>
  <c r="R1559" i="4"/>
  <c r="Q1559" i="4"/>
  <c r="P1559" i="4"/>
  <c r="S1558" i="4"/>
  <c r="R1558" i="4"/>
  <c r="Q1558" i="4"/>
  <c r="P1558" i="4"/>
  <c r="S1557" i="4"/>
  <c r="R1557" i="4"/>
  <c r="Q1557" i="4"/>
  <c r="P1557" i="4"/>
  <c r="S1556" i="4"/>
  <c r="R1556" i="4"/>
  <c r="Q1556" i="4"/>
  <c r="P1556" i="4"/>
  <c r="S1555" i="4"/>
  <c r="R1555" i="4"/>
  <c r="Q1555" i="4"/>
  <c r="P1555" i="4"/>
  <c r="S1554" i="4"/>
  <c r="R1554" i="4"/>
  <c r="Q1554" i="4"/>
  <c r="P1554" i="4"/>
  <c r="S1553" i="4"/>
  <c r="R1553" i="4"/>
  <c r="Q1553" i="4"/>
  <c r="P1553" i="4"/>
  <c r="S1552" i="4"/>
  <c r="R1552" i="4"/>
  <c r="Q1552" i="4"/>
  <c r="P1552" i="4"/>
  <c r="S1551" i="4"/>
  <c r="R1551" i="4"/>
  <c r="Q1551" i="4"/>
  <c r="P1551" i="4"/>
  <c r="S1550" i="4"/>
  <c r="R1550" i="4"/>
  <c r="Q1550" i="4"/>
  <c r="P1550" i="4"/>
  <c r="S1549" i="4"/>
  <c r="R1549" i="4"/>
  <c r="Q1549" i="4"/>
  <c r="P1549" i="4"/>
  <c r="S1548" i="4"/>
  <c r="R1548" i="4"/>
  <c r="Q1548" i="4"/>
  <c r="P1548" i="4"/>
  <c r="S1547" i="4"/>
  <c r="R1547" i="4"/>
  <c r="Q1547" i="4"/>
  <c r="P1547" i="4"/>
  <c r="S1546" i="4"/>
  <c r="R1546" i="4"/>
  <c r="Q1546" i="4"/>
  <c r="P1546" i="4"/>
  <c r="S1545" i="4"/>
  <c r="R1545" i="4"/>
  <c r="Q1545" i="4"/>
  <c r="P1545" i="4"/>
  <c r="S1544" i="4"/>
  <c r="R1544" i="4"/>
  <c r="Q1544" i="4"/>
  <c r="P1544" i="4"/>
  <c r="S1543" i="4"/>
  <c r="R1543" i="4"/>
  <c r="Q1543" i="4"/>
  <c r="P1543" i="4"/>
  <c r="S1542" i="4"/>
  <c r="R1542" i="4"/>
  <c r="Q1542" i="4"/>
  <c r="P1542" i="4"/>
  <c r="S1541" i="4"/>
  <c r="R1541" i="4"/>
  <c r="Q1541" i="4"/>
  <c r="P1541" i="4"/>
  <c r="S1540" i="4"/>
  <c r="R1540" i="4"/>
  <c r="Q1540" i="4"/>
  <c r="P1540" i="4"/>
  <c r="S1539" i="4"/>
  <c r="R1539" i="4"/>
  <c r="Q1539" i="4"/>
  <c r="P1539" i="4"/>
  <c r="S1538" i="4"/>
  <c r="R1538" i="4"/>
  <c r="Q1538" i="4"/>
  <c r="P1538" i="4"/>
  <c r="S1537" i="4"/>
  <c r="R1537" i="4"/>
  <c r="Q1537" i="4"/>
  <c r="P1537" i="4"/>
  <c r="S1536" i="4"/>
  <c r="R1536" i="4"/>
  <c r="Q1536" i="4"/>
  <c r="P1536" i="4"/>
  <c r="S1535" i="4"/>
  <c r="R1535" i="4"/>
  <c r="Q1535" i="4"/>
  <c r="P1535" i="4"/>
  <c r="S1534" i="4"/>
  <c r="R1534" i="4"/>
  <c r="Q1534" i="4"/>
  <c r="P1534" i="4"/>
  <c r="S1533" i="4"/>
  <c r="R1533" i="4"/>
  <c r="Q1533" i="4"/>
  <c r="P1533" i="4"/>
  <c r="S1532" i="4"/>
  <c r="R1532" i="4"/>
  <c r="Q1532" i="4"/>
  <c r="P1532" i="4"/>
  <c r="S1531" i="4"/>
  <c r="R1531" i="4"/>
  <c r="Q1531" i="4"/>
  <c r="P1531" i="4"/>
  <c r="S1530" i="4"/>
  <c r="R1530" i="4"/>
  <c r="Q1530" i="4"/>
  <c r="P1530" i="4"/>
  <c r="S1529" i="4"/>
  <c r="R1529" i="4"/>
  <c r="Q1529" i="4"/>
  <c r="P1529" i="4"/>
  <c r="S1528" i="4"/>
  <c r="R1528" i="4"/>
  <c r="Q1528" i="4"/>
  <c r="P1528" i="4"/>
  <c r="S1527" i="4"/>
  <c r="R1527" i="4"/>
  <c r="Q1527" i="4"/>
  <c r="P1527" i="4"/>
  <c r="S1526" i="4"/>
  <c r="R1526" i="4"/>
  <c r="Q1526" i="4"/>
  <c r="P1526" i="4"/>
  <c r="S1525" i="4"/>
  <c r="R1525" i="4"/>
  <c r="Q1525" i="4"/>
  <c r="P1525" i="4"/>
  <c r="S1524" i="4"/>
  <c r="R1524" i="4"/>
  <c r="Q1524" i="4"/>
  <c r="P1524" i="4"/>
  <c r="S1523" i="4"/>
  <c r="R1523" i="4"/>
  <c r="Q1523" i="4"/>
  <c r="P1523" i="4"/>
  <c r="S1522" i="4"/>
  <c r="R1522" i="4"/>
  <c r="Q1522" i="4"/>
  <c r="P1522" i="4"/>
  <c r="S1521" i="4"/>
  <c r="R1521" i="4"/>
  <c r="Q1521" i="4"/>
  <c r="P1521" i="4"/>
  <c r="S1520" i="4"/>
  <c r="R1520" i="4"/>
  <c r="Q1520" i="4"/>
  <c r="P1520" i="4"/>
  <c r="S1519" i="4"/>
  <c r="R1519" i="4"/>
  <c r="Q1519" i="4"/>
  <c r="P1519" i="4"/>
  <c r="S1518" i="4"/>
  <c r="R1518" i="4"/>
  <c r="Q1518" i="4"/>
  <c r="P1518" i="4"/>
  <c r="S1517" i="4"/>
  <c r="R1517" i="4"/>
  <c r="Q1517" i="4"/>
  <c r="P1517" i="4"/>
  <c r="S1516" i="4"/>
  <c r="R1516" i="4"/>
  <c r="Q1516" i="4"/>
  <c r="P1516" i="4"/>
  <c r="S1515" i="4"/>
  <c r="R1515" i="4"/>
  <c r="Q1515" i="4"/>
  <c r="P1515" i="4"/>
  <c r="S1514" i="4"/>
  <c r="R1514" i="4"/>
  <c r="Q1514" i="4"/>
  <c r="P1514" i="4"/>
  <c r="S1513" i="4"/>
  <c r="R1513" i="4"/>
  <c r="Q1513" i="4"/>
  <c r="P1513" i="4"/>
  <c r="S1512" i="4"/>
  <c r="R1512" i="4"/>
  <c r="Q1512" i="4"/>
  <c r="P1512" i="4"/>
  <c r="S1511" i="4"/>
  <c r="R1511" i="4"/>
  <c r="Q1511" i="4"/>
  <c r="P1511" i="4"/>
  <c r="S1510" i="4"/>
  <c r="R1510" i="4"/>
  <c r="Q1510" i="4"/>
  <c r="P1510" i="4"/>
  <c r="S1509" i="4"/>
  <c r="R1509" i="4"/>
  <c r="Q1509" i="4"/>
  <c r="P1509" i="4"/>
  <c r="S1508" i="4"/>
  <c r="R1508" i="4"/>
  <c r="Q1508" i="4"/>
  <c r="P1508" i="4"/>
  <c r="S1507" i="4"/>
  <c r="R1507" i="4"/>
  <c r="Q1507" i="4"/>
  <c r="P1507" i="4"/>
  <c r="S1506" i="4"/>
  <c r="R1506" i="4"/>
  <c r="Q1506" i="4"/>
  <c r="P1506" i="4"/>
  <c r="S1505" i="4"/>
  <c r="R1505" i="4"/>
  <c r="Q1505" i="4"/>
  <c r="P1505" i="4"/>
  <c r="S1504" i="4"/>
  <c r="R1504" i="4"/>
  <c r="Q1504" i="4"/>
  <c r="P1504" i="4"/>
  <c r="S1503" i="4"/>
  <c r="R1503" i="4"/>
  <c r="Q1503" i="4"/>
  <c r="P1503" i="4"/>
  <c r="S1502" i="4"/>
  <c r="R1502" i="4"/>
  <c r="Q1502" i="4"/>
  <c r="P1502" i="4"/>
  <c r="S1501" i="4"/>
  <c r="R1501" i="4"/>
  <c r="Q1501" i="4"/>
  <c r="P1501" i="4"/>
  <c r="S1500" i="4"/>
  <c r="R1500" i="4"/>
  <c r="Q1500" i="4"/>
  <c r="P1500" i="4"/>
  <c r="S1499" i="4"/>
  <c r="R1499" i="4"/>
  <c r="Q1499" i="4"/>
  <c r="P1499" i="4"/>
  <c r="S1498" i="4"/>
  <c r="R1498" i="4"/>
  <c r="Q1498" i="4"/>
  <c r="P1498" i="4"/>
  <c r="S1497" i="4"/>
  <c r="R1497" i="4"/>
  <c r="Q1497" i="4"/>
  <c r="P1497" i="4"/>
  <c r="S1496" i="4"/>
  <c r="R1496" i="4"/>
  <c r="Q1496" i="4"/>
  <c r="P1496" i="4"/>
  <c r="S1495" i="4"/>
  <c r="R1495" i="4"/>
  <c r="Q1495" i="4"/>
  <c r="P1495" i="4"/>
  <c r="S1494" i="4"/>
  <c r="R1494" i="4"/>
  <c r="Q1494" i="4"/>
  <c r="P1494" i="4"/>
  <c r="S1493" i="4"/>
  <c r="R1493" i="4"/>
  <c r="Q1493" i="4"/>
  <c r="P1493" i="4"/>
  <c r="S1492" i="4"/>
  <c r="R1492" i="4"/>
  <c r="Q1492" i="4"/>
  <c r="P1492" i="4"/>
  <c r="S1491" i="4"/>
  <c r="R1491" i="4"/>
  <c r="Q1491" i="4"/>
  <c r="P1491" i="4"/>
  <c r="S1490" i="4"/>
  <c r="R1490" i="4"/>
  <c r="Q1490" i="4"/>
  <c r="P1490" i="4"/>
  <c r="S1489" i="4"/>
  <c r="R1489" i="4"/>
  <c r="Q1489" i="4"/>
  <c r="P1489" i="4"/>
  <c r="S1488" i="4"/>
  <c r="R1488" i="4"/>
  <c r="Q1488" i="4"/>
  <c r="P1488" i="4"/>
  <c r="S1487" i="4"/>
  <c r="R1487" i="4"/>
  <c r="Q1487" i="4"/>
  <c r="P1487" i="4"/>
  <c r="S1486" i="4"/>
  <c r="R1486" i="4"/>
  <c r="Q1486" i="4"/>
  <c r="P1486" i="4"/>
  <c r="S1485" i="4"/>
  <c r="R1485" i="4"/>
  <c r="Q1485" i="4"/>
  <c r="P1485" i="4"/>
  <c r="S1484" i="4"/>
  <c r="R1484" i="4"/>
  <c r="Q1484" i="4"/>
  <c r="P1484" i="4"/>
  <c r="S1483" i="4"/>
  <c r="R1483" i="4"/>
  <c r="Q1483" i="4"/>
  <c r="P1483" i="4"/>
  <c r="S1482" i="4"/>
  <c r="R1482" i="4"/>
  <c r="Q1482" i="4"/>
  <c r="P1482" i="4"/>
  <c r="S1481" i="4"/>
  <c r="R1481" i="4"/>
  <c r="Q1481" i="4"/>
  <c r="P1481" i="4"/>
  <c r="S1480" i="4"/>
  <c r="R1480" i="4"/>
  <c r="Q1480" i="4"/>
  <c r="P1480" i="4"/>
  <c r="S1479" i="4"/>
  <c r="R1479" i="4"/>
  <c r="Q1479" i="4"/>
  <c r="P1479" i="4"/>
  <c r="S1478" i="4"/>
  <c r="R1478" i="4"/>
  <c r="Q1478" i="4"/>
  <c r="P1478" i="4"/>
  <c r="S1477" i="4"/>
  <c r="R1477" i="4"/>
  <c r="Q1477" i="4"/>
  <c r="P1477" i="4"/>
  <c r="S1476" i="4"/>
  <c r="R1476" i="4"/>
  <c r="Q1476" i="4"/>
  <c r="P1476" i="4"/>
  <c r="S1475" i="4"/>
  <c r="R1475" i="4"/>
  <c r="Q1475" i="4"/>
  <c r="P1475" i="4"/>
  <c r="S1474" i="4"/>
  <c r="R1474" i="4"/>
  <c r="Q1474" i="4"/>
  <c r="P1474" i="4"/>
  <c r="S1473" i="4"/>
  <c r="R1473" i="4"/>
  <c r="Q1473" i="4"/>
  <c r="P1473" i="4"/>
  <c r="S1472" i="4"/>
  <c r="R1472" i="4"/>
  <c r="Q1472" i="4"/>
  <c r="P1472" i="4"/>
  <c r="S1471" i="4"/>
  <c r="R1471" i="4"/>
  <c r="Q1471" i="4"/>
  <c r="P1471" i="4"/>
  <c r="S1470" i="4"/>
  <c r="R1470" i="4"/>
  <c r="Q1470" i="4"/>
  <c r="P1470" i="4"/>
  <c r="S1469" i="4"/>
  <c r="R1469" i="4"/>
  <c r="Q1469" i="4"/>
  <c r="P1469" i="4"/>
  <c r="S1468" i="4"/>
  <c r="R1468" i="4"/>
  <c r="Q1468" i="4"/>
  <c r="P1468" i="4"/>
  <c r="S1467" i="4"/>
  <c r="R1467" i="4"/>
  <c r="Q1467" i="4"/>
  <c r="P1467" i="4"/>
  <c r="S1466" i="4"/>
  <c r="R1466" i="4"/>
  <c r="Q1466" i="4"/>
  <c r="P1466" i="4"/>
  <c r="S1465" i="4"/>
  <c r="R1465" i="4"/>
  <c r="Q1465" i="4"/>
  <c r="P1465" i="4"/>
  <c r="S1464" i="4"/>
  <c r="R1464" i="4"/>
  <c r="Q1464" i="4"/>
  <c r="P1464" i="4"/>
  <c r="S1463" i="4"/>
  <c r="R1463" i="4"/>
  <c r="Q1463" i="4"/>
  <c r="P1463" i="4"/>
  <c r="S1462" i="4"/>
  <c r="R1462" i="4"/>
  <c r="Q1462" i="4"/>
  <c r="P1462" i="4"/>
  <c r="S1461" i="4"/>
  <c r="R1461" i="4"/>
  <c r="Q1461" i="4"/>
  <c r="P1461" i="4"/>
  <c r="S1460" i="4"/>
  <c r="R1460" i="4"/>
  <c r="Q1460" i="4"/>
  <c r="P1460" i="4"/>
  <c r="S1459" i="4"/>
  <c r="R1459" i="4"/>
  <c r="Q1459" i="4"/>
  <c r="P1459" i="4"/>
  <c r="S1458" i="4"/>
  <c r="R1458" i="4"/>
  <c r="Q1458" i="4"/>
  <c r="P1458" i="4"/>
  <c r="S1457" i="4"/>
  <c r="R1457" i="4"/>
  <c r="Q1457" i="4"/>
  <c r="P1457" i="4"/>
  <c r="S1456" i="4"/>
  <c r="R1456" i="4"/>
  <c r="Q1456" i="4"/>
  <c r="P1456" i="4"/>
  <c r="S1455" i="4"/>
  <c r="R1455" i="4"/>
  <c r="Q1455" i="4"/>
  <c r="P1455" i="4"/>
  <c r="S1454" i="4"/>
  <c r="R1454" i="4"/>
  <c r="Q1454" i="4"/>
  <c r="P1454" i="4"/>
  <c r="S1453" i="4"/>
  <c r="R1453" i="4"/>
  <c r="Q1453" i="4"/>
  <c r="P1453" i="4"/>
  <c r="S1452" i="4"/>
  <c r="R1452" i="4"/>
  <c r="Q1452" i="4"/>
  <c r="P1452" i="4"/>
  <c r="S1451" i="4"/>
  <c r="R1451" i="4"/>
  <c r="Q1451" i="4"/>
  <c r="P1451" i="4"/>
  <c r="S1450" i="4"/>
  <c r="R1450" i="4"/>
  <c r="Q1450" i="4"/>
  <c r="P1450" i="4"/>
  <c r="S1449" i="4"/>
  <c r="R1449" i="4"/>
  <c r="Q1449" i="4"/>
  <c r="P1449" i="4"/>
  <c r="S1448" i="4"/>
  <c r="R1448" i="4"/>
  <c r="Q1448" i="4"/>
  <c r="P1448" i="4"/>
  <c r="S1447" i="4"/>
  <c r="R1447" i="4"/>
  <c r="Q1447" i="4"/>
  <c r="P1447" i="4"/>
  <c r="S1446" i="4"/>
  <c r="R1446" i="4"/>
  <c r="Q1446" i="4"/>
  <c r="P1446" i="4"/>
  <c r="S1445" i="4"/>
  <c r="R1445" i="4"/>
  <c r="Q1445" i="4"/>
  <c r="P1445" i="4"/>
  <c r="S1444" i="4"/>
  <c r="R1444" i="4"/>
  <c r="Q1444" i="4"/>
  <c r="P1444" i="4"/>
  <c r="S1443" i="4"/>
  <c r="R1443" i="4"/>
  <c r="Q1443" i="4"/>
  <c r="P1443" i="4"/>
  <c r="S1442" i="4"/>
  <c r="R1442" i="4"/>
  <c r="Q1442" i="4"/>
  <c r="P1442" i="4"/>
  <c r="S1441" i="4"/>
  <c r="R1441" i="4"/>
  <c r="Q1441" i="4"/>
  <c r="P1441" i="4"/>
  <c r="S1440" i="4"/>
  <c r="R1440" i="4"/>
  <c r="Q1440" i="4"/>
  <c r="P1440" i="4"/>
  <c r="S1439" i="4"/>
  <c r="R1439" i="4"/>
  <c r="Q1439" i="4"/>
  <c r="P1439" i="4"/>
  <c r="S1438" i="4"/>
  <c r="R1438" i="4"/>
  <c r="Q1438" i="4"/>
  <c r="P1438" i="4"/>
  <c r="S1437" i="4"/>
  <c r="R1437" i="4"/>
  <c r="Q1437" i="4"/>
  <c r="P1437" i="4"/>
  <c r="S1436" i="4"/>
  <c r="R1436" i="4"/>
  <c r="Q1436" i="4"/>
  <c r="P1436" i="4"/>
  <c r="S1435" i="4"/>
  <c r="R1435" i="4"/>
  <c r="Q1435" i="4"/>
  <c r="P1435" i="4"/>
  <c r="S1434" i="4"/>
  <c r="R1434" i="4"/>
  <c r="Q1434" i="4"/>
  <c r="P1434" i="4"/>
  <c r="S1433" i="4"/>
  <c r="R1433" i="4"/>
  <c r="Q1433" i="4"/>
  <c r="P1433" i="4"/>
  <c r="S1432" i="4"/>
  <c r="R1432" i="4"/>
  <c r="Q1432" i="4"/>
  <c r="P1432" i="4"/>
  <c r="S1431" i="4"/>
  <c r="R1431" i="4"/>
  <c r="Q1431" i="4"/>
  <c r="P1431" i="4"/>
  <c r="S1430" i="4"/>
  <c r="R1430" i="4"/>
  <c r="Q1430" i="4"/>
  <c r="P1430" i="4"/>
  <c r="S1429" i="4"/>
  <c r="R1429" i="4"/>
  <c r="Q1429" i="4"/>
  <c r="P1429" i="4"/>
  <c r="S1428" i="4"/>
  <c r="R1428" i="4"/>
  <c r="Q1428" i="4"/>
  <c r="P1428" i="4"/>
  <c r="S1427" i="4"/>
  <c r="R1427" i="4"/>
  <c r="Q1427" i="4"/>
  <c r="P1427" i="4"/>
  <c r="S1426" i="4"/>
  <c r="R1426" i="4"/>
  <c r="Q1426" i="4"/>
  <c r="P1426" i="4"/>
  <c r="S1425" i="4"/>
  <c r="R1425" i="4"/>
  <c r="Q1425" i="4"/>
  <c r="P1425" i="4"/>
  <c r="S1424" i="4"/>
  <c r="R1424" i="4"/>
  <c r="Q1424" i="4"/>
  <c r="P1424" i="4"/>
  <c r="S1423" i="4"/>
  <c r="R1423" i="4"/>
  <c r="Q1423" i="4"/>
  <c r="P1423" i="4"/>
  <c r="S1422" i="4"/>
  <c r="R1422" i="4"/>
  <c r="Q1422" i="4"/>
  <c r="P1422" i="4"/>
  <c r="S1421" i="4"/>
  <c r="R1421" i="4"/>
  <c r="Q1421" i="4"/>
  <c r="P1421" i="4"/>
  <c r="S1420" i="4"/>
  <c r="R1420" i="4"/>
  <c r="Q1420" i="4"/>
  <c r="P1420" i="4"/>
  <c r="S1419" i="4"/>
  <c r="R1419" i="4"/>
  <c r="Q1419" i="4"/>
  <c r="P1419" i="4"/>
  <c r="S1418" i="4"/>
  <c r="R1418" i="4"/>
  <c r="Q1418" i="4"/>
  <c r="P1418" i="4"/>
  <c r="S1417" i="4"/>
  <c r="R1417" i="4"/>
  <c r="Q1417" i="4"/>
  <c r="P1417" i="4"/>
  <c r="S1416" i="4"/>
  <c r="R1416" i="4"/>
  <c r="Q1416" i="4"/>
  <c r="P1416" i="4"/>
  <c r="S1415" i="4"/>
  <c r="R1415" i="4"/>
  <c r="Q1415" i="4"/>
  <c r="P1415" i="4"/>
  <c r="S1414" i="4"/>
  <c r="R1414" i="4"/>
  <c r="Q1414" i="4"/>
  <c r="P1414" i="4"/>
  <c r="S1413" i="4"/>
  <c r="R1413" i="4"/>
  <c r="Q1413" i="4"/>
  <c r="P1413" i="4"/>
  <c r="S1412" i="4"/>
  <c r="R1412" i="4"/>
  <c r="Q1412" i="4"/>
  <c r="P1412" i="4"/>
  <c r="S1411" i="4"/>
  <c r="R1411" i="4"/>
  <c r="Q1411" i="4"/>
  <c r="P1411" i="4"/>
  <c r="S1410" i="4"/>
  <c r="R1410" i="4"/>
  <c r="Q1410" i="4"/>
  <c r="P1410" i="4"/>
  <c r="S1409" i="4"/>
  <c r="R1409" i="4"/>
  <c r="Q1409" i="4"/>
  <c r="P1409" i="4"/>
  <c r="S1408" i="4"/>
  <c r="R1408" i="4"/>
  <c r="Q1408" i="4"/>
  <c r="P1408" i="4"/>
  <c r="S1407" i="4"/>
  <c r="R1407" i="4"/>
  <c r="Q1407" i="4"/>
  <c r="P1407" i="4"/>
  <c r="S1406" i="4"/>
  <c r="R1406" i="4"/>
  <c r="Q1406" i="4"/>
  <c r="P1406" i="4"/>
  <c r="S1405" i="4"/>
  <c r="R1405" i="4"/>
  <c r="Q1405" i="4"/>
  <c r="P1405" i="4"/>
  <c r="S1404" i="4"/>
  <c r="R1404" i="4"/>
  <c r="Q1404" i="4"/>
  <c r="P1404" i="4"/>
  <c r="S1403" i="4"/>
  <c r="R1403" i="4"/>
  <c r="Q1403" i="4"/>
  <c r="P1403" i="4"/>
  <c r="S1402" i="4"/>
  <c r="R1402" i="4"/>
  <c r="Q1402" i="4"/>
  <c r="P1402" i="4"/>
  <c r="S1401" i="4"/>
  <c r="R1401" i="4"/>
  <c r="Q1401" i="4"/>
  <c r="P1401" i="4"/>
  <c r="S1400" i="4"/>
  <c r="R1400" i="4"/>
  <c r="Q1400" i="4"/>
  <c r="P1400" i="4"/>
  <c r="S1399" i="4"/>
  <c r="R1399" i="4"/>
  <c r="Q1399" i="4"/>
  <c r="P1399" i="4"/>
  <c r="S1398" i="4"/>
  <c r="R1398" i="4"/>
  <c r="Q1398" i="4"/>
  <c r="P1398" i="4"/>
  <c r="S1397" i="4"/>
  <c r="R1397" i="4"/>
  <c r="Q1397" i="4"/>
  <c r="P1397" i="4"/>
  <c r="S1396" i="4"/>
  <c r="R1396" i="4"/>
  <c r="Q1396" i="4"/>
  <c r="P1396" i="4"/>
  <c r="S1395" i="4"/>
  <c r="R1395" i="4"/>
  <c r="Q1395" i="4"/>
  <c r="P1395" i="4"/>
  <c r="S1394" i="4"/>
  <c r="R1394" i="4"/>
  <c r="Q1394" i="4"/>
  <c r="P1394" i="4"/>
  <c r="S1393" i="4"/>
  <c r="R1393" i="4"/>
  <c r="Q1393" i="4"/>
  <c r="P1393" i="4"/>
  <c r="S1392" i="4"/>
  <c r="R1392" i="4"/>
  <c r="Q1392" i="4"/>
  <c r="P1392" i="4"/>
  <c r="S1391" i="4"/>
  <c r="R1391" i="4"/>
  <c r="Q1391" i="4"/>
  <c r="P1391" i="4"/>
  <c r="S1390" i="4"/>
  <c r="R1390" i="4"/>
  <c r="Q1390" i="4"/>
  <c r="P1390" i="4"/>
  <c r="S1389" i="4"/>
  <c r="R1389" i="4"/>
  <c r="Q1389" i="4"/>
  <c r="P1389" i="4"/>
  <c r="S1388" i="4"/>
  <c r="R1388" i="4"/>
  <c r="Q1388" i="4"/>
  <c r="P1388" i="4"/>
  <c r="S1387" i="4"/>
  <c r="R1387" i="4"/>
  <c r="Q1387" i="4"/>
  <c r="P1387" i="4"/>
  <c r="S1386" i="4"/>
  <c r="R1386" i="4"/>
  <c r="Q1386" i="4"/>
  <c r="P1386" i="4"/>
  <c r="S1385" i="4"/>
  <c r="R1385" i="4"/>
  <c r="Q1385" i="4"/>
  <c r="P1385" i="4"/>
  <c r="S1384" i="4"/>
  <c r="R1384" i="4"/>
  <c r="Q1384" i="4"/>
  <c r="P1384" i="4"/>
  <c r="S1383" i="4"/>
  <c r="R1383" i="4"/>
  <c r="Q1383" i="4"/>
  <c r="P1383" i="4"/>
  <c r="S1382" i="4"/>
  <c r="R1382" i="4"/>
  <c r="Q1382" i="4"/>
  <c r="P1382" i="4"/>
  <c r="S1381" i="4"/>
  <c r="R1381" i="4"/>
  <c r="Q1381" i="4"/>
  <c r="P1381" i="4"/>
  <c r="S1380" i="4"/>
  <c r="R1380" i="4"/>
  <c r="Q1380" i="4"/>
  <c r="P1380" i="4"/>
  <c r="S1379" i="4"/>
  <c r="R1379" i="4"/>
  <c r="Q1379" i="4"/>
  <c r="P1379" i="4"/>
  <c r="S1378" i="4"/>
  <c r="R1378" i="4"/>
  <c r="Q1378" i="4"/>
  <c r="P1378" i="4"/>
  <c r="S1377" i="4"/>
  <c r="R1377" i="4"/>
  <c r="Q1377" i="4"/>
  <c r="P1377" i="4"/>
  <c r="S1376" i="4"/>
  <c r="R1376" i="4"/>
  <c r="Q1376" i="4"/>
  <c r="P1376" i="4"/>
  <c r="S1375" i="4"/>
  <c r="R1375" i="4"/>
  <c r="Q1375" i="4"/>
  <c r="P1375" i="4"/>
  <c r="S1374" i="4"/>
  <c r="R1374" i="4"/>
  <c r="Q1374" i="4"/>
  <c r="P1374" i="4"/>
  <c r="S1373" i="4"/>
  <c r="R1373" i="4"/>
  <c r="Q1373" i="4"/>
  <c r="P1373" i="4"/>
  <c r="S1372" i="4"/>
  <c r="R1372" i="4"/>
  <c r="Q1372" i="4"/>
  <c r="P1372" i="4"/>
  <c r="S1371" i="4"/>
  <c r="R1371" i="4"/>
  <c r="Q1371" i="4"/>
  <c r="P1371" i="4"/>
  <c r="S1370" i="4"/>
  <c r="R1370" i="4"/>
  <c r="Q1370" i="4"/>
  <c r="P1370" i="4"/>
  <c r="S1369" i="4"/>
  <c r="R1369" i="4"/>
  <c r="Q1369" i="4"/>
  <c r="P1369" i="4"/>
  <c r="S1368" i="4"/>
  <c r="R1368" i="4"/>
  <c r="Q1368" i="4"/>
  <c r="P1368" i="4"/>
  <c r="S1367" i="4"/>
  <c r="R1367" i="4"/>
  <c r="Q1367" i="4"/>
  <c r="P1367" i="4"/>
  <c r="S1366" i="4"/>
  <c r="R1366" i="4"/>
  <c r="Q1366" i="4"/>
  <c r="P1366" i="4"/>
  <c r="S1365" i="4"/>
  <c r="R1365" i="4"/>
  <c r="Q1365" i="4"/>
  <c r="P1365" i="4"/>
  <c r="S1364" i="4"/>
  <c r="R1364" i="4"/>
  <c r="Q1364" i="4"/>
  <c r="P1364" i="4"/>
  <c r="S1363" i="4"/>
  <c r="R1363" i="4"/>
  <c r="Q1363" i="4"/>
  <c r="P1363" i="4"/>
  <c r="S1362" i="4"/>
  <c r="R1362" i="4"/>
  <c r="Q1362" i="4"/>
  <c r="P1362" i="4"/>
  <c r="S1361" i="4"/>
  <c r="R1361" i="4"/>
  <c r="Q1361" i="4"/>
  <c r="P1361" i="4"/>
  <c r="S1360" i="4"/>
  <c r="R1360" i="4"/>
  <c r="Q1360" i="4"/>
  <c r="P1360" i="4"/>
  <c r="S1359" i="4"/>
  <c r="R1359" i="4"/>
  <c r="Q1359" i="4"/>
  <c r="P1359" i="4"/>
  <c r="S1358" i="4"/>
  <c r="R1358" i="4"/>
  <c r="Q1358" i="4"/>
  <c r="P1358" i="4"/>
  <c r="S1357" i="4"/>
  <c r="R1357" i="4"/>
  <c r="Q1357" i="4"/>
  <c r="P1357" i="4"/>
  <c r="S1356" i="4"/>
  <c r="R1356" i="4"/>
  <c r="Q1356" i="4"/>
  <c r="P1356" i="4"/>
  <c r="S1355" i="4"/>
  <c r="R1355" i="4"/>
  <c r="Q1355" i="4"/>
  <c r="P1355" i="4"/>
  <c r="S1354" i="4"/>
  <c r="R1354" i="4"/>
  <c r="Q1354" i="4"/>
  <c r="P1354" i="4"/>
  <c r="S1353" i="4"/>
  <c r="R1353" i="4"/>
  <c r="Q1353" i="4"/>
  <c r="P1353" i="4"/>
  <c r="S1352" i="4"/>
  <c r="R1352" i="4"/>
  <c r="Q1352" i="4"/>
  <c r="P1352" i="4"/>
  <c r="S1351" i="4"/>
  <c r="R1351" i="4"/>
  <c r="Q1351" i="4"/>
  <c r="P1351" i="4"/>
  <c r="S1350" i="4"/>
  <c r="R1350" i="4"/>
  <c r="Q1350" i="4"/>
  <c r="P1350" i="4"/>
  <c r="S1349" i="4"/>
  <c r="R1349" i="4"/>
  <c r="Q1349" i="4"/>
  <c r="P1349" i="4"/>
  <c r="S1348" i="4"/>
  <c r="R1348" i="4"/>
  <c r="Q1348" i="4"/>
  <c r="P1348" i="4"/>
  <c r="S1347" i="4"/>
  <c r="R1347" i="4"/>
  <c r="Q1347" i="4"/>
  <c r="P1347" i="4"/>
  <c r="S1346" i="4"/>
  <c r="R1346" i="4"/>
  <c r="Q1346" i="4"/>
  <c r="P1346" i="4"/>
  <c r="S1345" i="4"/>
  <c r="R1345" i="4"/>
  <c r="Q1345" i="4"/>
  <c r="P1345" i="4"/>
  <c r="S1344" i="4"/>
  <c r="R1344" i="4"/>
  <c r="Q1344" i="4"/>
  <c r="P1344" i="4"/>
  <c r="S1343" i="4"/>
  <c r="R1343" i="4"/>
  <c r="Q1343" i="4"/>
  <c r="P1343" i="4"/>
  <c r="S1342" i="4"/>
  <c r="R1342" i="4"/>
  <c r="Q1342" i="4"/>
  <c r="P1342" i="4"/>
  <c r="S1341" i="4"/>
  <c r="R1341" i="4"/>
  <c r="Q1341" i="4"/>
  <c r="P1341" i="4"/>
  <c r="S1340" i="4"/>
  <c r="R1340" i="4"/>
  <c r="Q1340" i="4"/>
  <c r="P1340" i="4"/>
  <c r="S1339" i="4"/>
  <c r="R1339" i="4"/>
  <c r="Q1339" i="4"/>
  <c r="P1339" i="4"/>
  <c r="S1338" i="4"/>
  <c r="R1338" i="4"/>
  <c r="Q1338" i="4"/>
  <c r="P1338" i="4"/>
  <c r="S1337" i="4"/>
  <c r="R1337" i="4"/>
  <c r="Q1337" i="4"/>
  <c r="P1337" i="4"/>
  <c r="S1336" i="4"/>
  <c r="R1336" i="4"/>
  <c r="Q1336" i="4"/>
  <c r="P1336" i="4"/>
  <c r="S1335" i="4"/>
  <c r="R1335" i="4"/>
  <c r="Q1335" i="4"/>
  <c r="P1335" i="4"/>
  <c r="S1334" i="4"/>
  <c r="R1334" i="4"/>
  <c r="Q1334" i="4"/>
  <c r="P1334" i="4"/>
  <c r="S1333" i="4"/>
  <c r="R1333" i="4"/>
  <c r="Q1333" i="4"/>
  <c r="P1333" i="4"/>
  <c r="S1332" i="4"/>
  <c r="R1332" i="4"/>
  <c r="Q1332" i="4"/>
  <c r="P1332" i="4"/>
  <c r="S1331" i="4"/>
  <c r="R1331" i="4"/>
  <c r="Q1331" i="4"/>
  <c r="P1331" i="4"/>
  <c r="S1330" i="4"/>
  <c r="R1330" i="4"/>
  <c r="Q1330" i="4"/>
  <c r="P1330" i="4"/>
  <c r="S1329" i="4"/>
  <c r="R1329" i="4"/>
  <c r="Q1329" i="4"/>
  <c r="P1329" i="4"/>
  <c r="S1328" i="4"/>
  <c r="R1328" i="4"/>
  <c r="Q1328" i="4"/>
  <c r="P1328" i="4"/>
  <c r="S1327" i="4"/>
  <c r="R1327" i="4"/>
  <c r="Q1327" i="4"/>
  <c r="P1327" i="4"/>
  <c r="S1326" i="4"/>
  <c r="R1326" i="4"/>
  <c r="Q1326" i="4"/>
  <c r="P1326" i="4"/>
  <c r="S1325" i="4"/>
  <c r="R1325" i="4"/>
  <c r="Q1325" i="4"/>
  <c r="P1325" i="4"/>
  <c r="S1324" i="4"/>
  <c r="R1324" i="4"/>
  <c r="Q1324" i="4"/>
  <c r="P1324" i="4"/>
  <c r="S1323" i="4"/>
  <c r="R1323" i="4"/>
  <c r="Q1323" i="4"/>
  <c r="P1323" i="4"/>
  <c r="S1322" i="4"/>
  <c r="R1322" i="4"/>
  <c r="Q1322" i="4"/>
  <c r="P1322" i="4"/>
  <c r="S1321" i="4"/>
  <c r="R1321" i="4"/>
  <c r="Q1321" i="4"/>
  <c r="P1321" i="4"/>
  <c r="S1320" i="4"/>
  <c r="R1320" i="4"/>
  <c r="Q1320" i="4"/>
  <c r="P1320" i="4"/>
  <c r="S1319" i="4"/>
  <c r="R1319" i="4"/>
  <c r="Q1319" i="4"/>
  <c r="P1319" i="4"/>
  <c r="S1318" i="4"/>
  <c r="R1318" i="4"/>
  <c r="Q1318" i="4"/>
  <c r="P1318" i="4"/>
  <c r="S1317" i="4"/>
  <c r="R1317" i="4"/>
  <c r="Q1317" i="4"/>
  <c r="P1317" i="4"/>
  <c r="S1316" i="4"/>
  <c r="R1316" i="4"/>
  <c r="Q1316" i="4"/>
  <c r="P1316" i="4"/>
  <c r="S1315" i="4"/>
  <c r="R1315" i="4"/>
  <c r="Q1315" i="4"/>
  <c r="P1315" i="4"/>
  <c r="S1314" i="4"/>
  <c r="R1314" i="4"/>
  <c r="Q1314" i="4"/>
  <c r="P1314" i="4"/>
  <c r="S1313" i="4"/>
  <c r="R1313" i="4"/>
  <c r="Q1313" i="4"/>
  <c r="P1313" i="4"/>
  <c r="S1312" i="4"/>
  <c r="R1312" i="4"/>
  <c r="Q1312" i="4"/>
  <c r="P1312" i="4"/>
  <c r="S1311" i="4"/>
  <c r="R1311" i="4"/>
  <c r="Q1311" i="4"/>
  <c r="P1311" i="4"/>
  <c r="S1310" i="4"/>
  <c r="R1310" i="4"/>
  <c r="Q1310" i="4"/>
  <c r="P1310" i="4"/>
  <c r="S1309" i="4"/>
  <c r="R1309" i="4"/>
  <c r="Q1309" i="4"/>
  <c r="P1309" i="4"/>
  <c r="S1308" i="4"/>
  <c r="R1308" i="4"/>
  <c r="Q1308" i="4"/>
  <c r="P1308" i="4"/>
  <c r="S1307" i="4"/>
  <c r="R1307" i="4"/>
  <c r="Q1307" i="4"/>
  <c r="P1307" i="4"/>
  <c r="S1306" i="4"/>
  <c r="R1306" i="4"/>
  <c r="Q1306" i="4"/>
  <c r="P1306" i="4"/>
  <c r="S1305" i="4"/>
  <c r="R1305" i="4"/>
  <c r="Q1305" i="4"/>
  <c r="P1305" i="4"/>
  <c r="S1304" i="4"/>
  <c r="R1304" i="4"/>
  <c r="Q1304" i="4"/>
  <c r="P1304" i="4"/>
  <c r="S1303" i="4"/>
  <c r="R1303" i="4"/>
  <c r="Q1303" i="4"/>
  <c r="P1303" i="4"/>
  <c r="S1302" i="4"/>
  <c r="R1302" i="4"/>
  <c r="Q1302" i="4"/>
  <c r="P1302" i="4"/>
  <c r="S1301" i="4"/>
  <c r="R1301" i="4"/>
  <c r="Q1301" i="4"/>
  <c r="P1301" i="4"/>
  <c r="S1300" i="4"/>
  <c r="R1300" i="4"/>
  <c r="Q1300" i="4"/>
  <c r="P1300" i="4"/>
  <c r="S1299" i="4"/>
  <c r="R1299" i="4"/>
  <c r="Q1299" i="4"/>
  <c r="P1299" i="4"/>
  <c r="S1298" i="4"/>
  <c r="R1298" i="4"/>
  <c r="Q1298" i="4"/>
  <c r="P1298" i="4"/>
  <c r="S1297" i="4"/>
  <c r="R1297" i="4"/>
  <c r="Q1297" i="4"/>
  <c r="P1297" i="4"/>
  <c r="S1296" i="4"/>
  <c r="R1296" i="4"/>
  <c r="Q1296" i="4"/>
  <c r="P1296" i="4"/>
  <c r="S1295" i="4"/>
  <c r="R1295" i="4"/>
  <c r="Q1295" i="4"/>
  <c r="P1295" i="4"/>
  <c r="S1294" i="4"/>
  <c r="R1294" i="4"/>
  <c r="Q1294" i="4"/>
  <c r="P1294" i="4"/>
  <c r="S1293" i="4"/>
  <c r="R1293" i="4"/>
  <c r="Q1293" i="4"/>
  <c r="P1293" i="4"/>
  <c r="S1292" i="4"/>
  <c r="R1292" i="4"/>
  <c r="Q1292" i="4"/>
  <c r="P1292" i="4"/>
  <c r="S1291" i="4"/>
  <c r="R1291" i="4"/>
  <c r="Q1291" i="4"/>
  <c r="P1291" i="4"/>
  <c r="S1290" i="4"/>
  <c r="R1290" i="4"/>
  <c r="Q1290" i="4"/>
  <c r="P1290" i="4"/>
  <c r="S1289" i="4"/>
  <c r="R1289" i="4"/>
  <c r="Q1289" i="4"/>
  <c r="P1289" i="4"/>
  <c r="S1288" i="4"/>
  <c r="R1288" i="4"/>
  <c r="Q1288" i="4"/>
  <c r="P1288" i="4"/>
  <c r="S1287" i="4"/>
  <c r="R1287" i="4"/>
  <c r="Q1287" i="4"/>
  <c r="P1287" i="4"/>
  <c r="S1286" i="4"/>
  <c r="R1286" i="4"/>
  <c r="Q1286" i="4"/>
  <c r="P1286" i="4"/>
  <c r="S1285" i="4"/>
  <c r="R1285" i="4"/>
  <c r="Q1285" i="4"/>
  <c r="P1285" i="4"/>
  <c r="S1284" i="4"/>
  <c r="R1284" i="4"/>
  <c r="Q1284" i="4"/>
  <c r="P1284" i="4"/>
  <c r="S1283" i="4"/>
  <c r="R1283" i="4"/>
  <c r="Q1283" i="4"/>
  <c r="P1283" i="4"/>
  <c r="S1282" i="4"/>
  <c r="R1282" i="4"/>
  <c r="Q1282" i="4"/>
  <c r="P1282" i="4"/>
  <c r="S1281" i="4"/>
  <c r="R1281" i="4"/>
  <c r="Q1281" i="4"/>
  <c r="P1281" i="4"/>
  <c r="S1280" i="4"/>
  <c r="R1280" i="4"/>
  <c r="Q1280" i="4"/>
  <c r="P1280" i="4"/>
  <c r="S1279" i="4"/>
  <c r="R1279" i="4"/>
  <c r="Q1279" i="4"/>
  <c r="P1279" i="4"/>
  <c r="S1278" i="4"/>
  <c r="R1278" i="4"/>
  <c r="Q1278" i="4"/>
  <c r="P1278" i="4"/>
  <c r="S1277" i="4"/>
  <c r="R1277" i="4"/>
  <c r="Q1277" i="4"/>
  <c r="P1277" i="4"/>
  <c r="S1276" i="4"/>
  <c r="R1276" i="4"/>
  <c r="Q1276" i="4"/>
  <c r="P1276" i="4"/>
  <c r="S1275" i="4"/>
  <c r="R1275" i="4"/>
  <c r="Q1275" i="4"/>
  <c r="P1275" i="4"/>
  <c r="S1274" i="4"/>
  <c r="R1274" i="4"/>
  <c r="Q1274" i="4"/>
  <c r="P1274" i="4"/>
  <c r="S1273" i="4"/>
  <c r="R1273" i="4"/>
  <c r="Q1273" i="4"/>
  <c r="P1273" i="4"/>
  <c r="S1272" i="4"/>
  <c r="R1272" i="4"/>
  <c r="Q1272" i="4"/>
  <c r="P1272" i="4"/>
  <c r="S1271" i="4"/>
  <c r="R1271" i="4"/>
  <c r="Q1271" i="4"/>
  <c r="P1271" i="4"/>
  <c r="S1270" i="4"/>
  <c r="R1270" i="4"/>
  <c r="Q1270" i="4"/>
  <c r="P1270" i="4"/>
  <c r="S1269" i="4"/>
  <c r="R1269" i="4"/>
  <c r="Q1269" i="4"/>
  <c r="P1269" i="4"/>
  <c r="S1268" i="4"/>
  <c r="R1268" i="4"/>
  <c r="Q1268" i="4"/>
  <c r="P1268" i="4"/>
  <c r="S1267" i="4"/>
  <c r="R1267" i="4"/>
  <c r="Q1267" i="4"/>
  <c r="P1267" i="4"/>
  <c r="S1266" i="4"/>
  <c r="R1266" i="4"/>
  <c r="Q1266" i="4"/>
  <c r="P1266" i="4"/>
  <c r="S1265" i="4"/>
  <c r="R1265" i="4"/>
  <c r="Q1265" i="4"/>
  <c r="P1265" i="4"/>
  <c r="S1264" i="4"/>
  <c r="R1264" i="4"/>
  <c r="Q1264" i="4"/>
  <c r="P1264" i="4"/>
  <c r="S1263" i="4"/>
  <c r="R1263" i="4"/>
  <c r="Q1263" i="4"/>
  <c r="P1263" i="4"/>
  <c r="S1262" i="4"/>
  <c r="R1262" i="4"/>
  <c r="Q1262" i="4"/>
  <c r="P1262" i="4"/>
  <c r="S1261" i="4"/>
  <c r="R1261" i="4"/>
  <c r="Q1261" i="4"/>
  <c r="P1261" i="4"/>
  <c r="S1260" i="4"/>
  <c r="R1260" i="4"/>
  <c r="Q1260" i="4"/>
  <c r="P1260" i="4"/>
  <c r="S1259" i="4"/>
  <c r="R1259" i="4"/>
  <c r="Q1259" i="4"/>
  <c r="P1259" i="4"/>
  <c r="S1258" i="4"/>
  <c r="R1258" i="4"/>
  <c r="Q1258" i="4"/>
  <c r="P1258" i="4"/>
  <c r="S1257" i="4"/>
  <c r="R1257" i="4"/>
  <c r="Q1257" i="4"/>
  <c r="P1257" i="4"/>
  <c r="S1256" i="4"/>
  <c r="R1256" i="4"/>
  <c r="Q1256" i="4"/>
  <c r="P1256" i="4"/>
  <c r="S1255" i="4"/>
  <c r="R1255" i="4"/>
  <c r="Q1255" i="4"/>
  <c r="P1255" i="4"/>
  <c r="S1254" i="4"/>
  <c r="R1254" i="4"/>
  <c r="Q1254" i="4"/>
  <c r="P1254" i="4"/>
  <c r="S1253" i="4"/>
  <c r="R1253" i="4"/>
  <c r="Q1253" i="4"/>
  <c r="P1253" i="4"/>
  <c r="S1252" i="4"/>
  <c r="R1252" i="4"/>
  <c r="Q1252" i="4"/>
  <c r="P1252" i="4"/>
  <c r="S1251" i="4"/>
  <c r="R1251" i="4"/>
  <c r="Q1251" i="4"/>
  <c r="P1251" i="4"/>
  <c r="S1250" i="4"/>
  <c r="R1250" i="4"/>
  <c r="Q1250" i="4"/>
  <c r="P1250" i="4"/>
  <c r="S1249" i="4"/>
  <c r="R1249" i="4"/>
  <c r="Q1249" i="4"/>
  <c r="P1249" i="4"/>
  <c r="S1248" i="4"/>
  <c r="R1248" i="4"/>
  <c r="Q1248" i="4"/>
  <c r="P1248" i="4"/>
  <c r="S1247" i="4"/>
  <c r="R1247" i="4"/>
  <c r="Q1247" i="4"/>
  <c r="P1247" i="4"/>
  <c r="S1246" i="4"/>
  <c r="R1246" i="4"/>
  <c r="Q1246" i="4"/>
  <c r="P1246" i="4"/>
  <c r="S1245" i="4"/>
  <c r="R1245" i="4"/>
  <c r="Q1245" i="4"/>
  <c r="P1245" i="4"/>
  <c r="S1244" i="4"/>
  <c r="R1244" i="4"/>
  <c r="Q1244" i="4"/>
  <c r="P1244" i="4"/>
  <c r="S1243" i="4"/>
  <c r="R1243" i="4"/>
  <c r="Q1243" i="4"/>
  <c r="P1243" i="4"/>
  <c r="S1242" i="4"/>
  <c r="R1242" i="4"/>
  <c r="Q1242" i="4"/>
  <c r="P1242" i="4"/>
  <c r="S1241" i="4"/>
  <c r="R1241" i="4"/>
  <c r="Q1241" i="4"/>
  <c r="P1241" i="4"/>
  <c r="S1240" i="4"/>
  <c r="R1240" i="4"/>
  <c r="Q1240" i="4"/>
  <c r="P1240" i="4"/>
  <c r="S1239" i="4"/>
  <c r="R1239" i="4"/>
  <c r="Q1239" i="4"/>
  <c r="P1239" i="4"/>
  <c r="S1238" i="4"/>
  <c r="R1238" i="4"/>
  <c r="Q1238" i="4"/>
  <c r="P1238" i="4"/>
  <c r="S1237" i="4"/>
  <c r="R1237" i="4"/>
  <c r="Q1237" i="4"/>
  <c r="P1237" i="4"/>
  <c r="S1236" i="4"/>
  <c r="R1236" i="4"/>
  <c r="Q1236" i="4"/>
  <c r="P1236" i="4"/>
  <c r="S1235" i="4"/>
  <c r="R1235" i="4"/>
  <c r="Q1235" i="4"/>
  <c r="P1235" i="4"/>
  <c r="S1234" i="4"/>
  <c r="R1234" i="4"/>
  <c r="Q1234" i="4"/>
  <c r="P1234" i="4"/>
  <c r="S1233" i="4"/>
  <c r="R1233" i="4"/>
  <c r="Q1233" i="4"/>
  <c r="P1233" i="4"/>
  <c r="S1232" i="4"/>
  <c r="R1232" i="4"/>
  <c r="Q1232" i="4"/>
  <c r="P1232" i="4"/>
  <c r="S1231" i="4"/>
  <c r="R1231" i="4"/>
  <c r="Q1231" i="4"/>
  <c r="P1231" i="4"/>
  <c r="S1230" i="4"/>
  <c r="R1230" i="4"/>
  <c r="Q1230" i="4"/>
  <c r="P1230" i="4"/>
  <c r="S1229" i="4"/>
  <c r="R1229" i="4"/>
  <c r="Q1229" i="4"/>
  <c r="P1229" i="4"/>
  <c r="S1228" i="4"/>
  <c r="R1228" i="4"/>
  <c r="Q1228" i="4"/>
  <c r="P1228" i="4"/>
  <c r="S1227" i="4"/>
  <c r="R1227" i="4"/>
  <c r="Q1227" i="4"/>
  <c r="P1227" i="4"/>
  <c r="S1226" i="4"/>
  <c r="R1226" i="4"/>
  <c r="Q1226" i="4"/>
  <c r="P1226" i="4"/>
  <c r="S1225" i="4"/>
  <c r="R1225" i="4"/>
  <c r="Q1225" i="4"/>
  <c r="P1225" i="4"/>
  <c r="S1224" i="4"/>
  <c r="R1224" i="4"/>
  <c r="Q1224" i="4"/>
  <c r="P1224" i="4"/>
  <c r="S1223" i="4"/>
  <c r="R1223" i="4"/>
  <c r="Q1223" i="4"/>
  <c r="P1223" i="4"/>
  <c r="S1222" i="4"/>
  <c r="R1222" i="4"/>
  <c r="Q1222" i="4"/>
  <c r="P1222" i="4"/>
  <c r="S1221" i="4"/>
  <c r="R1221" i="4"/>
  <c r="Q1221" i="4"/>
  <c r="P1221" i="4"/>
  <c r="S1220" i="4"/>
  <c r="R1220" i="4"/>
  <c r="Q1220" i="4"/>
  <c r="P1220" i="4"/>
  <c r="S1219" i="4"/>
  <c r="R1219" i="4"/>
  <c r="Q1219" i="4"/>
  <c r="P1219" i="4"/>
  <c r="S1218" i="4"/>
  <c r="R1218" i="4"/>
  <c r="Q1218" i="4"/>
  <c r="P1218" i="4"/>
  <c r="S1217" i="4"/>
  <c r="R1217" i="4"/>
  <c r="Q1217" i="4"/>
  <c r="P1217" i="4"/>
  <c r="S1216" i="4"/>
  <c r="R1216" i="4"/>
  <c r="Q1216" i="4"/>
  <c r="P1216" i="4"/>
  <c r="S1215" i="4"/>
  <c r="R1215" i="4"/>
  <c r="Q1215" i="4"/>
  <c r="P1215" i="4"/>
  <c r="S1214" i="4"/>
  <c r="R1214" i="4"/>
  <c r="Q1214" i="4"/>
  <c r="P1214" i="4"/>
  <c r="S1213" i="4"/>
  <c r="R1213" i="4"/>
  <c r="Q1213" i="4"/>
  <c r="P1213" i="4"/>
  <c r="S1212" i="4"/>
  <c r="R1212" i="4"/>
  <c r="Q1212" i="4"/>
  <c r="P1212" i="4"/>
  <c r="S1211" i="4"/>
  <c r="R1211" i="4"/>
  <c r="Q1211" i="4"/>
  <c r="P1211" i="4"/>
  <c r="S1210" i="4"/>
  <c r="R1210" i="4"/>
  <c r="Q1210" i="4"/>
  <c r="P1210" i="4"/>
  <c r="S1209" i="4"/>
  <c r="R1209" i="4"/>
  <c r="Q1209" i="4"/>
  <c r="P1209" i="4"/>
  <c r="S1208" i="4"/>
  <c r="R1208" i="4"/>
  <c r="Q1208" i="4"/>
  <c r="P1208" i="4"/>
  <c r="S1207" i="4"/>
  <c r="R1207" i="4"/>
  <c r="Q1207" i="4"/>
  <c r="P1207" i="4"/>
  <c r="S1206" i="4"/>
  <c r="R1206" i="4"/>
  <c r="Q1206" i="4"/>
  <c r="P1206" i="4"/>
  <c r="S1205" i="4"/>
  <c r="R1205" i="4"/>
  <c r="Q1205" i="4"/>
  <c r="P1205" i="4"/>
  <c r="S1204" i="4"/>
  <c r="R1204" i="4"/>
  <c r="Q1204" i="4"/>
  <c r="P1204" i="4"/>
  <c r="S1203" i="4"/>
  <c r="R1203" i="4"/>
  <c r="Q1203" i="4"/>
  <c r="P1203" i="4"/>
  <c r="S1202" i="4"/>
  <c r="R1202" i="4"/>
  <c r="Q1202" i="4"/>
  <c r="P1202" i="4"/>
  <c r="S1201" i="4"/>
  <c r="R1201" i="4"/>
  <c r="Q1201" i="4"/>
  <c r="P1201" i="4"/>
  <c r="S1200" i="4"/>
  <c r="R1200" i="4"/>
  <c r="Q1200" i="4"/>
  <c r="P1200" i="4"/>
  <c r="S1199" i="4"/>
  <c r="R1199" i="4"/>
  <c r="Q1199" i="4"/>
  <c r="P1199" i="4"/>
  <c r="S1198" i="4"/>
  <c r="R1198" i="4"/>
  <c r="Q1198" i="4"/>
  <c r="P1198" i="4"/>
  <c r="S1197" i="4"/>
  <c r="R1197" i="4"/>
  <c r="Q1197" i="4"/>
  <c r="P1197" i="4"/>
  <c r="S1196" i="4"/>
  <c r="R1196" i="4"/>
  <c r="Q1196" i="4"/>
  <c r="P1196" i="4"/>
  <c r="S1195" i="4"/>
  <c r="R1195" i="4"/>
  <c r="Q1195" i="4"/>
  <c r="P1195" i="4"/>
  <c r="S1194" i="4"/>
  <c r="R1194" i="4"/>
  <c r="Q1194" i="4"/>
  <c r="P1194" i="4"/>
  <c r="S1193" i="4"/>
  <c r="R1193" i="4"/>
  <c r="Q1193" i="4"/>
  <c r="P1193" i="4"/>
  <c r="S1192" i="4"/>
  <c r="R1192" i="4"/>
  <c r="Q1192" i="4"/>
  <c r="P1192" i="4"/>
  <c r="S1191" i="4"/>
  <c r="R1191" i="4"/>
  <c r="Q1191" i="4"/>
  <c r="P1191" i="4"/>
  <c r="S1190" i="4"/>
  <c r="R1190" i="4"/>
  <c r="Q1190" i="4"/>
  <c r="P1190" i="4"/>
  <c r="S1189" i="4"/>
  <c r="R1189" i="4"/>
  <c r="Q1189" i="4"/>
  <c r="P1189" i="4"/>
  <c r="S1188" i="4"/>
  <c r="R1188" i="4"/>
  <c r="Q1188" i="4"/>
  <c r="P1188" i="4"/>
  <c r="S1187" i="4"/>
  <c r="R1187" i="4"/>
  <c r="Q1187" i="4"/>
  <c r="P1187" i="4"/>
  <c r="S1186" i="4"/>
  <c r="R1186" i="4"/>
  <c r="Q1186" i="4"/>
  <c r="P1186" i="4"/>
  <c r="S1185" i="4"/>
  <c r="R1185" i="4"/>
  <c r="Q1185" i="4"/>
  <c r="P1185" i="4"/>
  <c r="S1184" i="4"/>
  <c r="R1184" i="4"/>
  <c r="Q1184" i="4"/>
  <c r="P1184" i="4"/>
  <c r="S1183" i="4"/>
  <c r="R1183" i="4"/>
  <c r="Q1183" i="4"/>
  <c r="P1183" i="4"/>
  <c r="S1182" i="4"/>
  <c r="R1182" i="4"/>
  <c r="Q1182" i="4"/>
  <c r="P1182" i="4"/>
  <c r="S1181" i="4"/>
  <c r="R1181" i="4"/>
  <c r="Q1181" i="4"/>
  <c r="P1181" i="4"/>
  <c r="S1180" i="4"/>
  <c r="R1180" i="4"/>
  <c r="Q1180" i="4"/>
  <c r="P1180" i="4"/>
  <c r="S1179" i="4"/>
  <c r="R1179" i="4"/>
  <c r="Q1179" i="4"/>
  <c r="P1179" i="4"/>
  <c r="S1178" i="4"/>
  <c r="R1178" i="4"/>
  <c r="Q1178" i="4"/>
  <c r="P1178" i="4"/>
  <c r="S1177" i="4"/>
  <c r="R1177" i="4"/>
  <c r="Q1177" i="4"/>
  <c r="P1177" i="4"/>
  <c r="S1176" i="4"/>
  <c r="R1176" i="4"/>
  <c r="Q1176" i="4"/>
  <c r="P1176" i="4"/>
  <c r="S1175" i="4"/>
  <c r="R1175" i="4"/>
  <c r="Q1175" i="4"/>
  <c r="P1175" i="4"/>
  <c r="S1174" i="4"/>
  <c r="R1174" i="4"/>
  <c r="Q1174" i="4"/>
  <c r="P1174" i="4"/>
  <c r="S1173" i="4"/>
  <c r="R1173" i="4"/>
  <c r="Q1173" i="4"/>
  <c r="P1173" i="4"/>
  <c r="S1172" i="4"/>
  <c r="R1172" i="4"/>
  <c r="Q1172" i="4"/>
  <c r="P1172" i="4"/>
  <c r="S1171" i="4"/>
  <c r="R1171" i="4"/>
  <c r="Q1171" i="4"/>
  <c r="P1171" i="4"/>
  <c r="S1170" i="4"/>
  <c r="R1170" i="4"/>
  <c r="Q1170" i="4"/>
  <c r="P1170" i="4"/>
  <c r="S1169" i="4"/>
  <c r="R1169" i="4"/>
  <c r="Q1169" i="4"/>
  <c r="P1169" i="4"/>
  <c r="S1168" i="4"/>
  <c r="R1168" i="4"/>
  <c r="Q1168" i="4"/>
  <c r="P1168" i="4"/>
  <c r="S1167" i="4"/>
  <c r="R1167" i="4"/>
  <c r="Q1167" i="4"/>
  <c r="P1167" i="4"/>
  <c r="S1166" i="4"/>
  <c r="R1166" i="4"/>
  <c r="Q1166" i="4"/>
  <c r="P1166" i="4"/>
  <c r="S1165" i="4"/>
  <c r="R1165" i="4"/>
  <c r="Q1165" i="4"/>
  <c r="P1165" i="4"/>
  <c r="S1164" i="4"/>
  <c r="R1164" i="4"/>
  <c r="Q1164" i="4"/>
  <c r="P1164" i="4"/>
  <c r="S1163" i="4"/>
  <c r="R1163" i="4"/>
  <c r="Q1163" i="4"/>
  <c r="P1163" i="4"/>
  <c r="S1162" i="4"/>
  <c r="R1162" i="4"/>
  <c r="Q1162" i="4"/>
  <c r="P1162" i="4"/>
  <c r="S1161" i="4"/>
  <c r="R1161" i="4"/>
  <c r="Q1161" i="4"/>
  <c r="P1161" i="4"/>
  <c r="S1160" i="4"/>
  <c r="R1160" i="4"/>
  <c r="Q1160" i="4"/>
  <c r="P1160" i="4"/>
  <c r="S1159" i="4"/>
  <c r="R1159" i="4"/>
  <c r="Q1159" i="4"/>
  <c r="P1159" i="4"/>
  <c r="S1158" i="4"/>
  <c r="R1158" i="4"/>
  <c r="Q1158" i="4"/>
  <c r="P1158" i="4"/>
  <c r="S1157" i="4"/>
  <c r="R1157" i="4"/>
  <c r="Q1157" i="4"/>
  <c r="P1157" i="4"/>
  <c r="S1156" i="4"/>
  <c r="R1156" i="4"/>
  <c r="Q1156" i="4"/>
  <c r="P1156" i="4"/>
  <c r="S1155" i="4"/>
  <c r="R1155" i="4"/>
  <c r="Q1155" i="4"/>
  <c r="P1155" i="4"/>
  <c r="S1154" i="4"/>
  <c r="R1154" i="4"/>
  <c r="Q1154" i="4"/>
  <c r="P1154" i="4"/>
  <c r="S1153" i="4"/>
  <c r="R1153" i="4"/>
  <c r="Q1153" i="4"/>
  <c r="P1153" i="4"/>
  <c r="S1152" i="4"/>
  <c r="R1152" i="4"/>
  <c r="Q1152" i="4"/>
  <c r="P1152" i="4"/>
  <c r="S1151" i="4"/>
  <c r="R1151" i="4"/>
  <c r="Q1151" i="4"/>
  <c r="P1151" i="4"/>
  <c r="S1150" i="4"/>
  <c r="R1150" i="4"/>
  <c r="Q1150" i="4"/>
  <c r="P1150" i="4"/>
  <c r="S1149" i="4"/>
  <c r="R1149" i="4"/>
  <c r="Q1149" i="4"/>
  <c r="P1149" i="4"/>
  <c r="S1148" i="4"/>
  <c r="R1148" i="4"/>
  <c r="Q1148" i="4"/>
  <c r="P1148" i="4"/>
  <c r="S1147" i="4"/>
  <c r="R1147" i="4"/>
  <c r="Q1147" i="4"/>
  <c r="P1147" i="4"/>
  <c r="S1146" i="4"/>
  <c r="R1146" i="4"/>
  <c r="Q1146" i="4"/>
  <c r="P1146" i="4"/>
  <c r="S1145" i="4"/>
  <c r="R1145" i="4"/>
  <c r="Q1145" i="4"/>
  <c r="P1145" i="4"/>
  <c r="S1144" i="4"/>
  <c r="R1144" i="4"/>
  <c r="Q1144" i="4"/>
  <c r="P1144" i="4"/>
  <c r="S1143" i="4"/>
  <c r="R1143" i="4"/>
  <c r="Q1143" i="4"/>
  <c r="P1143" i="4"/>
  <c r="S1142" i="4"/>
  <c r="R1142" i="4"/>
  <c r="Q1142" i="4"/>
  <c r="P1142" i="4"/>
  <c r="S1141" i="4"/>
  <c r="R1141" i="4"/>
  <c r="Q1141" i="4"/>
  <c r="P1141" i="4"/>
  <c r="S1140" i="4"/>
  <c r="R1140" i="4"/>
  <c r="Q1140" i="4"/>
  <c r="P1140" i="4"/>
  <c r="S1139" i="4"/>
  <c r="R1139" i="4"/>
  <c r="Q1139" i="4"/>
  <c r="P1139" i="4"/>
  <c r="S1138" i="4"/>
  <c r="R1138" i="4"/>
  <c r="Q1138" i="4"/>
  <c r="P1138" i="4"/>
  <c r="S1137" i="4"/>
  <c r="R1137" i="4"/>
  <c r="Q1137" i="4"/>
  <c r="P1137" i="4"/>
  <c r="S1136" i="4"/>
  <c r="R1136" i="4"/>
  <c r="Q1136" i="4"/>
  <c r="P1136" i="4"/>
  <c r="S1135" i="4"/>
  <c r="R1135" i="4"/>
  <c r="Q1135" i="4"/>
  <c r="P1135" i="4"/>
  <c r="S1134" i="4"/>
  <c r="R1134" i="4"/>
  <c r="Q1134" i="4"/>
  <c r="P1134" i="4"/>
  <c r="S1133" i="4"/>
  <c r="R1133" i="4"/>
  <c r="Q1133" i="4"/>
  <c r="P1133" i="4"/>
  <c r="S1132" i="4"/>
  <c r="R1132" i="4"/>
  <c r="Q1132" i="4"/>
  <c r="P1132" i="4"/>
  <c r="S1131" i="4"/>
  <c r="R1131" i="4"/>
  <c r="Q1131" i="4"/>
  <c r="P1131" i="4"/>
  <c r="S1130" i="4"/>
  <c r="R1130" i="4"/>
  <c r="Q1130" i="4"/>
  <c r="P1130" i="4"/>
  <c r="S1129" i="4"/>
  <c r="R1129" i="4"/>
  <c r="Q1129" i="4"/>
  <c r="P1129" i="4"/>
  <c r="S1128" i="4"/>
  <c r="R1128" i="4"/>
  <c r="Q1128" i="4"/>
  <c r="P1128" i="4"/>
  <c r="S1127" i="4"/>
  <c r="R1127" i="4"/>
  <c r="Q1127" i="4"/>
  <c r="P1127" i="4"/>
  <c r="S1126" i="4"/>
  <c r="R1126" i="4"/>
  <c r="Q1126" i="4"/>
  <c r="P1126" i="4"/>
  <c r="S1125" i="4"/>
  <c r="R1125" i="4"/>
  <c r="Q1125" i="4"/>
  <c r="P1125" i="4"/>
  <c r="S1124" i="4"/>
  <c r="R1124" i="4"/>
  <c r="Q1124" i="4"/>
  <c r="P1124" i="4"/>
  <c r="S1123" i="4"/>
  <c r="R1123" i="4"/>
  <c r="Q1123" i="4"/>
  <c r="P1123" i="4"/>
  <c r="S1122" i="4"/>
  <c r="R1122" i="4"/>
  <c r="Q1122" i="4"/>
  <c r="P1122" i="4"/>
  <c r="S1121" i="4"/>
  <c r="R1121" i="4"/>
  <c r="Q1121" i="4"/>
  <c r="P1121" i="4"/>
  <c r="S1120" i="4"/>
  <c r="R1120" i="4"/>
  <c r="Q1120" i="4"/>
  <c r="P1120" i="4"/>
  <c r="S1119" i="4"/>
  <c r="R1119" i="4"/>
  <c r="Q1119" i="4"/>
  <c r="P1119" i="4"/>
  <c r="S1118" i="4"/>
  <c r="R1118" i="4"/>
  <c r="Q1118" i="4"/>
  <c r="P1118" i="4"/>
  <c r="S1117" i="4"/>
  <c r="R1117" i="4"/>
  <c r="Q1117" i="4"/>
  <c r="P1117" i="4"/>
  <c r="S1116" i="4"/>
  <c r="R1116" i="4"/>
  <c r="Q1116" i="4"/>
  <c r="P1116" i="4"/>
  <c r="S1115" i="4"/>
  <c r="R1115" i="4"/>
  <c r="Q1115" i="4"/>
  <c r="P1115" i="4"/>
  <c r="S1114" i="4"/>
  <c r="R1114" i="4"/>
  <c r="Q1114" i="4"/>
  <c r="P1114" i="4"/>
  <c r="S1113" i="4"/>
  <c r="R1113" i="4"/>
  <c r="Q1113" i="4"/>
  <c r="P1113" i="4"/>
  <c r="S1112" i="4"/>
  <c r="R1112" i="4"/>
  <c r="Q1112" i="4"/>
  <c r="P1112" i="4"/>
  <c r="S1111" i="4"/>
  <c r="R1111" i="4"/>
  <c r="Q1111" i="4"/>
  <c r="P1111" i="4"/>
  <c r="S1110" i="4"/>
  <c r="R1110" i="4"/>
  <c r="Q1110" i="4"/>
  <c r="P1110" i="4"/>
  <c r="S1109" i="4"/>
  <c r="R1109" i="4"/>
  <c r="Q1109" i="4"/>
  <c r="P1109" i="4"/>
  <c r="S1108" i="4"/>
  <c r="R1108" i="4"/>
  <c r="Q1108" i="4"/>
  <c r="P1108" i="4"/>
  <c r="S1107" i="4"/>
  <c r="R1107" i="4"/>
  <c r="Q1107" i="4"/>
  <c r="P1107" i="4"/>
  <c r="S1106" i="4"/>
  <c r="R1106" i="4"/>
  <c r="Q1106" i="4"/>
  <c r="P1106" i="4"/>
  <c r="S1105" i="4"/>
  <c r="R1105" i="4"/>
  <c r="Q1105" i="4"/>
  <c r="P1105" i="4"/>
  <c r="S1104" i="4"/>
  <c r="R1104" i="4"/>
  <c r="Q1104" i="4"/>
  <c r="P1104" i="4"/>
  <c r="S1103" i="4"/>
  <c r="R1103" i="4"/>
  <c r="Q1103" i="4"/>
  <c r="P1103" i="4"/>
  <c r="S1102" i="4"/>
  <c r="R1102" i="4"/>
  <c r="Q1102" i="4"/>
  <c r="P1102" i="4"/>
  <c r="S1101" i="4"/>
  <c r="R1101" i="4"/>
  <c r="Q1101" i="4"/>
  <c r="P1101" i="4"/>
  <c r="S1100" i="4"/>
  <c r="R1100" i="4"/>
  <c r="Q1100" i="4"/>
  <c r="P1100" i="4"/>
  <c r="S1099" i="4"/>
  <c r="R1099" i="4"/>
  <c r="Q1099" i="4"/>
  <c r="P1099" i="4"/>
  <c r="S1098" i="4"/>
  <c r="R1098" i="4"/>
  <c r="Q1098" i="4"/>
  <c r="P1098" i="4"/>
  <c r="S1097" i="4"/>
  <c r="R1097" i="4"/>
  <c r="Q1097" i="4"/>
  <c r="P1097" i="4"/>
  <c r="S1096" i="4"/>
  <c r="R1096" i="4"/>
  <c r="Q1096" i="4"/>
  <c r="P1096" i="4"/>
  <c r="S1095" i="4"/>
  <c r="R1095" i="4"/>
  <c r="Q1095" i="4"/>
  <c r="P1095" i="4"/>
  <c r="S1094" i="4"/>
  <c r="R1094" i="4"/>
  <c r="Q1094" i="4"/>
  <c r="P1094" i="4"/>
  <c r="S1093" i="4"/>
  <c r="R1093" i="4"/>
  <c r="Q1093" i="4"/>
  <c r="P1093" i="4"/>
  <c r="S1092" i="4"/>
  <c r="R1092" i="4"/>
  <c r="Q1092" i="4"/>
  <c r="P1092" i="4"/>
  <c r="S1091" i="4"/>
  <c r="R1091" i="4"/>
  <c r="Q1091" i="4"/>
  <c r="P1091" i="4"/>
  <c r="S1090" i="4"/>
  <c r="R1090" i="4"/>
  <c r="Q1090" i="4"/>
  <c r="P1090" i="4"/>
  <c r="S1089" i="4"/>
  <c r="R1089" i="4"/>
  <c r="Q1089" i="4"/>
  <c r="P1089" i="4"/>
  <c r="S1088" i="4"/>
  <c r="R1088" i="4"/>
  <c r="Q1088" i="4"/>
  <c r="P1088" i="4"/>
  <c r="S1087" i="4"/>
  <c r="R1087" i="4"/>
  <c r="Q1087" i="4"/>
  <c r="P1087" i="4"/>
  <c r="S1086" i="4"/>
  <c r="R1086" i="4"/>
  <c r="Q1086" i="4"/>
  <c r="P1086" i="4"/>
  <c r="S1085" i="4"/>
  <c r="R1085" i="4"/>
  <c r="Q1085" i="4"/>
  <c r="P1085" i="4"/>
  <c r="S1084" i="4"/>
  <c r="R1084" i="4"/>
  <c r="Q1084" i="4"/>
  <c r="P1084" i="4"/>
  <c r="S1083" i="4"/>
  <c r="R1083" i="4"/>
  <c r="Q1083" i="4"/>
  <c r="P1083" i="4"/>
  <c r="S1082" i="4"/>
  <c r="R1082" i="4"/>
  <c r="Q1082" i="4"/>
  <c r="P1082" i="4"/>
  <c r="S1081" i="4"/>
  <c r="R1081" i="4"/>
  <c r="Q1081" i="4"/>
  <c r="P1081" i="4"/>
  <c r="S1080" i="4"/>
  <c r="R1080" i="4"/>
  <c r="Q1080" i="4"/>
  <c r="P1080" i="4"/>
  <c r="S1079" i="4"/>
  <c r="R1079" i="4"/>
  <c r="Q1079" i="4"/>
  <c r="P1079" i="4"/>
  <c r="S1078" i="4"/>
  <c r="R1078" i="4"/>
  <c r="Q1078" i="4"/>
  <c r="P1078" i="4"/>
  <c r="S1077" i="4"/>
  <c r="R1077" i="4"/>
  <c r="Q1077" i="4"/>
  <c r="P1077" i="4"/>
  <c r="S1076" i="4"/>
  <c r="R1076" i="4"/>
  <c r="Q1076" i="4"/>
  <c r="P1076" i="4"/>
  <c r="S1075" i="4"/>
  <c r="R1075" i="4"/>
  <c r="Q1075" i="4"/>
  <c r="P1075" i="4"/>
  <c r="S1074" i="4"/>
  <c r="R1074" i="4"/>
  <c r="Q1074" i="4"/>
  <c r="P1074" i="4"/>
  <c r="S1073" i="4"/>
  <c r="R1073" i="4"/>
  <c r="Q1073" i="4"/>
  <c r="P1073" i="4"/>
  <c r="S1072" i="4"/>
  <c r="R1072" i="4"/>
  <c r="Q1072" i="4"/>
  <c r="P1072" i="4"/>
  <c r="S1071" i="4"/>
  <c r="R1071" i="4"/>
  <c r="Q1071" i="4"/>
  <c r="P1071" i="4"/>
  <c r="S1070" i="4"/>
  <c r="R1070" i="4"/>
  <c r="Q1070" i="4"/>
  <c r="P1070" i="4"/>
  <c r="S1069" i="4"/>
  <c r="R1069" i="4"/>
  <c r="Q1069" i="4"/>
  <c r="P1069" i="4"/>
  <c r="S1068" i="4"/>
  <c r="R1068" i="4"/>
  <c r="Q1068" i="4"/>
  <c r="P1068" i="4"/>
  <c r="S1067" i="4"/>
  <c r="R1067" i="4"/>
  <c r="Q1067" i="4"/>
  <c r="P1067" i="4"/>
  <c r="S1066" i="4"/>
  <c r="R1066" i="4"/>
  <c r="Q1066" i="4"/>
  <c r="P1066" i="4"/>
  <c r="S1065" i="4"/>
  <c r="R1065" i="4"/>
  <c r="Q1065" i="4"/>
  <c r="P1065" i="4"/>
  <c r="S1064" i="4"/>
  <c r="R1064" i="4"/>
  <c r="Q1064" i="4"/>
  <c r="P1064" i="4"/>
  <c r="S1063" i="4"/>
  <c r="R1063" i="4"/>
  <c r="Q1063" i="4"/>
  <c r="P1063" i="4"/>
  <c r="S1062" i="4"/>
  <c r="R1062" i="4"/>
  <c r="Q1062" i="4"/>
  <c r="P1062" i="4"/>
  <c r="S1061" i="4"/>
  <c r="R1061" i="4"/>
  <c r="Q1061" i="4"/>
  <c r="P1061" i="4"/>
  <c r="S1060" i="4"/>
  <c r="R1060" i="4"/>
  <c r="Q1060" i="4"/>
  <c r="P1060" i="4"/>
  <c r="S1059" i="4"/>
  <c r="R1059" i="4"/>
  <c r="Q1059" i="4"/>
  <c r="P1059" i="4"/>
  <c r="S1058" i="4"/>
  <c r="R1058" i="4"/>
  <c r="Q1058" i="4"/>
  <c r="P1058" i="4"/>
  <c r="S1057" i="4"/>
  <c r="R1057" i="4"/>
  <c r="Q1057" i="4"/>
  <c r="P1057" i="4"/>
  <c r="S1056" i="4"/>
  <c r="R1056" i="4"/>
  <c r="Q1056" i="4"/>
  <c r="P1056" i="4"/>
  <c r="S1055" i="4"/>
  <c r="R1055" i="4"/>
  <c r="Q1055" i="4"/>
  <c r="P1055" i="4"/>
  <c r="S1054" i="4"/>
  <c r="R1054" i="4"/>
  <c r="Q1054" i="4"/>
  <c r="P1054" i="4"/>
  <c r="S1053" i="4"/>
  <c r="R1053" i="4"/>
  <c r="Q1053" i="4"/>
  <c r="P1053" i="4"/>
  <c r="S1052" i="4"/>
  <c r="R1052" i="4"/>
  <c r="Q1052" i="4"/>
  <c r="P1052" i="4"/>
  <c r="S1051" i="4"/>
  <c r="R1051" i="4"/>
  <c r="Q1051" i="4"/>
  <c r="P1051" i="4"/>
  <c r="S1050" i="4"/>
  <c r="R1050" i="4"/>
  <c r="Q1050" i="4"/>
  <c r="P1050" i="4"/>
  <c r="S1049" i="4"/>
  <c r="R1049" i="4"/>
  <c r="Q1049" i="4"/>
  <c r="P1049" i="4"/>
  <c r="S1048" i="4"/>
  <c r="R1048" i="4"/>
  <c r="Q1048" i="4"/>
  <c r="P1048" i="4"/>
  <c r="S1047" i="4"/>
  <c r="R1047" i="4"/>
  <c r="Q1047" i="4"/>
  <c r="P1047" i="4"/>
  <c r="S1046" i="4"/>
  <c r="R1046" i="4"/>
  <c r="Q1046" i="4"/>
  <c r="P1046" i="4"/>
  <c r="S1045" i="4"/>
  <c r="R1045" i="4"/>
  <c r="Q1045" i="4"/>
  <c r="P1045" i="4"/>
  <c r="S1044" i="4"/>
  <c r="R1044" i="4"/>
  <c r="Q1044" i="4"/>
  <c r="P1044" i="4"/>
  <c r="S1043" i="4"/>
  <c r="R1043" i="4"/>
  <c r="Q1043" i="4"/>
  <c r="P1043" i="4"/>
  <c r="S1042" i="4"/>
  <c r="R1042" i="4"/>
  <c r="Q1042" i="4"/>
  <c r="P1042" i="4"/>
  <c r="S1041" i="4"/>
  <c r="R1041" i="4"/>
  <c r="Q1041" i="4"/>
  <c r="P1041" i="4"/>
  <c r="S1040" i="4"/>
  <c r="R1040" i="4"/>
  <c r="Q1040" i="4"/>
  <c r="P1040" i="4"/>
  <c r="S1039" i="4"/>
  <c r="R1039" i="4"/>
  <c r="Q1039" i="4"/>
  <c r="P1039" i="4"/>
  <c r="S1038" i="4"/>
  <c r="R1038" i="4"/>
  <c r="Q1038" i="4"/>
  <c r="P1038" i="4"/>
  <c r="S1037" i="4"/>
  <c r="R1037" i="4"/>
  <c r="Q1037" i="4"/>
  <c r="P1037" i="4"/>
  <c r="S1036" i="4"/>
  <c r="R1036" i="4"/>
  <c r="Q1036" i="4"/>
  <c r="P1036" i="4"/>
  <c r="S1035" i="4"/>
  <c r="R1035" i="4"/>
  <c r="Q1035" i="4"/>
  <c r="P1035" i="4"/>
  <c r="S1034" i="4"/>
  <c r="R1034" i="4"/>
  <c r="Q1034" i="4"/>
  <c r="P1034" i="4"/>
  <c r="S1033" i="4"/>
  <c r="R1033" i="4"/>
  <c r="Q1033" i="4"/>
  <c r="P1033" i="4"/>
  <c r="S1032" i="4"/>
  <c r="R1032" i="4"/>
  <c r="Q1032" i="4"/>
  <c r="P1032" i="4"/>
  <c r="S1031" i="4"/>
  <c r="R1031" i="4"/>
  <c r="Q1031" i="4"/>
  <c r="P1031" i="4"/>
  <c r="S1030" i="4"/>
  <c r="R1030" i="4"/>
  <c r="Q1030" i="4"/>
  <c r="P1030" i="4"/>
  <c r="S1029" i="4"/>
  <c r="R1029" i="4"/>
  <c r="Q1029" i="4"/>
  <c r="P1029" i="4"/>
  <c r="S1028" i="4"/>
  <c r="R1028" i="4"/>
  <c r="Q1028" i="4"/>
  <c r="P1028" i="4"/>
  <c r="S1027" i="4"/>
  <c r="R1027" i="4"/>
  <c r="Q1027" i="4"/>
  <c r="P1027" i="4"/>
  <c r="S1026" i="4"/>
  <c r="R1026" i="4"/>
  <c r="Q1026" i="4"/>
  <c r="P1026" i="4"/>
  <c r="S1025" i="4"/>
  <c r="R1025" i="4"/>
  <c r="Q1025" i="4"/>
  <c r="P1025" i="4"/>
  <c r="S1024" i="4"/>
  <c r="R1024" i="4"/>
  <c r="Q1024" i="4"/>
  <c r="P1024" i="4"/>
  <c r="S1023" i="4"/>
  <c r="R1023" i="4"/>
  <c r="Q1023" i="4"/>
  <c r="P1023" i="4"/>
  <c r="S1022" i="4"/>
  <c r="R1022" i="4"/>
  <c r="Q1022" i="4"/>
  <c r="P1022" i="4"/>
  <c r="S1021" i="4"/>
  <c r="R1021" i="4"/>
  <c r="Q1021" i="4"/>
  <c r="P1021" i="4"/>
  <c r="S1020" i="4"/>
  <c r="R1020" i="4"/>
  <c r="Q1020" i="4"/>
  <c r="P1020" i="4"/>
  <c r="S1019" i="4"/>
  <c r="R1019" i="4"/>
  <c r="Q1019" i="4"/>
  <c r="P1019" i="4"/>
  <c r="S1018" i="4"/>
  <c r="R1018" i="4"/>
  <c r="Q1018" i="4"/>
  <c r="P1018" i="4"/>
  <c r="S1017" i="4"/>
  <c r="R1017" i="4"/>
  <c r="Q1017" i="4"/>
  <c r="P1017" i="4"/>
  <c r="S1016" i="4"/>
  <c r="R1016" i="4"/>
  <c r="Q1016" i="4"/>
  <c r="P1016" i="4"/>
  <c r="S1015" i="4"/>
  <c r="R1015" i="4"/>
  <c r="Q1015" i="4"/>
  <c r="P1015" i="4"/>
  <c r="S1014" i="4"/>
  <c r="R1014" i="4"/>
  <c r="Q1014" i="4"/>
  <c r="P1014" i="4"/>
  <c r="S1013" i="4"/>
  <c r="R1013" i="4"/>
  <c r="Q1013" i="4"/>
  <c r="P1013" i="4"/>
  <c r="S1012" i="4"/>
  <c r="R1012" i="4"/>
  <c r="Q1012" i="4"/>
  <c r="P1012" i="4"/>
  <c r="S1011" i="4"/>
  <c r="R1011" i="4"/>
  <c r="Q1011" i="4"/>
  <c r="P1011" i="4"/>
  <c r="S1010" i="4"/>
  <c r="R1010" i="4"/>
  <c r="Q1010" i="4"/>
  <c r="P1010" i="4"/>
  <c r="S1009" i="4"/>
  <c r="R1009" i="4"/>
  <c r="Q1009" i="4"/>
  <c r="P1009" i="4"/>
  <c r="S1008" i="4"/>
  <c r="R1008" i="4"/>
  <c r="Q1008" i="4"/>
  <c r="P1008" i="4"/>
  <c r="S1007" i="4"/>
  <c r="R1007" i="4"/>
  <c r="Q1007" i="4"/>
  <c r="P1007" i="4"/>
  <c r="S1006" i="4"/>
  <c r="R1006" i="4"/>
  <c r="Q1006" i="4"/>
  <c r="P1006" i="4"/>
  <c r="S1005" i="4"/>
  <c r="R1005" i="4"/>
  <c r="Q1005" i="4"/>
  <c r="P1005" i="4"/>
  <c r="S1004" i="4"/>
  <c r="R1004" i="4"/>
  <c r="Q1004" i="4"/>
  <c r="P1004" i="4"/>
  <c r="S1003" i="4"/>
  <c r="R1003" i="4"/>
  <c r="Q1003" i="4"/>
  <c r="P1003" i="4"/>
  <c r="S1002" i="4"/>
  <c r="R1002" i="4"/>
  <c r="Q1002" i="4"/>
  <c r="P1002" i="4"/>
  <c r="S1001" i="4"/>
  <c r="R1001" i="4"/>
  <c r="Q1001" i="4"/>
  <c r="P1001" i="4"/>
  <c r="S1000" i="4"/>
  <c r="R1000" i="4"/>
  <c r="Q1000" i="4"/>
  <c r="P1000" i="4"/>
  <c r="S999" i="4"/>
  <c r="R999" i="4"/>
  <c r="Q999" i="4"/>
  <c r="P999" i="4"/>
  <c r="S998" i="4"/>
  <c r="R998" i="4"/>
  <c r="Q998" i="4"/>
  <c r="P998" i="4"/>
  <c r="S997" i="4"/>
  <c r="R997" i="4"/>
  <c r="Q997" i="4"/>
  <c r="P997" i="4"/>
  <c r="S996" i="4"/>
  <c r="R996" i="4"/>
  <c r="Q996" i="4"/>
  <c r="P996" i="4"/>
  <c r="S995" i="4"/>
  <c r="R995" i="4"/>
  <c r="Q995" i="4"/>
  <c r="P995" i="4"/>
  <c r="S994" i="4"/>
  <c r="R994" i="4"/>
  <c r="Q994" i="4"/>
  <c r="P994" i="4"/>
  <c r="S993" i="4"/>
  <c r="R993" i="4"/>
  <c r="Q993" i="4"/>
  <c r="P993" i="4"/>
  <c r="S992" i="4"/>
  <c r="R992" i="4"/>
  <c r="Q992" i="4"/>
  <c r="P992" i="4"/>
  <c r="S991" i="4"/>
  <c r="R991" i="4"/>
  <c r="Q991" i="4"/>
  <c r="P991" i="4"/>
  <c r="S990" i="4"/>
  <c r="R990" i="4"/>
  <c r="Q990" i="4"/>
  <c r="P990" i="4"/>
  <c r="S989" i="4"/>
  <c r="R989" i="4"/>
  <c r="Q989" i="4"/>
  <c r="P989" i="4"/>
  <c r="S988" i="4"/>
  <c r="R988" i="4"/>
  <c r="Q988" i="4"/>
  <c r="P988" i="4"/>
  <c r="S987" i="4"/>
  <c r="R987" i="4"/>
  <c r="Q987" i="4"/>
  <c r="P987" i="4"/>
  <c r="S986" i="4"/>
  <c r="R986" i="4"/>
  <c r="Q986" i="4"/>
  <c r="P986" i="4"/>
  <c r="S985" i="4"/>
  <c r="R985" i="4"/>
  <c r="Q985" i="4"/>
  <c r="P985" i="4"/>
  <c r="S984" i="4"/>
  <c r="R984" i="4"/>
  <c r="Q984" i="4"/>
  <c r="P984" i="4"/>
  <c r="S983" i="4"/>
  <c r="R983" i="4"/>
  <c r="Q983" i="4"/>
  <c r="P983" i="4"/>
  <c r="S982" i="4"/>
  <c r="R982" i="4"/>
  <c r="Q982" i="4"/>
  <c r="P982" i="4"/>
  <c r="S981" i="4"/>
  <c r="R981" i="4"/>
  <c r="Q981" i="4"/>
  <c r="P981" i="4"/>
  <c r="S980" i="4"/>
  <c r="R980" i="4"/>
  <c r="Q980" i="4"/>
  <c r="P980" i="4"/>
  <c r="S979" i="4"/>
  <c r="R979" i="4"/>
  <c r="Q979" i="4"/>
  <c r="P979" i="4"/>
  <c r="S978" i="4"/>
  <c r="R978" i="4"/>
  <c r="Q978" i="4"/>
  <c r="P978" i="4"/>
  <c r="S977" i="4"/>
  <c r="R977" i="4"/>
  <c r="Q977" i="4"/>
  <c r="P977" i="4"/>
  <c r="S976" i="4"/>
  <c r="R976" i="4"/>
  <c r="Q976" i="4"/>
  <c r="P976" i="4"/>
  <c r="S975" i="4"/>
  <c r="R975" i="4"/>
  <c r="Q975" i="4"/>
  <c r="P975" i="4"/>
  <c r="S974" i="4"/>
  <c r="R974" i="4"/>
  <c r="Q974" i="4"/>
  <c r="P974" i="4"/>
  <c r="S973" i="4"/>
  <c r="R973" i="4"/>
  <c r="Q973" i="4"/>
  <c r="P973" i="4"/>
  <c r="S972" i="4"/>
  <c r="R972" i="4"/>
  <c r="Q972" i="4"/>
  <c r="P972" i="4"/>
  <c r="S971" i="4"/>
  <c r="R971" i="4"/>
  <c r="Q971" i="4"/>
  <c r="P971" i="4"/>
  <c r="S970" i="4"/>
  <c r="R970" i="4"/>
  <c r="Q970" i="4"/>
  <c r="P970" i="4"/>
  <c r="S969" i="4"/>
  <c r="R969" i="4"/>
  <c r="Q969" i="4"/>
  <c r="P969" i="4"/>
  <c r="S968" i="4"/>
  <c r="R968" i="4"/>
  <c r="Q968" i="4"/>
  <c r="P968" i="4"/>
  <c r="S967" i="4"/>
  <c r="R967" i="4"/>
  <c r="Q967" i="4"/>
  <c r="P967" i="4"/>
  <c r="S966" i="4"/>
  <c r="R966" i="4"/>
  <c r="Q966" i="4"/>
  <c r="P966" i="4"/>
  <c r="S965" i="4"/>
  <c r="R965" i="4"/>
  <c r="Q965" i="4"/>
  <c r="P965" i="4"/>
  <c r="S964" i="4"/>
  <c r="R964" i="4"/>
  <c r="Q964" i="4"/>
  <c r="P964" i="4"/>
  <c r="S963" i="4"/>
  <c r="R963" i="4"/>
  <c r="Q963" i="4"/>
  <c r="P963" i="4"/>
  <c r="S962" i="4"/>
  <c r="R962" i="4"/>
  <c r="Q962" i="4"/>
  <c r="P962" i="4"/>
  <c r="S961" i="4"/>
  <c r="R961" i="4"/>
  <c r="Q961" i="4"/>
  <c r="P961" i="4"/>
  <c r="S960" i="4"/>
  <c r="R960" i="4"/>
  <c r="Q960" i="4"/>
  <c r="P960" i="4"/>
  <c r="S959" i="4"/>
  <c r="R959" i="4"/>
  <c r="Q959" i="4"/>
  <c r="P959" i="4"/>
  <c r="S958" i="4"/>
  <c r="R958" i="4"/>
  <c r="Q958" i="4"/>
  <c r="P958" i="4"/>
  <c r="S957" i="4"/>
  <c r="R957" i="4"/>
  <c r="Q957" i="4"/>
  <c r="P957" i="4"/>
  <c r="S956" i="4"/>
  <c r="R956" i="4"/>
  <c r="Q956" i="4"/>
  <c r="P956" i="4"/>
  <c r="S955" i="4"/>
  <c r="R955" i="4"/>
  <c r="Q955" i="4"/>
  <c r="P955" i="4"/>
  <c r="S954" i="4"/>
  <c r="R954" i="4"/>
  <c r="Q954" i="4"/>
  <c r="P954" i="4"/>
  <c r="S953" i="4"/>
  <c r="R953" i="4"/>
  <c r="Q953" i="4"/>
  <c r="P953" i="4"/>
  <c r="S952" i="4"/>
  <c r="R952" i="4"/>
  <c r="Q952" i="4"/>
  <c r="P952" i="4"/>
  <c r="S951" i="4"/>
  <c r="R951" i="4"/>
  <c r="Q951" i="4"/>
  <c r="P951" i="4"/>
  <c r="S950" i="4"/>
  <c r="R950" i="4"/>
  <c r="Q950" i="4"/>
  <c r="P950" i="4"/>
  <c r="S949" i="4"/>
  <c r="R949" i="4"/>
  <c r="Q949" i="4"/>
  <c r="P949" i="4"/>
  <c r="S948" i="4"/>
  <c r="R948" i="4"/>
  <c r="Q948" i="4"/>
  <c r="P948" i="4"/>
  <c r="S947" i="4"/>
  <c r="R947" i="4"/>
  <c r="Q947" i="4"/>
  <c r="P947" i="4"/>
  <c r="S946" i="4"/>
  <c r="R946" i="4"/>
  <c r="Q946" i="4"/>
  <c r="P946" i="4"/>
  <c r="S945" i="4"/>
  <c r="R945" i="4"/>
  <c r="Q945" i="4"/>
  <c r="P945" i="4"/>
  <c r="S944" i="4"/>
  <c r="R944" i="4"/>
  <c r="Q944" i="4"/>
  <c r="P944" i="4"/>
  <c r="S943" i="4"/>
  <c r="R943" i="4"/>
  <c r="Q943" i="4"/>
  <c r="P943" i="4"/>
  <c r="S942" i="4"/>
  <c r="R942" i="4"/>
  <c r="Q942" i="4"/>
  <c r="P942" i="4"/>
  <c r="S941" i="4"/>
  <c r="R941" i="4"/>
  <c r="Q941" i="4"/>
  <c r="P941" i="4"/>
  <c r="S940" i="4"/>
  <c r="R940" i="4"/>
  <c r="Q940" i="4"/>
  <c r="P940" i="4"/>
  <c r="S939" i="4"/>
  <c r="R939" i="4"/>
  <c r="Q939" i="4"/>
  <c r="P939" i="4"/>
  <c r="S938" i="4"/>
  <c r="R938" i="4"/>
  <c r="Q938" i="4"/>
  <c r="P938" i="4"/>
  <c r="S937" i="4"/>
  <c r="R937" i="4"/>
  <c r="Q937" i="4"/>
  <c r="P937" i="4"/>
  <c r="S936" i="4"/>
  <c r="R936" i="4"/>
  <c r="Q936" i="4"/>
  <c r="P936" i="4"/>
  <c r="S935" i="4"/>
  <c r="R935" i="4"/>
  <c r="Q935" i="4"/>
  <c r="P935" i="4"/>
  <c r="S934" i="4"/>
  <c r="R934" i="4"/>
  <c r="Q934" i="4"/>
  <c r="P934" i="4"/>
  <c r="S933" i="4"/>
  <c r="R933" i="4"/>
  <c r="Q933" i="4"/>
  <c r="P933" i="4"/>
  <c r="S932" i="4"/>
  <c r="R932" i="4"/>
  <c r="Q932" i="4"/>
  <c r="P932" i="4"/>
  <c r="S931" i="4"/>
  <c r="R931" i="4"/>
  <c r="Q931" i="4"/>
  <c r="P931" i="4"/>
  <c r="S930" i="4"/>
  <c r="R930" i="4"/>
  <c r="Q930" i="4"/>
  <c r="P930" i="4"/>
  <c r="S929" i="4"/>
  <c r="R929" i="4"/>
  <c r="Q929" i="4"/>
  <c r="P929" i="4"/>
  <c r="S928" i="4"/>
  <c r="R928" i="4"/>
  <c r="Q928" i="4"/>
  <c r="P928" i="4"/>
  <c r="S927" i="4"/>
  <c r="R927" i="4"/>
  <c r="Q927" i="4"/>
  <c r="P927" i="4"/>
  <c r="S926" i="4"/>
  <c r="R926" i="4"/>
  <c r="Q926" i="4"/>
  <c r="P926" i="4"/>
  <c r="S925" i="4"/>
  <c r="R925" i="4"/>
  <c r="Q925" i="4"/>
  <c r="P925" i="4"/>
  <c r="S924" i="4"/>
  <c r="R924" i="4"/>
  <c r="Q924" i="4"/>
  <c r="P924" i="4"/>
  <c r="S923" i="4"/>
  <c r="R923" i="4"/>
  <c r="Q923" i="4"/>
  <c r="P923" i="4"/>
  <c r="S922" i="4"/>
  <c r="R922" i="4"/>
  <c r="Q922" i="4"/>
  <c r="P922" i="4"/>
  <c r="S921" i="4"/>
  <c r="R921" i="4"/>
  <c r="Q921" i="4"/>
  <c r="P921" i="4"/>
  <c r="S920" i="4"/>
  <c r="R920" i="4"/>
  <c r="Q920" i="4"/>
  <c r="P920" i="4"/>
  <c r="S919" i="4"/>
  <c r="R919" i="4"/>
  <c r="Q919" i="4"/>
  <c r="P919" i="4"/>
  <c r="S918" i="4"/>
  <c r="R918" i="4"/>
  <c r="Q918" i="4"/>
  <c r="P918" i="4"/>
  <c r="S917" i="4"/>
  <c r="R917" i="4"/>
  <c r="Q917" i="4"/>
  <c r="P917" i="4"/>
  <c r="S916" i="4"/>
  <c r="R916" i="4"/>
  <c r="Q916" i="4"/>
  <c r="P916" i="4"/>
  <c r="S915" i="4"/>
  <c r="R915" i="4"/>
  <c r="Q915" i="4"/>
  <c r="P915" i="4"/>
  <c r="S914" i="4"/>
  <c r="R914" i="4"/>
  <c r="Q914" i="4"/>
  <c r="P914" i="4"/>
  <c r="S913" i="4"/>
  <c r="R913" i="4"/>
  <c r="Q913" i="4"/>
  <c r="P913" i="4"/>
  <c r="S912" i="4"/>
  <c r="R912" i="4"/>
  <c r="Q912" i="4"/>
  <c r="P912" i="4"/>
  <c r="S911" i="4"/>
  <c r="R911" i="4"/>
  <c r="Q911" i="4"/>
  <c r="P911" i="4"/>
  <c r="S910" i="4"/>
  <c r="R910" i="4"/>
  <c r="Q910" i="4"/>
  <c r="P910" i="4"/>
  <c r="S909" i="4"/>
  <c r="R909" i="4"/>
  <c r="Q909" i="4"/>
  <c r="P909" i="4"/>
  <c r="S908" i="4"/>
  <c r="R908" i="4"/>
  <c r="Q908" i="4"/>
  <c r="P908" i="4"/>
  <c r="S907" i="4"/>
  <c r="R907" i="4"/>
  <c r="Q907" i="4"/>
  <c r="P907" i="4"/>
  <c r="S906" i="4"/>
  <c r="R906" i="4"/>
  <c r="Q906" i="4"/>
  <c r="P906" i="4"/>
  <c r="S905" i="4"/>
  <c r="R905" i="4"/>
  <c r="Q905" i="4"/>
  <c r="P905" i="4"/>
  <c r="S904" i="4"/>
  <c r="R904" i="4"/>
  <c r="Q904" i="4"/>
  <c r="P904" i="4"/>
  <c r="S903" i="4"/>
  <c r="R903" i="4"/>
  <c r="Q903" i="4"/>
  <c r="P903" i="4"/>
  <c r="S902" i="4"/>
  <c r="R902" i="4"/>
  <c r="Q902" i="4"/>
  <c r="P902" i="4"/>
  <c r="S901" i="4"/>
  <c r="R901" i="4"/>
  <c r="Q901" i="4"/>
  <c r="P901" i="4"/>
  <c r="S900" i="4"/>
  <c r="R900" i="4"/>
  <c r="Q900" i="4"/>
  <c r="P900" i="4"/>
  <c r="S899" i="4"/>
  <c r="R899" i="4"/>
  <c r="Q899" i="4"/>
  <c r="P899" i="4"/>
  <c r="S898" i="4"/>
  <c r="R898" i="4"/>
  <c r="Q898" i="4"/>
  <c r="P898" i="4"/>
  <c r="S897" i="4"/>
  <c r="R897" i="4"/>
  <c r="Q897" i="4"/>
  <c r="P897" i="4"/>
  <c r="S896" i="4"/>
  <c r="R896" i="4"/>
  <c r="Q896" i="4"/>
  <c r="P896" i="4"/>
  <c r="S895" i="4"/>
  <c r="R895" i="4"/>
  <c r="Q895" i="4"/>
  <c r="P895" i="4"/>
  <c r="S894" i="4"/>
  <c r="R894" i="4"/>
  <c r="Q894" i="4"/>
  <c r="P894" i="4"/>
  <c r="S893" i="4"/>
  <c r="R893" i="4"/>
  <c r="Q893" i="4"/>
  <c r="P893" i="4"/>
  <c r="S892" i="4"/>
  <c r="R892" i="4"/>
  <c r="Q892" i="4"/>
  <c r="P892" i="4"/>
  <c r="S891" i="4"/>
  <c r="R891" i="4"/>
  <c r="Q891" i="4"/>
  <c r="P891" i="4"/>
  <c r="S890" i="4"/>
  <c r="R890" i="4"/>
  <c r="Q890" i="4"/>
  <c r="P890" i="4"/>
  <c r="S889" i="4"/>
  <c r="R889" i="4"/>
  <c r="Q889" i="4"/>
  <c r="P889" i="4"/>
  <c r="S888" i="4"/>
  <c r="R888" i="4"/>
  <c r="Q888" i="4"/>
  <c r="P888" i="4"/>
  <c r="S887" i="4"/>
  <c r="R887" i="4"/>
  <c r="Q887" i="4"/>
  <c r="P887" i="4"/>
  <c r="S886" i="4"/>
  <c r="R886" i="4"/>
  <c r="Q886" i="4"/>
  <c r="P886" i="4"/>
  <c r="S885" i="4"/>
  <c r="R885" i="4"/>
  <c r="Q885" i="4"/>
  <c r="P885" i="4"/>
  <c r="S884" i="4"/>
  <c r="R884" i="4"/>
  <c r="Q884" i="4"/>
  <c r="P884" i="4"/>
  <c r="S883" i="4"/>
  <c r="R883" i="4"/>
  <c r="Q883" i="4"/>
  <c r="P883" i="4"/>
  <c r="S882" i="4"/>
  <c r="R882" i="4"/>
  <c r="Q882" i="4"/>
  <c r="P882" i="4"/>
  <c r="S881" i="4"/>
  <c r="R881" i="4"/>
  <c r="Q881" i="4"/>
  <c r="P881" i="4"/>
  <c r="S880" i="4"/>
  <c r="R880" i="4"/>
  <c r="Q880" i="4"/>
  <c r="P880" i="4"/>
  <c r="S879" i="4"/>
  <c r="R879" i="4"/>
  <c r="Q879" i="4"/>
  <c r="P879" i="4"/>
  <c r="S878" i="4"/>
  <c r="R878" i="4"/>
  <c r="Q878" i="4"/>
  <c r="P878" i="4"/>
  <c r="S877" i="4"/>
  <c r="R877" i="4"/>
  <c r="Q877" i="4"/>
  <c r="P877" i="4"/>
  <c r="S876" i="4"/>
  <c r="R876" i="4"/>
  <c r="Q876" i="4"/>
  <c r="P876" i="4"/>
  <c r="S875" i="4"/>
  <c r="R875" i="4"/>
  <c r="Q875" i="4"/>
  <c r="P875" i="4"/>
  <c r="S874" i="4"/>
  <c r="R874" i="4"/>
  <c r="Q874" i="4"/>
  <c r="P874" i="4"/>
  <c r="S873" i="4"/>
  <c r="R873" i="4"/>
  <c r="Q873" i="4"/>
  <c r="P873" i="4"/>
  <c r="S872" i="4"/>
  <c r="R872" i="4"/>
  <c r="Q872" i="4"/>
  <c r="P872" i="4"/>
  <c r="S871" i="4"/>
  <c r="R871" i="4"/>
  <c r="Q871" i="4"/>
  <c r="P871" i="4"/>
  <c r="S870" i="4"/>
  <c r="R870" i="4"/>
  <c r="Q870" i="4"/>
  <c r="P870" i="4"/>
  <c r="S869" i="4"/>
  <c r="R869" i="4"/>
  <c r="Q869" i="4"/>
  <c r="P869" i="4"/>
  <c r="S868" i="4"/>
  <c r="R868" i="4"/>
  <c r="Q868" i="4"/>
  <c r="P868" i="4"/>
  <c r="S867" i="4"/>
  <c r="R867" i="4"/>
  <c r="Q867" i="4"/>
  <c r="P867" i="4"/>
  <c r="S866" i="4"/>
  <c r="R866" i="4"/>
  <c r="Q866" i="4"/>
  <c r="P866" i="4"/>
  <c r="S865" i="4"/>
  <c r="R865" i="4"/>
  <c r="Q865" i="4"/>
  <c r="P865" i="4"/>
  <c r="S864" i="4"/>
  <c r="R864" i="4"/>
  <c r="Q864" i="4"/>
  <c r="P864" i="4"/>
  <c r="S863" i="4"/>
  <c r="R863" i="4"/>
  <c r="Q863" i="4"/>
  <c r="P863" i="4"/>
  <c r="S862" i="4"/>
  <c r="R862" i="4"/>
  <c r="Q862" i="4"/>
  <c r="P862" i="4"/>
  <c r="S861" i="4"/>
  <c r="R861" i="4"/>
  <c r="Q861" i="4"/>
  <c r="P861" i="4"/>
  <c r="S860" i="4"/>
  <c r="R860" i="4"/>
  <c r="Q860" i="4"/>
  <c r="P860" i="4"/>
  <c r="S859" i="4"/>
  <c r="R859" i="4"/>
  <c r="Q859" i="4"/>
  <c r="P859" i="4"/>
  <c r="S858" i="4"/>
  <c r="R858" i="4"/>
  <c r="Q858" i="4"/>
  <c r="P858" i="4"/>
  <c r="S857" i="4"/>
  <c r="R857" i="4"/>
  <c r="Q857" i="4"/>
  <c r="P857" i="4"/>
  <c r="S856" i="4"/>
  <c r="R856" i="4"/>
  <c r="Q856" i="4"/>
  <c r="P856" i="4"/>
  <c r="S855" i="4"/>
  <c r="R855" i="4"/>
  <c r="Q855" i="4"/>
  <c r="P855" i="4"/>
  <c r="S854" i="4"/>
  <c r="R854" i="4"/>
  <c r="Q854" i="4"/>
  <c r="P854" i="4"/>
  <c r="S853" i="4"/>
  <c r="R853" i="4"/>
  <c r="Q853" i="4"/>
  <c r="P853" i="4"/>
  <c r="S852" i="4"/>
  <c r="R852" i="4"/>
  <c r="Q852" i="4"/>
  <c r="P852" i="4"/>
  <c r="S851" i="4"/>
  <c r="R851" i="4"/>
  <c r="Q851" i="4"/>
  <c r="P851" i="4"/>
  <c r="S850" i="4"/>
  <c r="R850" i="4"/>
  <c r="Q850" i="4"/>
  <c r="P850" i="4"/>
  <c r="S849" i="4"/>
  <c r="R849" i="4"/>
  <c r="Q849" i="4"/>
  <c r="P849" i="4"/>
  <c r="S848" i="4"/>
  <c r="R848" i="4"/>
  <c r="Q848" i="4"/>
  <c r="P848" i="4"/>
  <c r="S847" i="4"/>
  <c r="R847" i="4"/>
  <c r="Q847" i="4"/>
  <c r="P847" i="4"/>
  <c r="S846" i="4"/>
  <c r="R846" i="4"/>
  <c r="Q846" i="4"/>
  <c r="P846" i="4"/>
  <c r="S845" i="4"/>
  <c r="R845" i="4"/>
  <c r="Q845" i="4"/>
  <c r="P845" i="4"/>
  <c r="S844" i="4"/>
  <c r="R844" i="4"/>
  <c r="Q844" i="4"/>
  <c r="P844" i="4"/>
  <c r="S843" i="4"/>
  <c r="R843" i="4"/>
  <c r="Q843" i="4"/>
  <c r="P843" i="4"/>
  <c r="S842" i="4"/>
  <c r="R842" i="4"/>
  <c r="Q842" i="4"/>
  <c r="P842" i="4"/>
  <c r="S841" i="4"/>
  <c r="R841" i="4"/>
  <c r="Q841" i="4"/>
  <c r="P841" i="4"/>
  <c r="S840" i="4"/>
  <c r="R840" i="4"/>
  <c r="Q840" i="4"/>
  <c r="P840" i="4"/>
  <c r="S839" i="4"/>
  <c r="R839" i="4"/>
  <c r="Q839" i="4"/>
  <c r="P839" i="4"/>
  <c r="S838" i="4"/>
  <c r="R838" i="4"/>
  <c r="Q838" i="4"/>
  <c r="P838" i="4"/>
  <c r="S837" i="4"/>
  <c r="R837" i="4"/>
  <c r="Q837" i="4"/>
  <c r="P837" i="4"/>
  <c r="S836" i="4"/>
  <c r="R836" i="4"/>
  <c r="Q836" i="4"/>
  <c r="P836" i="4"/>
  <c r="S835" i="4"/>
  <c r="R835" i="4"/>
  <c r="Q835" i="4"/>
  <c r="P835" i="4"/>
  <c r="S834" i="4"/>
  <c r="R834" i="4"/>
  <c r="Q834" i="4"/>
  <c r="P834" i="4"/>
  <c r="S833" i="4"/>
  <c r="R833" i="4"/>
  <c r="Q833" i="4"/>
  <c r="P833" i="4"/>
  <c r="S832" i="4"/>
  <c r="R832" i="4"/>
  <c r="Q832" i="4"/>
  <c r="P832" i="4"/>
  <c r="S831" i="4"/>
  <c r="R831" i="4"/>
  <c r="Q831" i="4"/>
  <c r="P831" i="4"/>
  <c r="S830" i="4"/>
  <c r="R830" i="4"/>
  <c r="Q830" i="4"/>
  <c r="P830" i="4"/>
  <c r="S829" i="4"/>
  <c r="R829" i="4"/>
  <c r="Q829" i="4"/>
  <c r="P829" i="4"/>
  <c r="S828" i="4"/>
  <c r="R828" i="4"/>
  <c r="Q828" i="4"/>
  <c r="P828" i="4"/>
  <c r="S827" i="4"/>
  <c r="R827" i="4"/>
  <c r="Q827" i="4"/>
  <c r="P827" i="4"/>
  <c r="S826" i="4"/>
  <c r="R826" i="4"/>
  <c r="Q826" i="4"/>
  <c r="P826" i="4"/>
  <c r="S825" i="4"/>
  <c r="R825" i="4"/>
  <c r="Q825" i="4"/>
  <c r="P825" i="4"/>
  <c r="S824" i="4"/>
  <c r="R824" i="4"/>
  <c r="Q824" i="4"/>
  <c r="P824" i="4"/>
  <c r="S823" i="4"/>
  <c r="R823" i="4"/>
  <c r="Q823" i="4"/>
  <c r="P823" i="4"/>
  <c r="S822" i="4"/>
  <c r="R822" i="4"/>
  <c r="Q822" i="4"/>
  <c r="P822" i="4"/>
  <c r="S821" i="4"/>
  <c r="R821" i="4"/>
  <c r="Q821" i="4"/>
  <c r="P821" i="4"/>
  <c r="S820" i="4"/>
  <c r="R820" i="4"/>
  <c r="Q820" i="4"/>
  <c r="P820" i="4"/>
  <c r="S819" i="4"/>
  <c r="R819" i="4"/>
  <c r="Q819" i="4"/>
  <c r="P819" i="4"/>
  <c r="S818" i="4"/>
  <c r="R818" i="4"/>
  <c r="Q818" i="4"/>
  <c r="P818" i="4"/>
  <c r="S817" i="4"/>
  <c r="R817" i="4"/>
  <c r="Q817" i="4"/>
  <c r="P817" i="4"/>
  <c r="S816" i="4"/>
  <c r="R816" i="4"/>
  <c r="Q816" i="4"/>
  <c r="P816" i="4"/>
  <c r="S815" i="4"/>
  <c r="R815" i="4"/>
  <c r="Q815" i="4"/>
  <c r="P815" i="4"/>
  <c r="S814" i="4"/>
  <c r="R814" i="4"/>
  <c r="Q814" i="4"/>
  <c r="P814" i="4"/>
  <c r="S813" i="4"/>
  <c r="R813" i="4"/>
  <c r="Q813" i="4"/>
  <c r="P813" i="4"/>
  <c r="S812" i="4"/>
  <c r="R812" i="4"/>
  <c r="Q812" i="4"/>
  <c r="P812" i="4"/>
  <c r="S811" i="4"/>
  <c r="R811" i="4"/>
  <c r="Q811" i="4"/>
  <c r="P811" i="4"/>
  <c r="S810" i="4"/>
  <c r="R810" i="4"/>
  <c r="Q810" i="4"/>
  <c r="P810" i="4"/>
  <c r="S809" i="4"/>
  <c r="R809" i="4"/>
  <c r="Q809" i="4"/>
  <c r="P809" i="4"/>
  <c r="S808" i="4"/>
  <c r="R808" i="4"/>
  <c r="Q808" i="4"/>
  <c r="P808" i="4"/>
  <c r="S807" i="4"/>
  <c r="R807" i="4"/>
  <c r="Q807" i="4"/>
  <c r="P807" i="4"/>
  <c r="S806" i="4"/>
  <c r="R806" i="4"/>
  <c r="Q806" i="4"/>
  <c r="P806" i="4"/>
  <c r="S805" i="4"/>
  <c r="R805" i="4"/>
  <c r="Q805" i="4"/>
  <c r="P805" i="4"/>
  <c r="S804" i="4"/>
  <c r="R804" i="4"/>
  <c r="Q804" i="4"/>
  <c r="P804" i="4"/>
  <c r="S803" i="4"/>
  <c r="R803" i="4"/>
  <c r="Q803" i="4"/>
  <c r="P803" i="4"/>
  <c r="S802" i="4"/>
  <c r="R802" i="4"/>
  <c r="Q802" i="4"/>
  <c r="P802" i="4"/>
  <c r="S801" i="4"/>
  <c r="R801" i="4"/>
  <c r="Q801" i="4"/>
  <c r="P801" i="4"/>
  <c r="S800" i="4"/>
  <c r="R800" i="4"/>
  <c r="Q800" i="4"/>
  <c r="P800" i="4"/>
  <c r="S799" i="4"/>
  <c r="R799" i="4"/>
  <c r="Q799" i="4"/>
  <c r="P799" i="4"/>
  <c r="S798" i="4"/>
  <c r="R798" i="4"/>
  <c r="Q798" i="4"/>
  <c r="P798" i="4"/>
  <c r="S797" i="4"/>
  <c r="R797" i="4"/>
  <c r="Q797" i="4"/>
  <c r="P797" i="4"/>
  <c r="S796" i="4"/>
  <c r="R796" i="4"/>
  <c r="Q796" i="4"/>
  <c r="P796" i="4"/>
  <c r="S795" i="4"/>
  <c r="R795" i="4"/>
  <c r="Q795" i="4"/>
  <c r="P795" i="4"/>
  <c r="S794" i="4"/>
  <c r="R794" i="4"/>
  <c r="Q794" i="4"/>
  <c r="P794" i="4"/>
  <c r="S793" i="4"/>
  <c r="R793" i="4"/>
  <c r="Q793" i="4"/>
  <c r="P793" i="4"/>
  <c r="S792" i="4"/>
  <c r="R792" i="4"/>
  <c r="Q792" i="4"/>
  <c r="P792" i="4"/>
  <c r="S791" i="4"/>
  <c r="R791" i="4"/>
  <c r="Q791" i="4"/>
  <c r="P791" i="4"/>
  <c r="S790" i="4"/>
  <c r="R790" i="4"/>
  <c r="Q790" i="4"/>
  <c r="P790" i="4"/>
  <c r="S789" i="4"/>
  <c r="R789" i="4"/>
  <c r="Q789" i="4"/>
  <c r="P789" i="4"/>
  <c r="S788" i="4"/>
  <c r="R788" i="4"/>
  <c r="Q788" i="4"/>
  <c r="P788" i="4"/>
  <c r="S787" i="4"/>
  <c r="R787" i="4"/>
  <c r="Q787" i="4"/>
  <c r="P787" i="4"/>
  <c r="S786" i="4"/>
  <c r="R786" i="4"/>
  <c r="Q786" i="4"/>
  <c r="P786" i="4"/>
  <c r="S785" i="4"/>
  <c r="R785" i="4"/>
  <c r="Q785" i="4"/>
  <c r="P785" i="4"/>
  <c r="S784" i="4"/>
  <c r="R784" i="4"/>
  <c r="Q784" i="4"/>
  <c r="P784" i="4"/>
  <c r="S783" i="4"/>
  <c r="R783" i="4"/>
  <c r="Q783" i="4"/>
  <c r="P783" i="4"/>
  <c r="S782" i="4"/>
  <c r="R782" i="4"/>
  <c r="Q782" i="4"/>
  <c r="P782" i="4"/>
  <c r="S781" i="4"/>
  <c r="R781" i="4"/>
  <c r="Q781" i="4"/>
  <c r="P781" i="4"/>
  <c r="S780" i="4"/>
  <c r="R780" i="4"/>
  <c r="Q780" i="4"/>
  <c r="P780" i="4"/>
  <c r="S779" i="4"/>
  <c r="R779" i="4"/>
  <c r="Q779" i="4"/>
  <c r="P779" i="4"/>
  <c r="S778" i="4"/>
  <c r="R778" i="4"/>
  <c r="Q778" i="4"/>
  <c r="P778" i="4"/>
  <c r="S777" i="4"/>
  <c r="R777" i="4"/>
  <c r="Q777" i="4"/>
  <c r="P777" i="4"/>
  <c r="S776" i="4"/>
  <c r="R776" i="4"/>
  <c r="Q776" i="4"/>
  <c r="P776" i="4"/>
  <c r="S775" i="4"/>
  <c r="R775" i="4"/>
  <c r="Q775" i="4"/>
  <c r="P775" i="4"/>
  <c r="S774" i="4"/>
  <c r="R774" i="4"/>
  <c r="Q774" i="4"/>
  <c r="P774" i="4"/>
  <c r="S773" i="4"/>
  <c r="R773" i="4"/>
  <c r="Q773" i="4"/>
  <c r="P773" i="4"/>
  <c r="S772" i="4"/>
  <c r="R772" i="4"/>
  <c r="Q772" i="4"/>
  <c r="P772" i="4"/>
  <c r="S771" i="4"/>
  <c r="R771" i="4"/>
  <c r="Q771" i="4"/>
  <c r="P771" i="4"/>
  <c r="S770" i="4"/>
  <c r="R770" i="4"/>
  <c r="Q770" i="4"/>
  <c r="P770" i="4"/>
  <c r="S769" i="4"/>
  <c r="R769" i="4"/>
  <c r="Q769" i="4"/>
  <c r="P769" i="4"/>
  <c r="S768" i="4"/>
  <c r="R768" i="4"/>
  <c r="Q768" i="4"/>
  <c r="P768" i="4"/>
  <c r="S767" i="4"/>
  <c r="R767" i="4"/>
  <c r="Q767" i="4"/>
  <c r="P767" i="4"/>
  <c r="S766" i="4"/>
  <c r="R766" i="4"/>
  <c r="Q766" i="4"/>
  <c r="P766" i="4"/>
  <c r="S765" i="4"/>
  <c r="R765" i="4"/>
  <c r="Q765" i="4"/>
  <c r="P765" i="4"/>
  <c r="S764" i="4"/>
  <c r="R764" i="4"/>
  <c r="Q764" i="4"/>
  <c r="P764" i="4"/>
  <c r="S763" i="4"/>
  <c r="R763" i="4"/>
  <c r="Q763" i="4"/>
  <c r="P763" i="4"/>
  <c r="S762" i="4"/>
  <c r="R762" i="4"/>
  <c r="Q762" i="4"/>
  <c r="P762" i="4"/>
  <c r="S761" i="4"/>
  <c r="R761" i="4"/>
  <c r="Q761" i="4"/>
  <c r="P761" i="4"/>
  <c r="S760" i="4"/>
  <c r="R760" i="4"/>
  <c r="Q760" i="4"/>
  <c r="P760" i="4"/>
  <c r="S759" i="4"/>
  <c r="R759" i="4"/>
  <c r="Q759" i="4"/>
  <c r="P759" i="4"/>
  <c r="S758" i="4"/>
  <c r="R758" i="4"/>
  <c r="Q758" i="4"/>
  <c r="P758" i="4"/>
  <c r="S757" i="4"/>
  <c r="R757" i="4"/>
  <c r="Q757" i="4"/>
  <c r="P757" i="4"/>
  <c r="S756" i="4"/>
  <c r="R756" i="4"/>
  <c r="Q756" i="4"/>
  <c r="P756" i="4"/>
  <c r="S755" i="4"/>
  <c r="R755" i="4"/>
  <c r="Q755" i="4"/>
  <c r="P755" i="4"/>
  <c r="S754" i="4"/>
  <c r="R754" i="4"/>
  <c r="Q754" i="4"/>
  <c r="P754" i="4"/>
  <c r="S753" i="4"/>
  <c r="R753" i="4"/>
  <c r="Q753" i="4"/>
  <c r="P753" i="4"/>
  <c r="S752" i="4"/>
  <c r="R752" i="4"/>
  <c r="Q752" i="4"/>
  <c r="P752" i="4"/>
  <c r="S751" i="4"/>
  <c r="R751" i="4"/>
  <c r="Q751" i="4"/>
  <c r="P751" i="4"/>
  <c r="S750" i="4"/>
  <c r="R750" i="4"/>
  <c r="Q750" i="4"/>
  <c r="P750" i="4"/>
  <c r="S749" i="4"/>
  <c r="R749" i="4"/>
  <c r="Q749" i="4"/>
  <c r="P749" i="4"/>
  <c r="S748" i="4"/>
  <c r="R748" i="4"/>
  <c r="Q748" i="4"/>
  <c r="P748" i="4"/>
  <c r="S747" i="4"/>
  <c r="R747" i="4"/>
  <c r="Q747" i="4"/>
  <c r="P747" i="4"/>
  <c r="S746" i="4"/>
  <c r="R746" i="4"/>
  <c r="Q746" i="4"/>
  <c r="P746" i="4"/>
  <c r="S745" i="4"/>
  <c r="R745" i="4"/>
  <c r="Q745" i="4"/>
  <c r="P745" i="4"/>
  <c r="S744" i="4"/>
  <c r="R744" i="4"/>
  <c r="Q744" i="4"/>
  <c r="P744" i="4"/>
  <c r="S743" i="4"/>
  <c r="R743" i="4"/>
  <c r="Q743" i="4"/>
  <c r="P743" i="4"/>
  <c r="S742" i="4"/>
  <c r="R742" i="4"/>
  <c r="Q742" i="4"/>
  <c r="P742" i="4"/>
  <c r="S741" i="4"/>
  <c r="R741" i="4"/>
  <c r="Q741" i="4"/>
  <c r="P741" i="4"/>
  <c r="S740" i="4"/>
  <c r="R740" i="4"/>
  <c r="Q740" i="4"/>
  <c r="P740" i="4"/>
  <c r="S739" i="4"/>
  <c r="R739" i="4"/>
  <c r="Q739" i="4"/>
  <c r="P739" i="4"/>
  <c r="S738" i="4"/>
  <c r="R738" i="4"/>
  <c r="Q738" i="4"/>
  <c r="P738" i="4"/>
  <c r="S737" i="4"/>
  <c r="R737" i="4"/>
  <c r="Q737" i="4"/>
  <c r="P737" i="4"/>
  <c r="S736" i="4"/>
  <c r="R736" i="4"/>
  <c r="Q736" i="4"/>
  <c r="P736" i="4"/>
  <c r="S735" i="4"/>
  <c r="R735" i="4"/>
  <c r="Q735" i="4"/>
  <c r="P735" i="4"/>
  <c r="S734" i="4"/>
  <c r="R734" i="4"/>
  <c r="Q734" i="4"/>
  <c r="P734" i="4"/>
  <c r="S733" i="4"/>
  <c r="R733" i="4"/>
  <c r="Q733" i="4"/>
  <c r="P733" i="4"/>
  <c r="S732" i="4"/>
  <c r="R732" i="4"/>
  <c r="Q732" i="4"/>
  <c r="P732" i="4"/>
  <c r="S731" i="4"/>
  <c r="R731" i="4"/>
  <c r="Q731" i="4"/>
  <c r="P731" i="4"/>
  <c r="S730" i="4"/>
  <c r="R730" i="4"/>
  <c r="Q730" i="4"/>
  <c r="P730" i="4"/>
  <c r="S729" i="4"/>
  <c r="R729" i="4"/>
  <c r="Q729" i="4"/>
  <c r="P729" i="4"/>
  <c r="S728" i="4"/>
  <c r="R728" i="4"/>
  <c r="Q728" i="4"/>
  <c r="P728" i="4"/>
  <c r="S727" i="4"/>
  <c r="R727" i="4"/>
  <c r="Q727" i="4"/>
  <c r="P727" i="4"/>
  <c r="S726" i="4"/>
  <c r="R726" i="4"/>
  <c r="Q726" i="4"/>
  <c r="P726" i="4"/>
  <c r="S725" i="4"/>
  <c r="R725" i="4"/>
  <c r="Q725" i="4"/>
  <c r="P725" i="4"/>
  <c r="S724" i="4"/>
  <c r="R724" i="4"/>
  <c r="Q724" i="4"/>
  <c r="P724" i="4"/>
  <c r="S723" i="4"/>
  <c r="R723" i="4"/>
  <c r="Q723" i="4"/>
  <c r="P723" i="4"/>
  <c r="S722" i="4"/>
  <c r="R722" i="4"/>
  <c r="Q722" i="4"/>
  <c r="P722" i="4"/>
  <c r="S721" i="4"/>
  <c r="R721" i="4"/>
  <c r="Q721" i="4"/>
  <c r="P721" i="4"/>
  <c r="S720" i="4"/>
  <c r="R720" i="4"/>
  <c r="Q720" i="4"/>
  <c r="P720" i="4"/>
  <c r="S719" i="4"/>
  <c r="R719" i="4"/>
  <c r="Q719" i="4"/>
  <c r="P719" i="4"/>
  <c r="S718" i="4"/>
  <c r="R718" i="4"/>
  <c r="Q718" i="4"/>
  <c r="P718" i="4"/>
  <c r="S717" i="4"/>
  <c r="R717" i="4"/>
  <c r="Q717" i="4"/>
  <c r="P717" i="4"/>
  <c r="S716" i="4"/>
  <c r="R716" i="4"/>
  <c r="Q716" i="4"/>
  <c r="P716" i="4"/>
  <c r="S715" i="4"/>
  <c r="R715" i="4"/>
  <c r="Q715" i="4"/>
  <c r="P715" i="4"/>
  <c r="S714" i="4"/>
  <c r="R714" i="4"/>
  <c r="Q714" i="4"/>
  <c r="P714" i="4"/>
  <c r="S713" i="4"/>
  <c r="R713" i="4"/>
  <c r="Q713" i="4"/>
  <c r="P713" i="4"/>
  <c r="S712" i="4"/>
  <c r="R712" i="4"/>
  <c r="Q712" i="4"/>
  <c r="P712" i="4"/>
  <c r="S711" i="4"/>
  <c r="R711" i="4"/>
  <c r="Q711" i="4"/>
  <c r="P711" i="4"/>
  <c r="S710" i="4"/>
  <c r="R710" i="4"/>
  <c r="Q710" i="4"/>
  <c r="P710" i="4"/>
  <c r="S709" i="4"/>
  <c r="R709" i="4"/>
  <c r="Q709" i="4"/>
  <c r="P709" i="4"/>
  <c r="S708" i="4"/>
  <c r="R708" i="4"/>
  <c r="Q708" i="4"/>
  <c r="P708" i="4"/>
  <c r="S707" i="4"/>
  <c r="R707" i="4"/>
  <c r="Q707" i="4"/>
  <c r="P707" i="4"/>
  <c r="S706" i="4"/>
  <c r="R706" i="4"/>
  <c r="Q706" i="4"/>
  <c r="P706" i="4"/>
  <c r="S705" i="4"/>
  <c r="R705" i="4"/>
  <c r="Q705" i="4"/>
  <c r="P705" i="4"/>
  <c r="S704" i="4"/>
  <c r="R704" i="4"/>
  <c r="Q704" i="4"/>
  <c r="P704" i="4"/>
  <c r="S703" i="4"/>
  <c r="R703" i="4"/>
  <c r="Q703" i="4"/>
  <c r="P703" i="4"/>
  <c r="S702" i="4"/>
  <c r="R702" i="4"/>
  <c r="Q702" i="4"/>
  <c r="P702" i="4"/>
  <c r="S701" i="4"/>
  <c r="R701" i="4"/>
  <c r="Q701" i="4"/>
  <c r="P701" i="4"/>
  <c r="S700" i="4"/>
  <c r="R700" i="4"/>
  <c r="Q700" i="4"/>
  <c r="P700" i="4"/>
  <c r="S699" i="4"/>
  <c r="R699" i="4"/>
  <c r="Q699" i="4"/>
  <c r="P699" i="4"/>
  <c r="S698" i="4"/>
  <c r="R698" i="4"/>
  <c r="Q698" i="4"/>
  <c r="P698" i="4"/>
  <c r="S697" i="4"/>
  <c r="R697" i="4"/>
  <c r="Q697" i="4"/>
  <c r="P697" i="4"/>
  <c r="S696" i="4"/>
  <c r="R696" i="4"/>
  <c r="Q696" i="4"/>
  <c r="P696" i="4"/>
  <c r="S695" i="4"/>
  <c r="R695" i="4"/>
  <c r="Q695" i="4"/>
  <c r="P695" i="4"/>
  <c r="S694" i="4"/>
  <c r="R694" i="4"/>
  <c r="Q694" i="4"/>
  <c r="P694" i="4"/>
  <c r="S693" i="4"/>
  <c r="R693" i="4"/>
  <c r="Q693" i="4"/>
  <c r="P693" i="4"/>
  <c r="S692" i="4"/>
  <c r="R692" i="4"/>
  <c r="Q692" i="4"/>
  <c r="P692" i="4"/>
  <c r="S691" i="4"/>
  <c r="R691" i="4"/>
  <c r="Q691" i="4"/>
  <c r="P691" i="4"/>
  <c r="S690" i="4"/>
  <c r="R690" i="4"/>
  <c r="Q690" i="4"/>
  <c r="P690" i="4"/>
  <c r="S689" i="4"/>
  <c r="R689" i="4"/>
  <c r="Q689" i="4"/>
  <c r="P689" i="4"/>
  <c r="S688" i="4"/>
  <c r="R688" i="4"/>
  <c r="Q688" i="4"/>
  <c r="P688" i="4"/>
  <c r="S687" i="4"/>
  <c r="R687" i="4"/>
  <c r="Q687" i="4"/>
  <c r="P687" i="4"/>
  <c r="S686" i="4"/>
  <c r="R686" i="4"/>
  <c r="Q686" i="4"/>
  <c r="P686" i="4"/>
  <c r="S685" i="4"/>
  <c r="R685" i="4"/>
  <c r="Q685" i="4"/>
  <c r="P685" i="4"/>
  <c r="S684" i="4"/>
  <c r="R684" i="4"/>
  <c r="Q684" i="4"/>
  <c r="P684" i="4"/>
  <c r="S683" i="4"/>
  <c r="R683" i="4"/>
  <c r="Q683" i="4"/>
  <c r="P683" i="4"/>
  <c r="S682" i="4"/>
  <c r="R682" i="4"/>
  <c r="Q682" i="4"/>
  <c r="P682" i="4"/>
  <c r="S681" i="4"/>
  <c r="R681" i="4"/>
  <c r="Q681" i="4"/>
  <c r="P681" i="4"/>
  <c r="S680" i="4"/>
  <c r="R680" i="4"/>
  <c r="Q680" i="4"/>
  <c r="P680" i="4"/>
  <c r="S679" i="4"/>
  <c r="R679" i="4"/>
  <c r="Q679" i="4"/>
  <c r="P679" i="4"/>
  <c r="S678" i="4"/>
  <c r="R678" i="4"/>
  <c r="Q678" i="4"/>
  <c r="P678" i="4"/>
  <c r="S677" i="4"/>
  <c r="R677" i="4"/>
  <c r="Q677" i="4"/>
  <c r="P677" i="4"/>
  <c r="S676" i="4"/>
  <c r="R676" i="4"/>
  <c r="Q676" i="4"/>
  <c r="P676" i="4"/>
  <c r="S675" i="4"/>
  <c r="R675" i="4"/>
  <c r="Q675" i="4"/>
  <c r="P675" i="4"/>
  <c r="S674" i="4"/>
  <c r="R674" i="4"/>
  <c r="Q674" i="4"/>
  <c r="P674" i="4"/>
  <c r="S673" i="4"/>
  <c r="R673" i="4"/>
  <c r="Q673" i="4"/>
  <c r="P673" i="4"/>
  <c r="S672" i="4"/>
  <c r="R672" i="4"/>
  <c r="Q672" i="4"/>
  <c r="P672" i="4"/>
  <c r="S671" i="4"/>
  <c r="R671" i="4"/>
  <c r="Q671" i="4"/>
  <c r="P671" i="4"/>
  <c r="S670" i="4"/>
  <c r="R670" i="4"/>
  <c r="Q670" i="4"/>
  <c r="P670" i="4"/>
  <c r="S669" i="4"/>
  <c r="R669" i="4"/>
  <c r="Q669" i="4"/>
  <c r="P669" i="4"/>
  <c r="S668" i="4"/>
  <c r="R668" i="4"/>
  <c r="Q668" i="4"/>
  <c r="P668" i="4"/>
  <c r="S667" i="4"/>
  <c r="R667" i="4"/>
  <c r="Q667" i="4"/>
  <c r="P667" i="4"/>
  <c r="S666" i="4"/>
  <c r="R666" i="4"/>
  <c r="Q666" i="4"/>
  <c r="P666" i="4"/>
  <c r="S665" i="4"/>
  <c r="R665" i="4"/>
  <c r="Q665" i="4"/>
  <c r="P665" i="4"/>
  <c r="S664" i="4"/>
  <c r="R664" i="4"/>
  <c r="Q664" i="4"/>
  <c r="P664" i="4"/>
  <c r="S663" i="4"/>
  <c r="R663" i="4"/>
  <c r="Q663" i="4"/>
  <c r="P663" i="4"/>
  <c r="S662" i="4"/>
  <c r="R662" i="4"/>
  <c r="Q662" i="4"/>
  <c r="P662" i="4"/>
  <c r="S661" i="4"/>
  <c r="R661" i="4"/>
  <c r="Q661" i="4"/>
  <c r="P661" i="4"/>
  <c r="S660" i="4"/>
  <c r="R660" i="4"/>
  <c r="Q660" i="4"/>
  <c r="P660" i="4"/>
  <c r="S659" i="4"/>
  <c r="R659" i="4"/>
  <c r="Q659" i="4"/>
  <c r="P659" i="4"/>
  <c r="S658" i="4"/>
  <c r="R658" i="4"/>
  <c r="Q658" i="4"/>
  <c r="P658" i="4"/>
  <c r="S657" i="4"/>
  <c r="R657" i="4"/>
  <c r="Q657" i="4"/>
  <c r="P657" i="4"/>
  <c r="S656" i="4"/>
  <c r="R656" i="4"/>
  <c r="Q656" i="4"/>
  <c r="P656" i="4"/>
  <c r="S655" i="4"/>
  <c r="R655" i="4"/>
  <c r="Q655" i="4"/>
  <c r="P655" i="4"/>
  <c r="S654" i="4"/>
  <c r="R654" i="4"/>
  <c r="Q654" i="4"/>
  <c r="P654" i="4"/>
  <c r="S653" i="4"/>
  <c r="R653" i="4"/>
  <c r="Q653" i="4"/>
  <c r="P653" i="4"/>
  <c r="S652" i="4"/>
  <c r="R652" i="4"/>
  <c r="Q652" i="4"/>
  <c r="P652" i="4"/>
  <c r="S651" i="4"/>
  <c r="R651" i="4"/>
  <c r="Q651" i="4"/>
  <c r="P651" i="4"/>
  <c r="S650" i="4"/>
  <c r="R650" i="4"/>
  <c r="Q650" i="4"/>
  <c r="P650" i="4"/>
  <c r="S649" i="4"/>
  <c r="R649" i="4"/>
  <c r="Q649" i="4"/>
  <c r="P649" i="4"/>
  <c r="S648" i="4"/>
  <c r="R648" i="4"/>
  <c r="Q648" i="4"/>
  <c r="P648" i="4"/>
  <c r="S647" i="4"/>
  <c r="R647" i="4"/>
  <c r="Q647" i="4"/>
  <c r="P647" i="4"/>
  <c r="S646" i="4"/>
  <c r="R646" i="4"/>
  <c r="Q646" i="4"/>
  <c r="P646" i="4"/>
  <c r="S645" i="4"/>
  <c r="R645" i="4"/>
  <c r="Q645" i="4"/>
  <c r="P645" i="4"/>
  <c r="S644" i="4"/>
  <c r="R644" i="4"/>
  <c r="Q644" i="4"/>
  <c r="P644" i="4"/>
  <c r="S643" i="4"/>
  <c r="R643" i="4"/>
  <c r="Q643" i="4"/>
  <c r="P643" i="4"/>
  <c r="S642" i="4"/>
  <c r="R642" i="4"/>
  <c r="Q642" i="4"/>
  <c r="P642" i="4"/>
  <c r="S641" i="4"/>
  <c r="R641" i="4"/>
  <c r="Q641" i="4"/>
  <c r="P641" i="4"/>
  <c r="S640" i="4"/>
  <c r="R640" i="4"/>
  <c r="Q640" i="4"/>
  <c r="P640" i="4"/>
  <c r="S639" i="4"/>
  <c r="R639" i="4"/>
  <c r="Q639" i="4"/>
  <c r="P639" i="4"/>
  <c r="S638" i="4"/>
  <c r="R638" i="4"/>
  <c r="Q638" i="4"/>
  <c r="P638" i="4"/>
  <c r="S637" i="4"/>
  <c r="R637" i="4"/>
  <c r="Q637" i="4"/>
  <c r="P637" i="4"/>
  <c r="S636" i="4"/>
  <c r="R636" i="4"/>
  <c r="Q636" i="4"/>
  <c r="P636" i="4"/>
  <c r="S635" i="4"/>
  <c r="R635" i="4"/>
  <c r="Q635" i="4"/>
  <c r="P635" i="4"/>
  <c r="S634" i="4"/>
  <c r="R634" i="4"/>
  <c r="Q634" i="4"/>
  <c r="P634" i="4"/>
  <c r="S633" i="4"/>
  <c r="R633" i="4"/>
  <c r="Q633" i="4"/>
  <c r="P633" i="4"/>
  <c r="S632" i="4"/>
  <c r="R632" i="4"/>
  <c r="Q632" i="4"/>
  <c r="P632" i="4"/>
  <c r="S631" i="4"/>
  <c r="R631" i="4"/>
  <c r="Q631" i="4"/>
  <c r="P631" i="4"/>
  <c r="S630" i="4"/>
  <c r="R630" i="4"/>
  <c r="Q630" i="4"/>
  <c r="P630" i="4"/>
  <c r="S629" i="4"/>
  <c r="R629" i="4"/>
  <c r="Q629" i="4"/>
  <c r="P629" i="4"/>
  <c r="S628" i="4"/>
  <c r="R628" i="4"/>
  <c r="Q628" i="4"/>
  <c r="P628" i="4"/>
  <c r="S627" i="4"/>
  <c r="R627" i="4"/>
  <c r="Q627" i="4"/>
  <c r="P627" i="4"/>
  <c r="S626" i="4"/>
  <c r="R626" i="4"/>
  <c r="Q626" i="4"/>
  <c r="P626" i="4"/>
  <c r="S625" i="4"/>
  <c r="R625" i="4"/>
  <c r="Q625" i="4"/>
  <c r="P625" i="4"/>
  <c r="S624" i="4"/>
  <c r="R624" i="4"/>
  <c r="Q624" i="4"/>
  <c r="P624" i="4"/>
  <c r="S623" i="4"/>
  <c r="R623" i="4"/>
  <c r="Q623" i="4"/>
  <c r="P623" i="4"/>
  <c r="S622" i="4"/>
  <c r="R622" i="4"/>
  <c r="Q622" i="4"/>
  <c r="P622" i="4"/>
  <c r="S621" i="4"/>
  <c r="R621" i="4"/>
  <c r="Q621" i="4"/>
  <c r="P621" i="4"/>
  <c r="S620" i="4"/>
  <c r="R620" i="4"/>
  <c r="Q620" i="4"/>
  <c r="P620" i="4"/>
  <c r="S619" i="4"/>
  <c r="R619" i="4"/>
  <c r="Q619" i="4"/>
  <c r="P619" i="4"/>
  <c r="S618" i="4"/>
  <c r="R618" i="4"/>
  <c r="Q618" i="4"/>
  <c r="P618" i="4"/>
  <c r="S617" i="4"/>
  <c r="R617" i="4"/>
  <c r="Q617" i="4"/>
  <c r="P617" i="4"/>
  <c r="S616" i="4"/>
  <c r="R616" i="4"/>
  <c r="Q616" i="4"/>
  <c r="P616" i="4"/>
  <c r="S615" i="4"/>
  <c r="R615" i="4"/>
  <c r="Q615" i="4"/>
  <c r="P615" i="4"/>
  <c r="S614" i="4"/>
  <c r="R614" i="4"/>
  <c r="Q614" i="4"/>
  <c r="P614" i="4"/>
  <c r="S613" i="4"/>
  <c r="R613" i="4"/>
  <c r="Q613" i="4"/>
  <c r="P613" i="4"/>
  <c r="S612" i="4"/>
  <c r="R612" i="4"/>
  <c r="Q612" i="4"/>
  <c r="P612" i="4"/>
  <c r="S611" i="4"/>
  <c r="R611" i="4"/>
  <c r="Q611" i="4"/>
  <c r="P611" i="4"/>
  <c r="S610" i="4"/>
  <c r="R610" i="4"/>
  <c r="Q610" i="4"/>
  <c r="P610" i="4"/>
  <c r="S609" i="4"/>
  <c r="R609" i="4"/>
  <c r="Q609" i="4"/>
  <c r="P609" i="4"/>
  <c r="S608" i="4"/>
  <c r="R608" i="4"/>
  <c r="Q608" i="4"/>
  <c r="P608" i="4"/>
  <c r="S607" i="4"/>
  <c r="R607" i="4"/>
  <c r="Q607" i="4"/>
  <c r="P607" i="4"/>
  <c r="S606" i="4"/>
  <c r="R606" i="4"/>
  <c r="Q606" i="4"/>
  <c r="P606" i="4"/>
  <c r="S605" i="4"/>
  <c r="R605" i="4"/>
  <c r="Q605" i="4"/>
  <c r="P605" i="4"/>
  <c r="S604" i="4"/>
  <c r="R604" i="4"/>
  <c r="Q604" i="4"/>
  <c r="P604" i="4"/>
  <c r="S603" i="4"/>
  <c r="R603" i="4"/>
  <c r="Q603" i="4"/>
  <c r="P603" i="4"/>
  <c r="S602" i="4"/>
  <c r="R602" i="4"/>
  <c r="Q602" i="4"/>
  <c r="P602" i="4"/>
  <c r="S601" i="4"/>
  <c r="R601" i="4"/>
  <c r="Q601" i="4"/>
  <c r="P601" i="4"/>
  <c r="S600" i="4"/>
  <c r="R600" i="4"/>
  <c r="Q600" i="4"/>
  <c r="P600" i="4"/>
  <c r="S599" i="4"/>
  <c r="R599" i="4"/>
  <c r="Q599" i="4"/>
  <c r="P599" i="4"/>
  <c r="S598" i="4"/>
  <c r="R598" i="4"/>
  <c r="Q598" i="4"/>
  <c r="P598" i="4"/>
  <c r="S597" i="4"/>
  <c r="R597" i="4"/>
  <c r="Q597" i="4"/>
  <c r="P597" i="4"/>
  <c r="S596" i="4"/>
  <c r="R596" i="4"/>
  <c r="Q596" i="4"/>
  <c r="P596" i="4"/>
  <c r="S595" i="4"/>
  <c r="R595" i="4"/>
  <c r="Q595" i="4"/>
  <c r="P595" i="4"/>
  <c r="S594" i="4"/>
  <c r="R594" i="4"/>
  <c r="Q594" i="4"/>
  <c r="P594" i="4"/>
  <c r="S593" i="4"/>
  <c r="R593" i="4"/>
  <c r="Q593" i="4"/>
  <c r="P593" i="4"/>
  <c r="S592" i="4"/>
  <c r="R592" i="4"/>
  <c r="Q592" i="4"/>
  <c r="P592" i="4"/>
  <c r="S591" i="4"/>
  <c r="R591" i="4"/>
  <c r="Q591" i="4"/>
  <c r="P591" i="4"/>
  <c r="S590" i="4"/>
  <c r="R590" i="4"/>
  <c r="Q590" i="4"/>
  <c r="P590" i="4"/>
  <c r="S589" i="4"/>
  <c r="R589" i="4"/>
  <c r="Q589" i="4"/>
  <c r="P589" i="4"/>
  <c r="S588" i="4"/>
  <c r="R588" i="4"/>
  <c r="Q588" i="4"/>
  <c r="P588" i="4"/>
  <c r="S587" i="4"/>
  <c r="R587" i="4"/>
  <c r="Q587" i="4"/>
  <c r="P587" i="4"/>
  <c r="S586" i="4"/>
  <c r="R586" i="4"/>
  <c r="Q586" i="4"/>
  <c r="P586" i="4"/>
  <c r="S585" i="4"/>
  <c r="R585" i="4"/>
  <c r="Q585" i="4"/>
  <c r="P585" i="4"/>
  <c r="S584" i="4"/>
  <c r="R584" i="4"/>
  <c r="Q584" i="4"/>
  <c r="P584" i="4"/>
  <c r="S583" i="4"/>
  <c r="R583" i="4"/>
  <c r="Q583" i="4"/>
  <c r="P583" i="4"/>
  <c r="S582" i="4"/>
  <c r="R582" i="4"/>
  <c r="Q582" i="4"/>
  <c r="P582" i="4"/>
  <c r="S581" i="4"/>
  <c r="R581" i="4"/>
  <c r="Q581" i="4"/>
  <c r="P581" i="4"/>
  <c r="S580" i="4"/>
  <c r="R580" i="4"/>
  <c r="Q580" i="4"/>
  <c r="P580" i="4"/>
  <c r="S579" i="4"/>
  <c r="R579" i="4"/>
  <c r="Q579" i="4"/>
  <c r="P579" i="4"/>
  <c r="S578" i="4"/>
  <c r="R578" i="4"/>
  <c r="Q578" i="4"/>
  <c r="P578" i="4"/>
  <c r="S577" i="4"/>
  <c r="R577" i="4"/>
  <c r="Q577" i="4"/>
  <c r="P577" i="4"/>
  <c r="S576" i="4"/>
  <c r="R576" i="4"/>
  <c r="Q576" i="4"/>
  <c r="P576" i="4"/>
  <c r="S575" i="4"/>
  <c r="R575" i="4"/>
  <c r="Q575" i="4"/>
  <c r="P575" i="4"/>
  <c r="S574" i="4"/>
  <c r="R574" i="4"/>
  <c r="Q574" i="4"/>
  <c r="P574" i="4"/>
  <c r="S573" i="4"/>
  <c r="R573" i="4"/>
  <c r="Q573" i="4"/>
  <c r="P573" i="4"/>
  <c r="S572" i="4"/>
  <c r="R572" i="4"/>
  <c r="Q572" i="4"/>
  <c r="P572" i="4"/>
  <c r="S571" i="4"/>
  <c r="R571" i="4"/>
  <c r="Q571" i="4"/>
  <c r="P571" i="4"/>
  <c r="S570" i="4"/>
  <c r="R570" i="4"/>
  <c r="Q570" i="4"/>
  <c r="P570" i="4"/>
  <c r="S569" i="4"/>
  <c r="R569" i="4"/>
  <c r="Q569" i="4"/>
  <c r="P569" i="4"/>
  <c r="S568" i="4"/>
  <c r="R568" i="4"/>
  <c r="Q568" i="4"/>
  <c r="P568" i="4"/>
  <c r="S567" i="4"/>
  <c r="R567" i="4"/>
  <c r="Q567" i="4"/>
  <c r="P567" i="4"/>
  <c r="S566" i="4"/>
  <c r="R566" i="4"/>
  <c r="Q566" i="4"/>
  <c r="P566" i="4"/>
  <c r="S565" i="4"/>
  <c r="R565" i="4"/>
  <c r="Q565" i="4"/>
  <c r="P565" i="4"/>
  <c r="S564" i="4"/>
  <c r="R564" i="4"/>
  <c r="Q564" i="4"/>
  <c r="P564" i="4"/>
  <c r="S563" i="4"/>
  <c r="R563" i="4"/>
  <c r="Q563" i="4"/>
  <c r="P563" i="4"/>
  <c r="S562" i="4"/>
  <c r="R562" i="4"/>
  <c r="Q562" i="4"/>
  <c r="P562" i="4"/>
  <c r="S561" i="4"/>
  <c r="R561" i="4"/>
  <c r="Q561" i="4"/>
  <c r="P561" i="4"/>
  <c r="S560" i="4"/>
  <c r="R560" i="4"/>
  <c r="Q560" i="4"/>
  <c r="P560" i="4"/>
  <c r="S559" i="4"/>
  <c r="R559" i="4"/>
  <c r="Q559" i="4"/>
  <c r="P559" i="4"/>
  <c r="S558" i="4"/>
  <c r="R558" i="4"/>
  <c r="Q558" i="4"/>
  <c r="P558" i="4"/>
  <c r="S557" i="4"/>
  <c r="R557" i="4"/>
  <c r="Q557" i="4"/>
  <c r="P557" i="4"/>
  <c r="S556" i="4"/>
  <c r="R556" i="4"/>
  <c r="Q556" i="4"/>
  <c r="P556" i="4"/>
  <c r="S555" i="4"/>
  <c r="R555" i="4"/>
  <c r="Q555" i="4"/>
  <c r="P555" i="4"/>
  <c r="S554" i="4"/>
  <c r="R554" i="4"/>
  <c r="Q554" i="4"/>
  <c r="P554" i="4"/>
  <c r="S553" i="4"/>
  <c r="R553" i="4"/>
  <c r="Q553" i="4"/>
  <c r="P553" i="4"/>
  <c r="S552" i="4"/>
  <c r="R552" i="4"/>
  <c r="Q552" i="4"/>
  <c r="P552" i="4"/>
  <c r="S551" i="4"/>
  <c r="R551" i="4"/>
  <c r="Q551" i="4"/>
  <c r="P551" i="4"/>
  <c r="S550" i="4"/>
  <c r="R550" i="4"/>
  <c r="Q550" i="4"/>
  <c r="P550" i="4"/>
  <c r="S549" i="4"/>
  <c r="R549" i="4"/>
  <c r="Q549" i="4"/>
  <c r="P549" i="4"/>
  <c r="S548" i="4"/>
  <c r="R548" i="4"/>
  <c r="Q548" i="4"/>
  <c r="P548" i="4"/>
  <c r="S547" i="4"/>
  <c r="R547" i="4"/>
  <c r="Q547" i="4"/>
  <c r="P547" i="4"/>
  <c r="S546" i="4"/>
  <c r="R546" i="4"/>
  <c r="Q546" i="4"/>
  <c r="P546" i="4"/>
  <c r="S545" i="4"/>
  <c r="R545" i="4"/>
  <c r="Q545" i="4"/>
  <c r="P545" i="4"/>
  <c r="S544" i="4"/>
  <c r="R544" i="4"/>
  <c r="Q544" i="4"/>
  <c r="P544" i="4"/>
  <c r="S543" i="4"/>
  <c r="R543" i="4"/>
  <c r="Q543" i="4"/>
  <c r="P543" i="4"/>
  <c r="S542" i="4"/>
  <c r="R542" i="4"/>
  <c r="Q542" i="4"/>
  <c r="P542" i="4"/>
  <c r="S541" i="4"/>
  <c r="R541" i="4"/>
  <c r="Q541" i="4"/>
  <c r="P541" i="4"/>
  <c r="S540" i="4"/>
  <c r="R540" i="4"/>
  <c r="Q540" i="4"/>
  <c r="P540" i="4"/>
  <c r="S539" i="4"/>
  <c r="R539" i="4"/>
  <c r="Q539" i="4"/>
  <c r="P539" i="4"/>
  <c r="S538" i="4"/>
  <c r="R538" i="4"/>
  <c r="Q538" i="4"/>
  <c r="P538" i="4"/>
  <c r="S537" i="4"/>
  <c r="R537" i="4"/>
  <c r="Q537" i="4"/>
  <c r="P537" i="4"/>
  <c r="S536" i="4"/>
  <c r="R536" i="4"/>
  <c r="Q536" i="4"/>
  <c r="P536" i="4"/>
  <c r="S535" i="4"/>
  <c r="R535" i="4"/>
  <c r="Q535" i="4"/>
  <c r="P535" i="4"/>
  <c r="S534" i="4"/>
  <c r="R534" i="4"/>
  <c r="Q534" i="4"/>
  <c r="P534" i="4"/>
  <c r="S533" i="4"/>
  <c r="R533" i="4"/>
  <c r="Q533" i="4"/>
  <c r="P533" i="4"/>
  <c r="S532" i="4"/>
  <c r="R532" i="4"/>
  <c r="Q532" i="4"/>
  <c r="P532" i="4"/>
  <c r="S531" i="4"/>
  <c r="R531" i="4"/>
  <c r="Q531" i="4"/>
  <c r="P531" i="4"/>
  <c r="S530" i="4"/>
  <c r="R530" i="4"/>
  <c r="Q530" i="4"/>
  <c r="P530" i="4"/>
  <c r="S529" i="4"/>
  <c r="R529" i="4"/>
  <c r="Q529" i="4"/>
  <c r="P529" i="4"/>
  <c r="S528" i="4"/>
  <c r="R528" i="4"/>
  <c r="Q528" i="4"/>
  <c r="P528" i="4"/>
  <c r="S527" i="4"/>
  <c r="R527" i="4"/>
  <c r="Q527" i="4"/>
  <c r="P527" i="4"/>
  <c r="S526" i="4"/>
  <c r="R526" i="4"/>
  <c r="Q526" i="4"/>
  <c r="P526" i="4"/>
  <c r="S525" i="4"/>
  <c r="R525" i="4"/>
  <c r="Q525" i="4"/>
  <c r="P525" i="4"/>
  <c r="S524" i="4"/>
  <c r="R524" i="4"/>
  <c r="Q524" i="4"/>
  <c r="P524" i="4"/>
  <c r="S523" i="4"/>
  <c r="R523" i="4"/>
  <c r="Q523" i="4"/>
  <c r="P523" i="4"/>
  <c r="S522" i="4"/>
  <c r="R522" i="4"/>
  <c r="Q522" i="4"/>
  <c r="P522" i="4"/>
  <c r="S521" i="4"/>
  <c r="R521" i="4"/>
  <c r="Q521" i="4"/>
  <c r="P521" i="4"/>
  <c r="S520" i="4"/>
  <c r="R520" i="4"/>
  <c r="Q520" i="4"/>
  <c r="P520" i="4"/>
  <c r="S519" i="4"/>
  <c r="R519" i="4"/>
  <c r="Q519" i="4"/>
  <c r="P519" i="4"/>
  <c r="S518" i="4"/>
  <c r="R518" i="4"/>
  <c r="Q518" i="4"/>
  <c r="P518" i="4"/>
  <c r="S517" i="4"/>
  <c r="R517" i="4"/>
  <c r="Q517" i="4"/>
  <c r="P517" i="4"/>
  <c r="S516" i="4"/>
  <c r="R516" i="4"/>
  <c r="Q516" i="4"/>
  <c r="P516" i="4"/>
  <c r="S515" i="4"/>
  <c r="R515" i="4"/>
  <c r="Q515" i="4"/>
  <c r="P515" i="4"/>
  <c r="S514" i="4"/>
  <c r="R514" i="4"/>
  <c r="Q514" i="4"/>
  <c r="P514" i="4"/>
  <c r="S513" i="4"/>
  <c r="R513" i="4"/>
  <c r="Q513" i="4"/>
  <c r="P513" i="4"/>
  <c r="S512" i="4"/>
  <c r="R512" i="4"/>
  <c r="Q512" i="4"/>
  <c r="P512" i="4"/>
  <c r="S511" i="4"/>
  <c r="R511" i="4"/>
  <c r="Q511" i="4"/>
  <c r="P511" i="4"/>
  <c r="S510" i="4"/>
  <c r="R510" i="4"/>
  <c r="Q510" i="4"/>
  <c r="P510" i="4"/>
  <c r="S509" i="4"/>
  <c r="R509" i="4"/>
  <c r="Q509" i="4"/>
  <c r="P509" i="4"/>
  <c r="S508" i="4"/>
  <c r="R508" i="4"/>
  <c r="Q508" i="4"/>
  <c r="P508" i="4"/>
  <c r="S507" i="4"/>
  <c r="R507" i="4"/>
  <c r="Q507" i="4"/>
  <c r="P507" i="4"/>
  <c r="S506" i="4"/>
  <c r="R506" i="4"/>
  <c r="Q506" i="4"/>
  <c r="P506" i="4"/>
  <c r="S505" i="4"/>
  <c r="R505" i="4"/>
  <c r="Q505" i="4"/>
  <c r="P505" i="4"/>
  <c r="S504" i="4"/>
  <c r="R504" i="4"/>
  <c r="Q504" i="4"/>
  <c r="P504" i="4"/>
  <c r="S503" i="4"/>
  <c r="R503" i="4"/>
  <c r="Q503" i="4"/>
  <c r="P503" i="4"/>
  <c r="S502" i="4"/>
  <c r="R502" i="4"/>
  <c r="Q502" i="4"/>
  <c r="P502" i="4"/>
  <c r="S501" i="4"/>
  <c r="R501" i="4"/>
  <c r="Q501" i="4"/>
  <c r="P501" i="4"/>
  <c r="S500" i="4"/>
  <c r="R500" i="4"/>
  <c r="Q500" i="4"/>
  <c r="P500" i="4"/>
  <c r="S499" i="4"/>
  <c r="R499" i="4"/>
  <c r="Q499" i="4"/>
  <c r="P499" i="4"/>
  <c r="S498" i="4"/>
  <c r="R498" i="4"/>
  <c r="Q498" i="4"/>
  <c r="P498" i="4"/>
  <c r="S497" i="4"/>
  <c r="R497" i="4"/>
  <c r="Q497" i="4"/>
  <c r="P497" i="4"/>
  <c r="S496" i="4"/>
  <c r="R496" i="4"/>
  <c r="Q496" i="4"/>
  <c r="P496" i="4"/>
  <c r="S495" i="4"/>
  <c r="R495" i="4"/>
  <c r="Q495" i="4"/>
  <c r="P495" i="4"/>
  <c r="S494" i="4"/>
  <c r="R494" i="4"/>
  <c r="Q494" i="4"/>
  <c r="P494" i="4"/>
  <c r="S493" i="4"/>
  <c r="R493" i="4"/>
  <c r="Q493" i="4"/>
  <c r="P493" i="4"/>
  <c r="S492" i="4"/>
  <c r="R492" i="4"/>
  <c r="Q492" i="4"/>
  <c r="P492" i="4"/>
  <c r="S491" i="4"/>
  <c r="R491" i="4"/>
  <c r="Q491" i="4"/>
  <c r="P491" i="4"/>
  <c r="S490" i="4"/>
  <c r="R490" i="4"/>
  <c r="Q490" i="4"/>
  <c r="P490" i="4"/>
  <c r="S489" i="4"/>
  <c r="R489" i="4"/>
  <c r="Q489" i="4"/>
  <c r="P489" i="4"/>
  <c r="S488" i="4"/>
  <c r="R488" i="4"/>
  <c r="Q488" i="4"/>
  <c r="P488" i="4"/>
  <c r="S487" i="4"/>
  <c r="R487" i="4"/>
  <c r="Q487" i="4"/>
  <c r="P487" i="4"/>
  <c r="S486" i="4"/>
  <c r="R486" i="4"/>
  <c r="Q486" i="4"/>
  <c r="P486" i="4"/>
  <c r="S485" i="4"/>
  <c r="R485" i="4"/>
  <c r="Q485" i="4"/>
  <c r="P485" i="4"/>
  <c r="S484" i="4"/>
  <c r="R484" i="4"/>
  <c r="Q484" i="4"/>
  <c r="P484" i="4"/>
  <c r="S483" i="4"/>
  <c r="R483" i="4"/>
  <c r="Q483" i="4"/>
  <c r="P483" i="4"/>
  <c r="S482" i="4"/>
  <c r="R482" i="4"/>
  <c r="Q482" i="4"/>
  <c r="P482" i="4"/>
  <c r="S481" i="4"/>
  <c r="R481" i="4"/>
  <c r="Q481" i="4"/>
  <c r="P481" i="4"/>
  <c r="S480" i="4"/>
  <c r="R480" i="4"/>
  <c r="Q480" i="4"/>
  <c r="P480" i="4"/>
  <c r="S479" i="4"/>
  <c r="R479" i="4"/>
  <c r="Q479" i="4"/>
  <c r="P479" i="4"/>
  <c r="S478" i="4"/>
  <c r="R478" i="4"/>
  <c r="Q478" i="4"/>
  <c r="P478" i="4"/>
  <c r="S477" i="4"/>
  <c r="R477" i="4"/>
  <c r="Q477" i="4"/>
  <c r="P477" i="4"/>
  <c r="S476" i="4"/>
  <c r="R476" i="4"/>
  <c r="Q476" i="4"/>
  <c r="P476" i="4"/>
  <c r="S475" i="4"/>
  <c r="R475" i="4"/>
  <c r="Q475" i="4"/>
  <c r="P475" i="4"/>
  <c r="S474" i="4"/>
  <c r="R474" i="4"/>
  <c r="Q474" i="4"/>
  <c r="P474" i="4"/>
  <c r="S473" i="4"/>
  <c r="R473" i="4"/>
  <c r="Q473" i="4"/>
  <c r="P473" i="4"/>
  <c r="S472" i="4"/>
  <c r="R472" i="4"/>
  <c r="Q472" i="4"/>
  <c r="P472" i="4"/>
  <c r="S471" i="4"/>
  <c r="R471" i="4"/>
  <c r="Q471" i="4"/>
  <c r="P471" i="4"/>
  <c r="S470" i="4"/>
  <c r="R470" i="4"/>
  <c r="Q470" i="4"/>
  <c r="P470" i="4"/>
  <c r="S469" i="4"/>
  <c r="R469" i="4"/>
  <c r="Q469" i="4"/>
  <c r="P469" i="4"/>
  <c r="S468" i="4"/>
  <c r="R468" i="4"/>
  <c r="Q468" i="4"/>
  <c r="P468" i="4"/>
  <c r="S467" i="4"/>
  <c r="R467" i="4"/>
  <c r="Q467" i="4"/>
  <c r="P467" i="4"/>
  <c r="S466" i="4"/>
  <c r="R466" i="4"/>
  <c r="Q466" i="4"/>
  <c r="P466" i="4"/>
  <c r="S465" i="4"/>
  <c r="R465" i="4"/>
  <c r="Q465" i="4"/>
  <c r="P465" i="4"/>
  <c r="S464" i="4"/>
  <c r="R464" i="4"/>
  <c r="Q464" i="4"/>
  <c r="P464" i="4"/>
  <c r="S463" i="4"/>
  <c r="R463" i="4"/>
  <c r="Q463" i="4"/>
  <c r="P463" i="4"/>
  <c r="S462" i="4"/>
  <c r="R462" i="4"/>
  <c r="Q462" i="4"/>
  <c r="P462" i="4"/>
  <c r="S461" i="4"/>
  <c r="R461" i="4"/>
  <c r="Q461" i="4"/>
  <c r="P461" i="4"/>
  <c r="S460" i="4"/>
  <c r="R460" i="4"/>
  <c r="Q460" i="4"/>
  <c r="P460" i="4"/>
  <c r="S459" i="4"/>
  <c r="R459" i="4"/>
  <c r="Q459" i="4"/>
  <c r="P459" i="4"/>
  <c r="S458" i="4"/>
  <c r="R458" i="4"/>
  <c r="Q458" i="4"/>
  <c r="P458" i="4"/>
  <c r="S457" i="4"/>
  <c r="R457" i="4"/>
  <c r="Q457" i="4"/>
  <c r="P457" i="4"/>
  <c r="S456" i="4"/>
  <c r="R456" i="4"/>
  <c r="Q456" i="4"/>
  <c r="P456" i="4"/>
  <c r="S455" i="4"/>
  <c r="R455" i="4"/>
  <c r="Q455" i="4"/>
  <c r="P455" i="4"/>
  <c r="S454" i="4"/>
  <c r="R454" i="4"/>
  <c r="Q454" i="4"/>
  <c r="P454" i="4"/>
  <c r="S453" i="4"/>
  <c r="R453" i="4"/>
  <c r="Q453" i="4"/>
  <c r="P453" i="4"/>
  <c r="S452" i="4"/>
  <c r="R452" i="4"/>
  <c r="Q452" i="4"/>
  <c r="P452" i="4"/>
  <c r="S451" i="4"/>
  <c r="R451" i="4"/>
  <c r="Q451" i="4"/>
  <c r="P451" i="4"/>
  <c r="S450" i="4"/>
  <c r="R450" i="4"/>
  <c r="Q450" i="4"/>
  <c r="P450" i="4"/>
  <c r="S449" i="4"/>
  <c r="R449" i="4"/>
  <c r="Q449" i="4"/>
  <c r="P449" i="4"/>
  <c r="S448" i="4"/>
  <c r="R448" i="4"/>
  <c r="Q448" i="4"/>
  <c r="P448" i="4"/>
  <c r="S447" i="4"/>
  <c r="R447" i="4"/>
  <c r="Q447" i="4"/>
  <c r="P447" i="4"/>
  <c r="S446" i="4"/>
  <c r="R446" i="4"/>
  <c r="Q446" i="4"/>
  <c r="P446" i="4"/>
  <c r="S445" i="4"/>
  <c r="R445" i="4"/>
  <c r="Q445" i="4"/>
  <c r="P445" i="4"/>
  <c r="S444" i="4"/>
  <c r="R444" i="4"/>
  <c r="Q444" i="4"/>
  <c r="P444" i="4"/>
  <c r="S443" i="4"/>
  <c r="R443" i="4"/>
  <c r="Q443" i="4"/>
  <c r="P443" i="4"/>
  <c r="S442" i="4"/>
  <c r="R442" i="4"/>
  <c r="Q442" i="4"/>
  <c r="P442" i="4"/>
  <c r="S441" i="4"/>
  <c r="R441" i="4"/>
  <c r="Q441" i="4"/>
  <c r="P441" i="4"/>
  <c r="S440" i="4"/>
  <c r="R440" i="4"/>
  <c r="Q440" i="4"/>
  <c r="P440" i="4"/>
  <c r="S439" i="4"/>
  <c r="R439" i="4"/>
  <c r="Q439" i="4"/>
  <c r="P439" i="4"/>
  <c r="S438" i="4"/>
  <c r="R438" i="4"/>
  <c r="Q438" i="4"/>
  <c r="P438" i="4"/>
  <c r="S437" i="4"/>
  <c r="R437" i="4"/>
  <c r="Q437" i="4"/>
  <c r="P437" i="4"/>
  <c r="S436" i="4"/>
  <c r="R436" i="4"/>
  <c r="Q436" i="4"/>
  <c r="P436" i="4"/>
  <c r="S435" i="4"/>
  <c r="R435" i="4"/>
  <c r="Q435" i="4"/>
  <c r="P435" i="4"/>
  <c r="S434" i="4"/>
  <c r="R434" i="4"/>
  <c r="Q434" i="4"/>
  <c r="P434" i="4"/>
  <c r="S433" i="4"/>
  <c r="R433" i="4"/>
  <c r="Q433" i="4"/>
  <c r="P433" i="4"/>
  <c r="S432" i="4"/>
  <c r="R432" i="4"/>
  <c r="Q432" i="4"/>
  <c r="P432" i="4"/>
  <c r="S431" i="4"/>
  <c r="R431" i="4"/>
  <c r="Q431" i="4"/>
  <c r="P431" i="4"/>
  <c r="S430" i="4"/>
  <c r="R430" i="4"/>
  <c r="Q430" i="4"/>
  <c r="P430" i="4"/>
  <c r="S429" i="4"/>
  <c r="R429" i="4"/>
  <c r="Q429" i="4"/>
  <c r="P429" i="4"/>
  <c r="S428" i="4"/>
  <c r="R428" i="4"/>
  <c r="Q428" i="4"/>
  <c r="P428" i="4"/>
  <c r="S427" i="4"/>
  <c r="R427" i="4"/>
  <c r="Q427" i="4"/>
  <c r="P427" i="4"/>
  <c r="S426" i="4"/>
  <c r="R426" i="4"/>
  <c r="Q426" i="4"/>
  <c r="P426" i="4"/>
  <c r="S425" i="4"/>
  <c r="R425" i="4"/>
  <c r="Q425" i="4"/>
  <c r="P425" i="4"/>
  <c r="S424" i="4"/>
  <c r="R424" i="4"/>
  <c r="Q424" i="4"/>
  <c r="P424" i="4"/>
  <c r="S423" i="4"/>
  <c r="R423" i="4"/>
  <c r="Q423" i="4"/>
  <c r="P423" i="4"/>
  <c r="S422" i="4"/>
  <c r="R422" i="4"/>
  <c r="Q422" i="4"/>
  <c r="P422" i="4"/>
  <c r="S421" i="4"/>
  <c r="R421" i="4"/>
  <c r="Q421" i="4"/>
  <c r="P421" i="4"/>
  <c r="S420" i="4"/>
  <c r="R420" i="4"/>
  <c r="Q420" i="4"/>
  <c r="P420" i="4"/>
  <c r="S419" i="4"/>
  <c r="R419" i="4"/>
  <c r="Q419" i="4"/>
  <c r="P419" i="4"/>
  <c r="S418" i="4"/>
  <c r="R418" i="4"/>
  <c r="Q418" i="4"/>
  <c r="P418" i="4"/>
  <c r="S417" i="4"/>
  <c r="R417" i="4"/>
  <c r="Q417" i="4"/>
  <c r="P417" i="4"/>
  <c r="S416" i="4"/>
  <c r="R416" i="4"/>
  <c r="Q416" i="4"/>
  <c r="P416" i="4"/>
  <c r="S415" i="4"/>
  <c r="R415" i="4"/>
  <c r="Q415" i="4"/>
  <c r="P415" i="4"/>
  <c r="S414" i="4"/>
  <c r="R414" i="4"/>
  <c r="Q414" i="4"/>
  <c r="P414" i="4"/>
  <c r="S413" i="4"/>
  <c r="R413" i="4"/>
  <c r="Q413" i="4"/>
  <c r="P413" i="4"/>
  <c r="S412" i="4"/>
  <c r="R412" i="4"/>
  <c r="Q412" i="4"/>
  <c r="P412" i="4"/>
  <c r="S411" i="4"/>
  <c r="R411" i="4"/>
  <c r="Q411" i="4"/>
  <c r="P411" i="4"/>
  <c r="S410" i="4"/>
  <c r="R410" i="4"/>
  <c r="Q410" i="4"/>
  <c r="P410" i="4"/>
  <c r="S409" i="4"/>
  <c r="R409" i="4"/>
  <c r="Q409" i="4"/>
  <c r="P409" i="4"/>
  <c r="S408" i="4"/>
  <c r="R408" i="4"/>
  <c r="Q408" i="4"/>
  <c r="P408" i="4"/>
  <c r="S407" i="4"/>
  <c r="R407" i="4"/>
  <c r="Q407" i="4"/>
  <c r="P407" i="4"/>
  <c r="S406" i="4"/>
  <c r="R406" i="4"/>
  <c r="Q406" i="4"/>
  <c r="P406" i="4"/>
  <c r="S405" i="4"/>
  <c r="R405" i="4"/>
  <c r="Q405" i="4"/>
  <c r="P405" i="4"/>
  <c r="S404" i="4"/>
  <c r="R404" i="4"/>
  <c r="Q404" i="4"/>
  <c r="P404" i="4"/>
  <c r="S403" i="4"/>
  <c r="R403" i="4"/>
  <c r="Q403" i="4"/>
  <c r="P403" i="4"/>
  <c r="S402" i="4"/>
  <c r="R402" i="4"/>
  <c r="Q402" i="4"/>
  <c r="P402" i="4"/>
  <c r="S401" i="4"/>
  <c r="R401" i="4"/>
  <c r="Q401" i="4"/>
  <c r="P401" i="4"/>
  <c r="S400" i="4"/>
  <c r="R400" i="4"/>
  <c r="Q400" i="4"/>
  <c r="P400" i="4"/>
  <c r="S399" i="4"/>
  <c r="R399" i="4"/>
  <c r="Q399" i="4"/>
  <c r="P399" i="4"/>
  <c r="S398" i="4"/>
  <c r="R398" i="4"/>
  <c r="Q398" i="4"/>
  <c r="P398" i="4"/>
  <c r="S397" i="4"/>
  <c r="R397" i="4"/>
  <c r="Q397" i="4"/>
  <c r="P397" i="4"/>
  <c r="S396" i="4"/>
  <c r="R396" i="4"/>
  <c r="Q396" i="4"/>
  <c r="P396" i="4"/>
  <c r="S395" i="4"/>
  <c r="R395" i="4"/>
  <c r="Q395" i="4"/>
  <c r="P395" i="4"/>
  <c r="S394" i="4"/>
  <c r="R394" i="4"/>
  <c r="Q394" i="4"/>
  <c r="P394" i="4"/>
  <c r="S393" i="4"/>
  <c r="R393" i="4"/>
  <c r="Q393" i="4"/>
  <c r="P393" i="4"/>
  <c r="S392" i="4"/>
  <c r="R392" i="4"/>
  <c r="Q392" i="4"/>
  <c r="P392" i="4"/>
  <c r="S391" i="4"/>
  <c r="R391" i="4"/>
  <c r="Q391" i="4"/>
  <c r="P391" i="4"/>
  <c r="S390" i="4"/>
  <c r="R390" i="4"/>
  <c r="Q390" i="4"/>
  <c r="P390" i="4"/>
  <c r="S389" i="4"/>
  <c r="R389" i="4"/>
  <c r="Q389" i="4"/>
  <c r="P389" i="4"/>
  <c r="S388" i="4"/>
  <c r="R388" i="4"/>
  <c r="Q388" i="4"/>
  <c r="P388" i="4"/>
  <c r="S387" i="4"/>
  <c r="R387" i="4"/>
  <c r="Q387" i="4"/>
  <c r="P387" i="4"/>
  <c r="S386" i="4"/>
  <c r="R386" i="4"/>
  <c r="Q386" i="4"/>
  <c r="P386" i="4"/>
  <c r="S385" i="4"/>
  <c r="R385" i="4"/>
  <c r="Q385" i="4"/>
  <c r="P385" i="4"/>
  <c r="S384" i="4"/>
  <c r="R384" i="4"/>
  <c r="Q384" i="4"/>
  <c r="P384" i="4"/>
  <c r="S383" i="4"/>
  <c r="R383" i="4"/>
  <c r="Q383" i="4"/>
  <c r="P383" i="4"/>
  <c r="S382" i="4"/>
  <c r="R382" i="4"/>
  <c r="Q382" i="4"/>
  <c r="P382" i="4"/>
  <c r="S381" i="4"/>
  <c r="R381" i="4"/>
  <c r="Q381" i="4"/>
  <c r="P381" i="4"/>
  <c r="S380" i="4"/>
  <c r="R380" i="4"/>
  <c r="Q380" i="4"/>
  <c r="P380" i="4"/>
  <c r="S379" i="4"/>
  <c r="R379" i="4"/>
  <c r="Q379" i="4"/>
  <c r="P379" i="4"/>
  <c r="S378" i="4"/>
  <c r="R378" i="4"/>
  <c r="Q378" i="4"/>
  <c r="P378" i="4"/>
  <c r="S377" i="4"/>
  <c r="R377" i="4"/>
  <c r="Q377" i="4"/>
  <c r="P377" i="4"/>
  <c r="S376" i="4"/>
  <c r="R376" i="4"/>
  <c r="Q376" i="4"/>
  <c r="P376" i="4"/>
  <c r="S375" i="4"/>
  <c r="R375" i="4"/>
  <c r="Q375" i="4"/>
  <c r="P375" i="4"/>
  <c r="S374" i="4"/>
  <c r="R374" i="4"/>
  <c r="Q374" i="4"/>
  <c r="P374" i="4"/>
  <c r="S373" i="4"/>
  <c r="R373" i="4"/>
  <c r="Q373" i="4"/>
  <c r="P373" i="4"/>
  <c r="S372" i="4"/>
  <c r="R372" i="4"/>
  <c r="Q372" i="4"/>
  <c r="P372" i="4"/>
  <c r="S371" i="4"/>
  <c r="R371" i="4"/>
  <c r="Q371" i="4"/>
  <c r="P371" i="4"/>
  <c r="S370" i="4"/>
  <c r="R370" i="4"/>
  <c r="Q370" i="4"/>
  <c r="P370" i="4"/>
  <c r="S369" i="4"/>
  <c r="R369" i="4"/>
  <c r="Q369" i="4"/>
  <c r="P369" i="4"/>
  <c r="S368" i="4"/>
  <c r="R368" i="4"/>
  <c r="Q368" i="4"/>
  <c r="P368" i="4"/>
  <c r="S367" i="4"/>
  <c r="R367" i="4"/>
  <c r="Q367" i="4"/>
  <c r="P367" i="4"/>
  <c r="S366" i="4"/>
  <c r="R366" i="4"/>
  <c r="Q366" i="4"/>
  <c r="P366" i="4"/>
  <c r="S365" i="4"/>
  <c r="R365" i="4"/>
  <c r="Q365" i="4"/>
  <c r="P365" i="4"/>
  <c r="S364" i="4"/>
  <c r="R364" i="4"/>
  <c r="Q364" i="4"/>
  <c r="P364" i="4"/>
  <c r="S363" i="4"/>
  <c r="R363" i="4"/>
  <c r="Q363" i="4"/>
  <c r="P363" i="4"/>
  <c r="S362" i="4"/>
  <c r="R362" i="4"/>
  <c r="Q362" i="4"/>
  <c r="P362" i="4"/>
  <c r="S361" i="4"/>
  <c r="R361" i="4"/>
  <c r="Q361" i="4"/>
  <c r="P361" i="4"/>
  <c r="S360" i="4"/>
  <c r="R360" i="4"/>
  <c r="Q360" i="4"/>
  <c r="P360" i="4"/>
  <c r="S359" i="4"/>
  <c r="R359" i="4"/>
  <c r="Q359" i="4"/>
  <c r="P359" i="4"/>
  <c r="S358" i="4"/>
  <c r="R358" i="4"/>
  <c r="Q358" i="4"/>
  <c r="P358" i="4"/>
  <c r="S357" i="4"/>
  <c r="R357" i="4"/>
  <c r="Q357" i="4"/>
  <c r="P357" i="4"/>
  <c r="S356" i="4"/>
  <c r="R356" i="4"/>
  <c r="Q356" i="4"/>
  <c r="P356" i="4"/>
  <c r="S355" i="4"/>
  <c r="R355" i="4"/>
  <c r="Q355" i="4"/>
  <c r="P355" i="4"/>
  <c r="S354" i="4"/>
  <c r="R354" i="4"/>
  <c r="Q354" i="4"/>
  <c r="P354" i="4"/>
  <c r="S353" i="4"/>
  <c r="R353" i="4"/>
  <c r="Q353" i="4"/>
  <c r="P353" i="4"/>
  <c r="S352" i="4"/>
  <c r="R352" i="4"/>
  <c r="Q352" i="4"/>
  <c r="P352" i="4"/>
  <c r="S351" i="4"/>
  <c r="R351" i="4"/>
  <c r="Q351" i="4"/>
  <c r="P351" i="4"/>
  <c r="S350" i="4"/>
  <c r="R350" i="4"/>
  <c r="Q350" i="4"/>
  <c r="P350" i="4"/>
  <c r="S349" i="4"/>
  <c r="R349" i="4"/>
  <c r="Q349" i="4"/>
  <c r="P349" i="4"/>
  <c r="S348" i="4"/>
  <c r="R348" i="4"/>
  <c r="Q348" i="4"/>
  <c r="P348" i="4"/>
  <c r="S347" i="4"/>
  <c r="R347" i="4"/>
  <c r="Q347" i="4"/>
  <c r="P347" i="4"/>
  <c r="S346" i="4"/>
  <c r="R346" i="4"/>
  <c r="Q346" i="4"/>
  <c r="P346" i="4"/>
  <c r="S345" i="4"/>
  <c r="R345" i="4"/>
  <c r="Q345" i="4"/>
  <c r="P345" i="4"/>
  <c r="S344" i="4"/>
  <c r="R344" i="4"/>
  <c r="Q344" i="4"/>
  <c r="P344" i="4"/>
  <c r="S343" i="4"/>
  <c r="R343" i="4"/>
  <c r="Q343" i="4"/>
  <c r="P343" i="4"/>
  <c r="S342" i="4"/>
  <c r="R342" i="4"/>
  <c r="Q342" i="4"/>
  <c r="P342" i="4"/>
  <c r="S341" i="4"/>
  <c r="R341" i="4"/>
  <c r="Q341" i="4"/>
  <c r="P341" i="4"/>
  <c r="S340" i="4"/>
  <c r="R340" i="4"/>
  <c r="Q340" i="4"/>
  <c r="P340" i="4"/>
  <c r="S339" i="4"/>
  <c r="R339" i="4"/>
  <c r="Q339" i="4"/>
  <c r="P339" i="4"/>
  <c r="S338" i="4"/>
  <c r="R338" i="4"/>
  <c r="Q338" i="4"/>
  <c r="P338" i="4"/>
  <c r="S337" i="4"/>
  <c r="R337" i="4"/>
  <c r="Q337" i="4"/>
  <c r="P337" i="4"/>
  <c r="S336" i="4"/>
  <c r="R336" i="4"/>
  <c r="Q336" i="4"/>
  <c r="P336" i="4"/>
  <c r="S335" i="4"/>
  <c r="R335" i="4"/>
  <c r="Q335" i="4"/>
  <c r="P335" i="4"/>
  <c r="S334" i="4"/>
  <c r="R334" i="4"/>
  <c r="Q334" i="4"/>
  <c r="P334" i="4"/>
  <c r="S333" i="4"/>
  <c r="R333" i="4"/>
  <c r="Q333" i="4"/>
  <c r="P333" i="4"/>
  <c r="S332" i="4"/>
  <c r="R332" i="4"/>
  <c r="Q332" i="4"/>
  <c r="P332" i="4"/>
  <c r="S331" i="4"/>
  <c r="R331" i="4"/>
  <c r="Q331" i="4"/>
  <c r="P331" i="4"/>
  <c r="S330" i="4"/>
  <c r="R330" i="4"/>
  <c r="Q330" i="4"/>
  <c r="P330" i="4"/>
  <c r="S329" i="4"/>
  <c r="R329" i="4"/>
  <c r="Q329" i="4"/>
  <c r="P329" i="4"/>
  <c r="S328" i="4"/>
  <c r="R328" i="4"/>
  <c r="Q328" i="4"/>
  <c r="P328" i="4"/>
  <c r="S327" i="4"/>
  <c r="R327" i="4"/>
  <c r="Q327" i="4"/>
  <c r="P327" i="4"/>
  <c r="S326" i="4"/>
  <c r="R326" i="4"/>
  <c r="Q326" i="4"/>
  <c r="P326" i="4"/>
  <c r="S325" i="4"/>
  <c r="R325" i="4"/>
  <c r="Q325" i="4"/>
  <c r="P325" i="4"/>
  <c r="S324" i="4"/>
  <c r="R324" i="4"/>
  <c r="Q324" i="4"/>
  <c r="P324" i="4"/>
  <c r="S323" i="4"/>
  <c r="R323" i="4"/>
  <c r="Q323" i="4"/>
  <c r="P323" i="4"/>
  <c r="S322" i="4"/>
  <c r="R322" i="4"/>
  <c r="Q322" i="4"/>
  <c r="P322" i="4"/>
  <c r="S321" i="4"/>
  <c r="R321" i="4"/>
  <c r="Q321" i="4"/>
  <c r="P321" i="4"/>
  <c r="S320" i="4"/>
  <c r="R320" i="4"/>
  <c r="Q320" i="4"/>
  <c r="P320" i="4"/>
  <c r="S319" i="4"/>
  <c r="R319" i="4"/>
  <c r="Q319" i="4"/>
  <c r="P319" i="4"/>
  <c r="S318" i="4"/>
  <c r="R318" i="4"/>
  <c r="Q318" i="4"/>
  <c r="P318" i="4"/>
  <c r="S317" i="4"/>
  <c r="R317" i="4"/>
  <c r="Q317" i="4"/>
  <c r="P317" i="4"/>
  <c r="S316" i="4"/>
  <c r="R316" i="4"/>
  <c r="Q316" i="4"/>
  <c r="P316" i="4"/>
  <c r="S315" i="4"/>
  <c r="R315" i="4"/>
  <c r="Q315" i="4"/>
  <c r="P315" i="4"/>
  <c r="S314" i="4"/>
  <c r="R314" i="4"/>
  <c r="Q314" i="4"/>
  <c r="P314" i="4"/>
  <c r="S313" i="4"/>
  <c r="R313" i="4"/>
  <c r="Q313" i="4"/>
  <c r="P313" i="4"/>
  <c r="S312" i="4"/>
  <c r="R312" i="4"/>
  <c r="Q312" i="4"/>
  <c r="P312" i="4"/>
  <c r="S311" i="4"/>
  <c r="R311" i="4"/>
  <c r="Q311" i="4"/>
  <c r="P311" i="4"/>
  <c r="S310" i="4"/>
  <c r="R310" i="4"/>
  <c r="Q310" i="4"/>
  <c r="P310" i="4"/>
  <c r="S309" i="4"/>
  <c r="R309" i="4"/>
  <c r="Q309" i="4"/>
  <c r="P309" i="4"/>
  <c r="S308" i="4"/>
  <c r="R308" i="4"/>
  <c r="Q308" i="4"/>
  <c r="P308" i="4"/>
  <c r="S307" i="4"/>
  <c r="R307" i="4"/>
  <c r="Q307" i="4"/>
  <c r="P307" i="4"/>
  <c r="S306" i="4"/>
  <c r="R306" i="4"/>
  <c r="Q306" i="4"/>
  <c r="P306" i="4"/>
  <c r="S305" i="4"/>
  <c r="R305" i="4"/>
  <c r="Q305" i="4"/>
  <c r="P305" i="4"/>
  <c r="S304" i="4"/>
  <c r="R304" i="4"/>
  <c r="Q304" i="4"/>
  <c r="P304" i="4"/>
  <c r="S303" i="4"/>
  <c r="R303" i="4"/>
  <c r="Q303" i="4"/>
  <c r="P303" i="4"/>
  <c r="S302" i="4"/>
  <c r="R302" i="4"/>
  <c r="Q302" i="4"/>
  <c r="P302" i="4"/>
  <c r="S301" i="4"/>
  <c r="R301" i="4"/>
  <c r="Q301" i="4"/>
  <c r="P301" i="4"/>
  <c r="S300" i="4"/>
  <c r="R300" i="4"/>
  <c r="Q300" i="4"/>
  <c r="P300" i="4"/>
  <c r="S299" i="4"/>
  <c r="R299" i="4"/>
  <c r="Q299" i="4"/>
  <c r="P299" i="4"/>
  <c r="S298" i="4"/>
  <c r="R298" i="4"/>
  <c r="Q298" i="4"/>
  <c r="P298" i="4"/>
  <c r="S297" i="4"/>
  <c r="R297" i="4"/>
  <c r="Q297" i="4"/>
  <c r="P297" i="4"/>
  <c r="S296" i="4"/>
  <c r="R296" i="4"/>
  <c r="Q296" i="4"/>
  <c r="P296" i="4"/>
  <c r="S295" i="4"/>
  <c r="R295" i="4"/>
  <c r="Q295" i="4"/>
  <c r="P295" i="4"/>
  <c r="S294" i="4"/>
  <c r="R294" i="4"/>
  <c r="Q294" i="4"/>
  <c r="P294" i="4"/>
  <c r="S293" i="4"/>
  <c r="R293" i="4"/>
  <c r="Q293" i="4"/>
  <c r="P293" i="4"/>
  <c r="S292" i="4"/>
  <c r="R292" i="4"/>
  <c r="Q292" i="4"/>
  <c r="P292" i="4"/>
  <c r="S291" i="4"/>
  <c r="R291" i="4"/>
  <c r="Q291" i="4"/>
  <c r="P291" i="4"/>
  <c r="S290" i="4"/>
  <c r="R290" i="4"/>
  <c r="Q290" i="4"/>
  <c r="P290" i="4"/>
  <c r="S289" i="4"/>
  <c r="R289" i="4"/>
  <c r="Q289" i="4"/>
  <c r="P289" i="4"/>
  <c r="S288" i="4"/>
  <c r="R288" i="4"/>
  <c r="Q288" i="4"/>
  <c r="P288" i="4"/>
  <c r="S287" i="4"/>
  <c r="R287" i="4"/>
  <c r="Q287" i="4"/>
  <c r="P287" i="4"/>
  <c r="S286" i="4"/>
  <c r="R286" i="4"/>
  <c r="Q286" i="4"/>
  <c r="P286" i="4"/>
  <c r="S285" i="4"/>
  <c r="R285" i="4"/>
  <c r="Q285" i="4"/>
  <c r="P285" i="4"/>
  <c r="S284" i="4"/>
  <c r="R284" i="4"/>
  <c r="Q284" i="4"/>
  <c r="P284" i="4"/>
  <c r="S283" i="4"/>
  <c r="R283" i="4"/>
  <c r="Q283" i="4"/>
  <c r="P283" i="4"/>
  <c r="S282" i="4"/>
  <c r="R282" i="4"/>
  <c r="Q282" i="4"/>
  <c r="P282" i="4"/>
  <c r="S281" i="4"/>
  <c r="R281" i="4"/>
  <c r="Q281" i="4"/>
  <c r="P281" i="4"/>
  <c r="S280" i="4"/>
  <c r="R280" i="4"/>
  <c r="Q280" i="4"/>
  <c r="P280" i="4"/>
  <c r="S279" i="4"/>
  <c r="R279" i="4"/>
  <c r="Q279" i="4"/>
  <c r="P279" i="4"/>
  <c r="S278" i="4"/>
  <c r="R278" i="4"/>
  <c r="Q278" i="4"/>
  <c r="P278" i="4"/>
  <c r="S277" i="4"/>
  <c r="R277" i="4"/>
  <c r="Q277" i="4"/>
  <c r="P277" i="4"/>
  <c r="S276" i="4"/>
  <c r="R276" i="4"/>
  <c r="Q276" i="4"/>
  <c r="P276" i="4"/>
  <c r="S275" i="4"/>
  <c r="R275" i="4"/>
  <c r="Q275" i="4"/>
  <c r="P275" i="4"/>
  <c r="S274" i="4"/>
  <c r="R274" i="4"/>
  <c r="Q274" i="4"/>
  <c r="P274" i="4"/>
  <c r="S273" i="4"/>
  <c r="R273" i="4"/>
  <c r="Q273" i="4"/>
  <c r="P273" i="4"/>
  <c r="S272" i="4"/>
  <c r="R272" i="4"/>
  <c r="Q272" i="4"/>
  <c r="P272" i="4"/>
  <c r="S271" i="4"/>
  <c r="R271" i="4"/>
  <c r="Q271" i="4"/>
  <c r="P271" i="4"/>
  <c r="S270" i="4"/>
  <c r="R270" i="4"/>
  <c r="Q270" i="4"/>
  <c r="P270" i="4"/>
  <c r="S269" i="4"/>
  <c r="R269" i="4"/>
  <c r="Q269" i="4"/>
  <c r="P269" i="4"/>
  <c r="S268" i="4"/>
  <c r="R268" i="4"/>
  <c r="Q268" i="4"/>
  <c r="P268" i="4"/>
  <c r="S267" i="4"/>
  <c r="R267" i="4"/>
  <c r="Q267" i="4"/>
  <c r="P267" i="4"/>
  <c r="S266" i="4"/>
  <c r="R266" i="4"/>
  <c r="Q266" i="4"/>
  <c r="P266" i="4"/>
  <c r="S265" i="4"/>
  <c r="R265" i="4"/>
  <c r="Q265" i="4"/>
  <c r="P265" i="4"/>
  <c r="S264" i="4"/>
  <c r="R264" i="4"/>
  <c r="Q264" i="4"/>
  <c r="P264" i="4"/>
  <c r="S263" i="4"/>
  <c r="R263" i="4"/>
  <c r="Q263" i="4"/>
  <c r="P263" i="4"/>
  <c r="S262" i="4"/>
  <c r="R262" i="4"/>
  <c r="Q262" i="4"/>
  <c r="P262" i="4"/>
  <c r="S261" i="4"/>
  <c r="R261" i="4"/>
  <c r="Q261" i="4"/>
  <c r="P261" i="4"/>
  <c r="S260" i="4"/>
  <c r="R260" i="4"/>
  <c r="Q260" i="4"/>
  <c r="P260" i="4"/>
  <c r="S259" i="4"/>
  <c r="R259" i="4"/>
  <c r="Q259" i="4"/>
  <c r="P259" i="4"/>
  <c r="S258" i="4"/>
  <c r="R258" i="4"/>
  <c r="Q258" i="4"/>
  <c r="P258" i="4"/>
  <c r="S257" i="4"/>
  <c r="R257" i="4"/>
  <c r="Q257" i="4"/>
  <c r="P257" i="4"/>
  <c r="S256" i="4"/>
  <c r="R256" i="4"/>
  <c r="Q256" i="4"/>
  <c r="P256" i="4"/>
  <c r="S255" i="4"/>
  <c r="R255" i="4"/>
  <c r="Q255" i="4"/>
  <c r="P255" i="4"/>
  <c r="S254" i="4"/>
  <c r="R254" i="4"/>
  <c r="Q254" i="4"/>
  <c r="P254" i="4"/>
  <c r="S253" i="4"/>
  <c r="R253" i="4"/>
  <c r="Q253" i="4"/>
  <c r="P253" i="4"/>
  <c r="S252" i="4"/>
  <c r="R252" i="4"/>
  <c r="Q252" i="4"/>
  <c r="P252" i="4"/>
  <c r="S251" i="4"/>
  <c r="R251" i="4"/>
  <c r="Q251" i="4"/>
  <c r="P251" i="4"/>
  <c r="S250" i="4"/>
  <c r="R250" i="4"/>
  <c r="Q250" i="4"/>
  <c r="P250" i="4"/>
  <c r="S249" i="4"/>
  <c r="R249" i="4"/>
  <c r="Q249" i="4"/>
  <c r="P249" i="4"/>
  <c r="S248" i="4"/>
  <c r="R248" i="4"/>
  <c r="Q248" i="4"/>
  <c r="P248" i="4"/>
  <c r="S247" i="4"/>
  <c r="R247" i="4"/>
  <c r="Q247" i="4"/>
  <c r="P247" i="4"/>
  <c r="S246" i="4"/>
  <c r="R246" i="4"/>
  <c r="Q246" i="4"/>
  <c r="P246" i="4"/>
  <c r="S245" i="4"/>
  <c r="R245" i="4"/>
  <c r="Q245" i="4"/>
  <c r="P245" i="4"/>
  <c r="S244" i="4"/>
  <c r="R244" i="4"/>
  <c r="Q244" i="4"/>
  <c r="P244" i="4"/>
  <c r="S243" i="4"/>
  <c r="R243" i="4"/>
  <c r="Q243" i="4"/>
  <c r="P243" i="4"/>
  <c r="S242" i="4"/>
  <c r="R242" i="4"/>
  <c r="Q242" i="4"/>
  <c r="P242" i="4"/>
  <c r="S241" i="4"/>
  <c r="R241" i="4"/>
  <c r="Q241" i="4"/>
  <c r="P241" i="4"/>
  <c r="S240" i="4"/>
  <c r="R240" i="4"/>
  <c r="Q240" i="4"/>
  <c r="P240" i="4"/>
  <c r="S239" i="4"/>
  <c r="R239" i="4"/>
  <c r="Q239" i="4"/>
  <c r="P239" i="4"/>
  <c r="S238" i="4"/>
  <c r="R238" i="4"/>
  <c r="Q238" i="4"/>
  <c r="P238" i="4"/>
  <c r="S237" i="4"/>
  <c r="R237" i="4"/>
  <c r="Q237" i="4"/>
  <c r="P237" i="4"/>
  <c r="S236" i="4"/>
  <c r="R236" i="4"/>
  <c r="Q236" i="4"/>
  <c r="P236" i="4"/>
  <c r="S235" i="4"/>
  <c r="R235" i="4"/>
  <c r="Q235" i="4"/>
  <c r="P235" i="4"/>
  <c r="S234" i="4"/>
  <c r="R234" i="4"/>
  <c r="Q234" i="4"/>
  <c r="P234" i="4"/>
  <c r="S233" i="4"/>
  <c r="R233" i="4"/>
  <c r="Q233" i="4"/>
  <c r="P233" i="4"/>
  <c r="S232" i="4"/>
  <c r="R232" i="4"/>
  <c r="Q232" i="4"/>
  <c r="P232" i="4"/>
  <c r="S231" i="4"/>
  <c r="R231" i="4"/>
  <c r="Q231" i="4"/>
  <c r="P231" i="4"/>
  <c r="S230" i="4"/>
  <c r="R230" i="4"/>
  <c r="Q230" i="4"/>
  <c r="P230" i="4"/>
  <c r="S229" i="4"/>
  <c r="R229" i="4"/>
  <c r="Q229" i="4"/>
  <c r="P229" i="4"/>
  <c r="S228" i="4"/>
  <c r="R228" i="4"/>
  <c r="Q228" i="4"/>
  <c r="P228" i="4"/>
  <c r="S227" i="4"/>
  <c r="R227" i="4"/>
  <c r="Q227" i="4"/>
  <c r="P227" i="4"/>
  <c r="S226" i="4"/>
  <c r="R226" i="4"/>
  <c r="Q226" i="4"/>
  <c r="P226" i="4"/>
  <c r="S225" i="4"/>
  <c r="R225" i="4"/>
  <c r="Q225" i="4"/>
  <c r="P225" i="4"/>
  <c r="S224" i="4"/>
  <c r="R224" i="4"/>
  <c r="Q224" i="4"/>
  <c r="P224" i="4"/>
  <c r="S223" i="4"/>
  <c r="R223" i="4"/>
  <c r="Q223" i="4"/>
  <c r="P223" i="4"/>
  <c r="S222" i="4"/>
  <c r="R222" i="4"/>
  <c r="Q222" i="4"/>
  <c r="P222" i="4"/>
  <c r="S221" i="4"/>
  <c r="R221" i="4"/>
  <c r="Q221" i="4"/>
  <c r="P221" i="4"/>
  <c r="S220" i="4"/>
  <c r="R220" i="4"/>
  <c r="Q220" i="4"/>
  <c r="P220" i="4"/>
  <c r="S219" i="4"/>
  <c r="R219" i="4"/>
  <c r="Q219" i="4"/>
  <c r="P219" i="4"/>
  <c r="S218" i="4"/>
  <c r="R218" i="4"/>
  <c r="Q218" i="4"/>
  <c r="P218" i="4"/>
  <c r="S217" i="4"/>
  <c r="R217" i="4"/>
  <c r="Q217" i="4"/>
  <c r="P217" i="4"/>
  <c r="S216" i="4"/>
  <c r="R216" i="4"/>
  <c r="Q216" i="4"/>
  <c r="P216" i="4"/>
  <c r="S215" i="4"/>
  <c r="R215" i="4"/>
  <c r="Q215" i="4"/>
  <c r="P215" i="4"/>
  <c r="S214" i="4"/>
  <c r="R214" i="4"/>
  <c r="Q214" i="4"/>
  <c r="P214" i="4"/>
  <c r="S213" i="4"/>
  <c r="R213" i="4"/>
  <c r="Q213" i="4"/>
  <c r="P213" i="4"/>
  <c r="S212" i="4"/>
  <c r="R212" i="4"/>
  <c r="Q212" i="4"/>
  <c r="P212" i="4"/>
  <c r="S211" i="4"/>
  <c r="R211" i="4"/>
  <c r="Q211" i="4"/>
  <c r="P211" i="4"/>
  <c r="S210" i="4"/>
  <c r="R210" i="4"/>
  <c r="Q210" i="4"/>
  <c r="P210" i="4"/>
  <c r="S209" i="4"/>
  <c r="R209" i="4"/>
  <c r="Q209" i="4"/>
  <c r="P209" i="4"/>
  <c r="S208" i="4"/>
  <c r="R208" i="4"/>
  <c r="Q208" i="4"/>
  <c r="P208" i="4"/>
  <c r="S207" i="4"/>
  <c r="R207" i="4"/>
  <c r="Q207" i="4"/>
  <c r="P207" i="4"/>
  <c r="S206" i="4"/>
  <c r="R206" i="4"/>
  <c r="Q206" i="4"/>
  <c r="P206" i="4"/>
  <c r="S205" i="4"/>
  <c r="R205" i="4"/>
  <c r="Q205" i="4"/>
  <c r="P205" i="4"/>
  <c r="S204" i="4"/>
  <c r="R204" i="4"/>
  <c r="Q204" i="4"/>
  <c r="P204" i="4"/>
  <c r="S203" i="4"/>
  <c r="R203" i="4"/>
  <c r="Q203" i="4"/>
  <c r="P203" i="4"/>
  <c r="S202" i="4"/>
  <c r="R202" i="4"/>
  <c r="Q202" i="4"/>
  <c r="P202" i="4"/>
  <c r="S201" i="4"/>
  <c r="R201" i="4"/>
  <c r="Q201" i="4"/>
  <c r="P201" i="4"/>
  <c r="S200" i="4"/>
  <c r="R200" i="4"/>
  <c r="Q200" i="4"/>
  <c r="P200" i="4"/>
  <c r="S199" i="4"/>
  <c r="R199" i="4"/>
  <c r="Q199" i="4"/>
  <c r="P199" i="4"/>
  <c r="S198" i="4"/>
  <c r="R198" i="4"/>
  <c r="Q198" i="4"/>
  <c r="P198" i="4"/>
  <c r="S197" i="4"/>
  <c r="R197" i="4"/>
  <c r="Q197" i="4"/>
  <c r="P197" i="4"/>
  <c r="S196" i="4"/>
  <c r="R196" i="4"/>
  <c r="Q196" i="4"/>
  <c r="P196" i="4"/>
  <c r="S195" i="4"/>
  <c r="R195" i="4"/>
  <c r="Q195" i="4"/>
  <c r="P195" i="4"/>
  <c r="S194" i="4"/>
  <c r="R194" i="4"/>
  <c r="Q194" i="4"/>
  <c r="P194" i="4"/>
  <c r="S193" i="4"/>
  <c r="R193" i="4"/>
  <c r="Q193" i="4"/>
  <c r="P193" i="4"/>
  <c r="S192" i="4"/>
  <c r="R192" i="4"/>
  <c r="Q192" i="4"/>
  <c r="P192" i="4"/>
  <c r="S191" i="4"/>
  <c r="R191" i="4"/>
  <c r="Q191" i="4"/>
  <c r="P191" i="4"/>
  <c r="S190" i="4"/>
  <c r="R190" i="4"/>
  <c r="Q190" i="4"/>
  <c r="P190" i="4"/>
  <c r="S189" i="4"/>
  <c r="R189" i="4"/>
  <c r="Q189" i="4"/>
  <c r="P189" i="4"/>
  <c r="S188" i="4"/>
  <c r="R188" i="4"/>
  <c r="Q188" i="4"/>
  <c r="P188" i="4"/>
  <c r="S187" i="4"/>
  <c r="R187" i="4"/>
  <c r="Q187" i="4"/>
  <c r="P187" i="4"/>
  <c r="S186" i="4"/>
  <c r="R186" i="4"/>
  <c r="Q186" i="4"/>
  <c r="P186" i="4"/>
  <c r="S185" i="4"/>
  <c r="R185" i="4"/>
  <c r="Q185" i="4"/>
  <c r="P185" i="4"/>
  <c r="S184" i="4"/>
  <c r="R184" i="4"/>
  <c r="Q184" i="4"/>
  <c r="P184" i="4"/>
  <c r="S183" i="4"/>
  <c r="R183" i="4"/>
  <c r="Q183" i="4"/>
  <c r="P183" i="4"/>
  <c r="S182" i="4"/>
  <c r="R182" i="4"/>
  <c r="Q182" i="4"/>
  <c r="P182" i="4"/>
  <c r="S181" i="4"/>
  <c r="R181" i="4"/>
  <c r="Q181" i="4"/>
  <c r="P181" i="4"/>
  <c r="S180" i="4"/>
  <c r="R180" i="4"/>
  <c r="Q180" i="4"/>
  <c r="P180" i="4"/>
  <c r="S179" i="4"/>
  <c r="R179" i="4"/>
  <c r="Q179" i="4"/>
  <c r="P179" i="4"/>
  <c r="S178" i="4"/>
  <c r="R178" i="4"/>
  <c r="Q178" i="4"/>
  <c r="P178" i="4"/>
  <c r="S177" i="4"/>
  <c r="R177" i="4"/>
  <c r="Q177" i="4"/>
  <c r="P177" i="4"/>
  <c r="S176" i="4"/>
  <c r="R176" i="4"/>
  <c r="Q176" i="4"/>
  <c r="P176" i="4"/>
  <c r="S175" i="4"/>
  <c r="R175" i="4"/>
  <c r="Q175" i="4"/>
  <c r="P175" i="4"/>
  <c r="S174" i="4"/>
  <c r="R174" i="4"/>
  <c r="Q174" i="4"/>
  <c r="P174" i="4"/>
  <c r="S173" i="4"/>
  <c r="R173" i="4"/>
  <c r="Q173" i="4"/>
  <c r="P173" i="4"/>
  <c r="S172" i="4"/>
  <c r="R172" i="4"/>
  <c r="Q172" i="4"/>
  <c r="P172" i="4"/>
  <c r="S171" i="4"/>
  <c r="R171" i="4"/>
  <c r="Q171" i="4"/>
  <c r="P171" i="4"/>
  <c r="S170" i="4"/>
  <c r="R170" i="4"/>
  <c r="Q170" i="4"/>
  <c r="P170" i="4"/>
  <c r="S169" i="4"/>
  <c r="R169" i="4"/>
  <c r="Q169" i="4"/>
  <c r="P169" i="4"/>
  <c r="S168" i="4"/>
  <c r="R168" i="4"/>
  <c r="Q168" i="4"/>
  <c r="P168" i="4"/>
  <c r="S167" i="4"/>
  <c r="R167" i="4"/>
  <c r="Q167" i="4"/>
  <c r="P167" i="4"/>
  <c r="S166" i="4"/>
  <c r="R166" i="4"/>
  <c r="Q166" i="4"/>
  <c r="P166" i="4"/>
  <c r="S165" i="4"/>
  <c r="R165" i="4"/>
  <c r="Q165" i="4"/>
  <c r="P165" i="4"/>
  <c r="S164" i="4"/>
  <c r="R164" i="4"/>
  <c r="Q164" i="4"/>
  <c r="P164" i="4"/>
  <c r="S163" i="4"/>
  <c r="R163" i="4"/>
  <c r="Q163" i="4"/>
  <c r="P163" i="4"/>
  <c r="S162" i="4"/>
  <c r="R162" i="4"/>
  <c r="Q162" i="4"/>
  <c r="P162" i="4"/>
  <c r="S161" i="4"/>
  <c r="R161" i="4"/>
  <c r="Q161" i="4"/>
  <c r="P161" i="4"/>
  <c r="S160" i="4"/>
  <c r="R160" i="4"/>
  <c r="Q160" i="4"/>
  <c r="P160" i="4"/>
  <c r="S159" i="4"/>
  <c r="R159" i="4"/>
  <c r="Q159" i="4"/>
  <c r="P159" i="4"/>
  <c r="S158" i="4"/>
  <c r="R158" i="4"/>
  <c r="Q158" i="4"/>
  <c r="P158" i="4"/>
  <c r="S157" i="4"/>
  <c r="R157" i="4"/>
  <c r="Q157" i="4"/>
  <c r="P157" i="4"/>
  <c r="S156" i="4"/>
  <c r="R156" i="4"/>
  <c r="Q156" i="4"/>
  <c r="P156" i="4"/>
  <c r="S155" i="4"/>
  <c r="R155" i="4"/>
  <c r="Q155" i="4"/>
  <c r="P155" i="4"/>
  <c r="S154" i="4"/>
  <c r="R154" i="4"/>
  <c r="Q154" i="4"/>
  <c r="P154" i="4"/>
  <c r="S153" i="4"/>
  <c r="R153" i="4"/>
  <c r="Q153" i="4"/>
  <c r="P153" i="4"/>
  <c r="S152" i="4"/>
  <c r="R152" i="4"/>
  <c r="Q152" i="4"/>
  <c r="P152" i="4"/>
  <c r="S151" i="4"/>
  <c r="R151" i="4"/>
  <c r="Q151" i="4"/>
  <c r="P151" i="4"/>
  <c r="S150" i="4"/>
  <c r="R150" i="4"/>
  <c r="Q150" i="4"/>
  <c r="P150" i="4"/>
  <c r="S149" i="4"/>
  <c r="R149" i="4"/>
  <c r="Q149" i="4"/>
  <c r="P149" i="4"/>
  <c r="S148" i="4"/>
  <c r="R148" i="4"/>
  <c r="Q148" i="4"/>
  <c r="P148" i="4"/>
  <c r="S147" i="4"/>
  <c r="R147" i="4"/>
  <c r="Q147" i="4"/>
  <c r="P147" i="4"/>
  <c r="S146" i="4"/>
  <c r="R146" i="4"/>
  <c r="Q146" i="4"/>
  <c r="P146" i="4"/>
  <c r="S145" i="4"/>
  <c r="R145" i="4"/>
  <c r="Q145" i="4"/>
  <c r="P145" i="4"/>
  <c r="S144" i="4"/>
  <c r="R144" i="4"/>
  <c r="Q144" i="4"/>
  <c r="P144" i="4"/>
  <c r="S143" i="4"/>
  <c r="R143" i="4"/>
  <c r="Q143" i="4"/>
  <c r="P143" i="4"/>
  <c r="S142" i="4"/>
  <c r="R142" i="4"/>
  <c r="Q142" i="4"/>
  <c r="P142" i="4"/>
  <c r="S141" i="4"/>
  <c r="R141" i="4"/>
  <c r="Q141" i="4"/>
  <c r="P141" i="4"/>
  <c r="S140" i="4"/>
  <c r="R140" i="4"/>
  <c r="Q140" i="4"/>
  <c r="P140" i="4"/>
  <c r="S139" i="4"/>
  <c r="R139" i="4"/>
  <c r="Q139" i="4"/>
  <c r="P139" i="4"/>
  <c r="S138" i="4"/>
  <c r="R138" i="4"/>
  <c r="Q138" i="4"/>
  <c r="P138" i="4"/>
  <c r="S137" i="4"/>
  <c r="R137" i="4"/>
  <c r="Q137" i="4"/>
  <c r="P137" i="4"/>
  <c r="S136" i="4"/>
  <c r="R136" i="4"/>
  <c r="Q136" i="4"/>
  <c r="P136" i="4"/>
  <c r="S135" i="4"/>
  <c r="R135" i="4"/>
  <c r="Q135" i="4"/>
  <c r="P135" i="4"/>
  <c r="S134" i="4"/>
  <c r="R134" i="4"/>
  <c r="Q134" i="4"/>
  <c r="P134" i="4"/>
  <c r="S133" i="4"/>
  <c r="R133" i="4"/>
  <c r="Q133" i="4"/>
  <c r="P133" i="4"/>
  <c r="S132" i="4"/>
  <c r="R132" i="4"/>
  <c r="Q132" i="4"/>
  <c r="P132" i="4"/>
  <c r="S131" i="4"/>
  <c r="R131" i="4"/>
  <c r="Q131" i="4"/>
  <c r="P131" i="4"/>
  <c r="S130" i="4"/>
  <c r="R130" i="4"/>
  <c r="Q130" i="4"/>
  <c r="P130" i="4"/>
  <c r="S129" i="4"/>
  <c r="R129" i="4"/>
  <c r="Q129" i="4"/>
  <c r="P129" i="4"/>
  <c r="S128" i="4"/>
  <c r="R128" i="4"/>
  <c r="Q128" i="4"/>
  <c r="P128" i="4"/>
  <c r="S127" i="4"/>
  <c r="R127" i="4"/>
  <c r="Q127" i="4"/>
  <c r="P127" i="4"/>
  <c r="S126" i="4"/>
  <c r="R126" i="4"/>
  <c r="Q126" i="4"/>
  <c r="P126" i="4"/>
  <c r="S125" i="4"/>
  <c r="R125" i="4"/>
  <c r="Q125" i="4"/>
  <c r="P125" i="4"/>
  <c r="S124" i="4"/>
  <c r="R124" i="4"/>
  <c r="Q124" i="4"/>
  <c r="P124" i="4"/>
  <c r="S123" i="4"/>
  <c r="R123" i="4"/>
  <c r="Q123" i="4"/>
  <c r="P123" i="4"/>
  <c r="S122" i="4"/>
  <c r="R122" i="4"/>
  <c r="Q122" i="4"/>
  <c r="P122" i="4"/>
  <c r="S121" i="4"/>
  <c r="R121" i="4"/>
  <c r="Q121" i="4"/>
  <c r="P121" i="4"/>
  <c r="S120" i="4"/>
  <c r="R120" i="4"/>
  <c r="Q120" i="4"/>
  <c r="P120" i="4"/>
  <c r="S119" i="4"/>
  <c r="R119" i="4"/>
  <c r="Q119" i="4"/>
  <c r="P119" i="4"/>
  <c r="S118" i="4"/>
  <c r="R118" i="4"/>
  <c r="Q118" i="4"/>
  <c r="P118" i="4"/>
  <c r="S117" i="4"/>
  <c r="R117" i="4"/>
  <c r="Q117" i="4"/>
  <c r="P117" i="4"/>
  <c r="S116" i="4"/>
  <c r="R116" i="4"/>
  <c r="Q116" i="4"/>
  <c r="P116" i="4"/>
  <c r="S115" i="4"/>
  <c r="R115" i="4"/>
  <c r="Q115" i="4"/>
  <c r="P115" i="4"/>
  <c r="S114" i="4"/>
  <c r="R114" i="4"/>
  <c r="Q114" i="4"/>
  <c r="P114" i="4"/>
  <c r="S113" i="4"/>
  <c r="R113" i="4"/>
  <c r="Q113" i="4"/>
  <c r="P113" i="4"/>
  <c r="S112" i="4"/>
  <c r="R112" i="4"/>
  <c r="Q112" i="4"/>
  <c r="P112" i="4"/>
  <c r="S111" i="4"/>
  <c r="R111" i="4"/>
  <c r="Q111" i="4"/>
  <c r="P111" i="4"/>
  <c r="S110" i="4"/>
  <c r="R110" i="4"/>
  <c r="Q110" i="4"/>
  <c r="P110" i="4"/>
  <c r="S109" i="4"/>
  <c r="R109" i="4"/>
  <c r="Q109" i="4"/>
  <c r="P109" i="4"/>
  <c r="S108" i="4"/>
  <c r="R108" i="4"/>
  <c r="Q108" i="4"/>
  <c r="P108" i="4"/>
  <c r="S107" i="4"/>
  <c r="R107" i="4"/>
  <c r="Q107" i="4"/>
  <c r="P107" i="4"/>
  <c r="S106" i="4"/>
  <c r="R106" i="4"/>
  <c r="Q106" i="4"/>
  <c r="P106" i="4"/>
  <c r="S105" i="4"/>
  <c r="R105" i="4"/>
  <c r="Q105" i="4"/>
  <c r="P105" i="4"/>
  <c r="S104" i="4"/>
  <c r="R104" i="4"/>
  <c r="Q104" i="4"/>
  <c r="P104" i="4"/>
  <c r="S103" i="4"/>
  <c r="R103" i="4"/>
  <c r="Q103" i="4"/>
  <c r="P103" i="4"/>
  <c r="S102" i="4"/>
  <c r="R102" i="4"/>
  <c r="Q102" i="4"/>
  <c r="P102" i="4"/>
  <c r="S101" i="4"/>
  <c r="R101" i="4"/>
  <c r="Q101" i="4"/>
  <c r="P101" i="4"/>
  <c r="S100" i="4"/>
  <c r="R100" i="4"/>
  <c r="Q100" i="4"/>
  <c r="P100" i="4"/>
  <c r="S99" i="4"/>
  <c r="R99" i="4"/>
  <c r="Q99" i="4"/>
  <c r="P99" i="4"/>
  <c r="S98" i="4"/>
  <c r="R98" i="4"/>
  <c r="Q98" i="4"/>
  <c r="P98" i="4"/>
  <c r="S97" i="4"/>
  <c r="R97" i="4"/>
  <c r="Q97" i="4"/>
  <c r="P97" i="4"/>
  <c r="S96" i="4"/>
  <c r="R96" i="4"/>
  <c r="Q96" i="4"/>
  <c r="P96" i="4"/>
  <c r="S95" i="4"/>
  <c r="R95" i="4"/>
  <c r="Q95" i="4"/>
  <c r="P95" i="4"/>
  <c r="S94" i="4"/>
  <c r="R94" i="4"/>
  <c r="Q94" i="4"/>
  <c r="P94" i="4"/>
  <c r="S93" i="4"/>
  <c r="R93" i="4"/>
  <c r="Q93" i="4"/>
  <c r="P93" i="4"/>
  <c r="S92" i="4"/>
  <c r="R92" i="4"/>
  <c r="Q92" i="4"/>
  <c r="P92" i="4"/>
  <c r="S91" i="4"/>
  <c r="R91" i="4"/>
  <c r="Q91" i="4"/>
  <c r="P91" i="4"/>
  <c r="S90" i="4"/>
  <c r="R90" i="4"/>
  <c r="Q90" i="4"/>
  <c r="P90" i="4"/>
  <c r="S89" i="4"/>
  <c r="R89" i="4"/>
  <c r="Q89" i="4"/>
  <c r="P89" i="4"/>
  <c r="S88" i="4"/>
  <c r="R88" i="4"/>
  <c r="Q88" i="4"/>
  <c r="P88" i="4"/>
  <c r="S87" i="4"/>
  <c r="R87" i="4"/>
  <c r="Q87" i="4"/>
  <c r="P87" i="4"/>
  <c r="S86" i="4"/>
  <c r="R86" i="4"/>
  <c r="Q86" i="4"/>
  <c r="P86" i="4"/>
  <c r="S85" i="4"/>
  <c r="R85" i="4"/>
  <c r="Q85" i="4"/>
  <c r="P85" i="4"/>
  <c r="S84" i="4"/>
  <c r="R84" i="4"/>
  <c r="Q84" i="4"/>
  <c r="P84" i="4"/>
  <c r="S83" i="4"/>
  <c r="R83" i="4"/>
  <c r="Q83" i="4"/>
  <c r="P83" i="4"/>
  <c r="S82" i="4"/>
  <c r="R82" i="4"/>
  <c r="Q82" i="4"/>
  <c r="P82" i="4"/>
  <c r="S81" i="4"/>
  <c r="R81" i="4"/>
  <c r="Q81" i="4"/>
  <c r="P81" i="4"/>
  <c r="S80" i="4"/>
  <c r="R80" i="4"/>
  <c r="Q80" i="4"/>
  <c r="P80" i="4"/>
  <c r="S79" i="4"/>
  <c r="R79" i="4"/>
  <c r="Q79" i="4"/>
  <c r="P79" i="4"/>
  <c r="S78" i="4"/>
  <c r="R78" i="4"/>
  <c r="Q78" i="4"/>
  <c r="P78" i="4"/>
  <c r="S77" i="4"/>
  <c r="R77" i="4"/>
  <c r="Q77" i="4"/>
  <c r="P77" i="4"/>
  <c r="S76" i="4"/>
  <c r="R76" i="4"/>
  <c r="Q76" i="4"/>
  <c r="P76" i="4"/>
  <c r="S75" i="4"/>
  <c r="R75" i="4"/>
  <c r="Q75" i="4"/>
  <c r="P75" i="4"/>
  <c r="S74" i="4"/>
  <c r="R74" i="4"/>
  <c r="Q74" i="4"/>
  <c r="P74" i="4"/>
  <c r="S73" i="4"/>
  <c r="R73" i="4"/>
  <c r="Q73" i="4"/>
  <c r="P73" i="4"/>
  <c r="S72" i="4"/>
  <c r="R72" i="4"/>
  <c r="Q72" i="4"/>
  <c r="P72" i="4"/>
  <c r="S71" i="4"/>
  <c r="R71" i="4"/>
  <c r="Q71" i="4"/>
  <c r="P71" i="4"/>
  <c r="S70" i="4"/>
  <c r="R70" i="4"/>
  <c r="Q70" i="4"/>
  <c r="P70" i="4"/>
  <c r="S69" i="4"/>
  <c r="R69" i="4"/>
  <c r="Q69" i="4"/>
  <c r="P69" i="4"/>
  <c r="S68" i="4"/>
  <c r="R68" i="4"/>
  <c r="Q68" i="4"/>
  <c r="P68" i="4"/>
  <c r="S67" i="4"/>
  <c r="R67" i="4"/>
  <c r="Q67" i="4"/>
  <c r="P67" i="4"/>
  <c r="S66" i="4"/>
  <c r="R66" i="4"/>
  <c r="Q66" i="4"/>
  <c r="P66" i="4"/>
  <c r="S65" i="4"/>
  <c r="R65" i="4"/>
  <c r="Q65" i="4"/>
  <c r="P65" i="4"/>
  <c r="S64" i="4"/>
  <c r="R64" i="4"/>
  <c r="Q64" i="4"/>
  <c r="P64" i="4"/>
  <c r="S63" i="4"/>
  <c r="R63" i="4"/>
  <c r="Q63" i="4"/>
  <c r="P63" i="4"/>
  <c r="S62" i="4"/>
  <c r="R62" i="4"/>
  <c r="Q62" i="4"/>
  <c r="P62" i="4"/>
  <c r="S61" i="4"/>
  <c r="R61" i="4"/>
  <c r="Q61" i="4"/>
  <c r="P61" i="4"/>
  <c r="S60" i="4"/>
  <c r="R60" i="4"/>
  <c r="Q60" i="4"/>
  <c r="P60" i="4"/>
  <c r="S59" i="4"/>
  <c r="R59" i="4"/>
  <c r="Q59" i="4"/>
  <c r="P59" i="4"/>
  <c r="S58" i="4"/>
  <c r="R58" i="4"/>
  <c r="Q58" i="4"/>
  <c r="P58" i="4"/>
  <c r="S57" i="4"/>
  <c r="R57" i="4"/>
  <c r="Q57" i="4"/>
  <c r="P57" i="4"/>
  <c r="S56" i="4"/>
  <c r="R56" i="4"/>
  <c r="Q56" i="4"/>
  <c r="P56" i="4"/>
  <c r="S55" i="4"/>
  <c r="R55" i="4"/>
  <c r="Q55" i="4"/>
  <c r="P55" i="4"/>
  <c r="S54" i="4"/>
  <c r="R54" i="4"/>
  <c r="Q54" i="4"/>
  <c r="P54" i="4"/>
  <c r="S53" i="4"/>
  <c r="R53" i="4"/>
  <c r="Q53" i="4"/>
  <c r="P53" i="4"/>
  <c r="S52" i="4"/>
  <c r="R52" i="4"/>
  <c r="Q52" i="4"/>
  <c r="P52" i="4"/>
  <c r="S51" i="4"/>
  <c r="R51" i="4"/>
  <c r="Q51" i="4"/>
  <c r="P51" i="4"/>
  <c r="S50" i="4"/>
  <c r="R50" i="4"/>
  <c r="Q50" i="4"/>
  <c r="P50" i="4"/>
  <c r="S49" i="4"/>
  <c r="R49" i="4"/>
  <c r="Q49" i="4"/>
  <c r="P49" i="4"/>
  <c r="S48" i="4"/>
  <c r="R48" i="4"/>
  <c r="Q48" i="4"/>
  <c r="P48" i="4"/>
  <c r="S47" i="4"/>
  <c r="R47" i="4"/>
  <c r="Q47" i="4"/>
  <c r="P47" i="4"/>
  <c r="S46" i="4"/>
  <c r="R46" i="4"/>
  <c r="Q46" i="4"/>
  <c r="P46" i="4"/>
  <c r="S45" i="4"/>
  <c r="R45" i="4"/>
  <c r="Q45" i="4"/>
  <c r="P45" i="4"/>
  <c r="S44" i="4"/>
  <c r="R44" i="4"/>
  <c r="Q44" i="4"/>
  <c r="P44" i="4"/>
  <c r="S43" i="4"/>
  <c r="R43" i="4"/>
  <c r="Q43" i="4"/>
  <c r="P43" i="4"/>
  <c r="S42" i="4"/>
  <c r="R42" i="4"/>
  <c r="Q42" i="4"/>
  <c r="P42" i="4"/>
  <c r="S41" i="4"/>
  <c r="R41" i="4"/>
  <c r="Q41" i="4"/>
  <c r="P41" i="4"/>
  <c r="S40" i="4"/>
  <c r="R40" i="4"/>
  <c r="Q40" i="4"/>
  <c r="P40" i="4"/>
  <c r="S39" i="4"/>
  <c r="R39" i="4"/>
  <c r="Q39" i="4"/>
  <c r="P39" i="4"/>
  <c r="S38" i="4"/>
  <c r="R38" i="4"/>
  <c r="Q38" i="4"/>
  <c r="P38" i="4"/>
  <c r="S37" i="4"/>
  <c r="R37" i="4"/>
  <c r="Q37" i="4"/>
  <c r="P37" i="4"/>
  <c r="S36" i="4"/>
  <c r="R36" i="4"/>
  <c r="Q36" i="4"/>
  <c r="P36" i="4"/>
  <c r="S35" i="4"/>
  <c r="R35" i="4"/>
  <c r="Q35" i="4"/>
  <c r="P35" i="4"/>
  <c r="S34" i="4"/>
  <c r="R34" i="4"/>
  <c r="Q34" i="4"/>
  <c r="P34" i="4"/>
  <c r="S33" i="4"/>
  <c r="R33" i="4"/>
  <c r="Q33" i="4"/>
  <c r="P33" i="4"/>
  <c r="S32" i="4"/>
  <c r="R32" i="4"/>
  <c r="Q32" i="4"/>
  <c r="P32" i="4"/>
  <c r="S31" i="4"/>
  <c r="R31" i="4"/>
  <c r="Q31" i="4"/>
  <c r="P31" i="4"/>
  <c r="S30" i="4"/>
  <c r="R30" i="4"/>
  <c r="Q30" i="4"/>
  <c r="P30" i="4"/>
  <c r="S29" i="4"/>
  <c r="R29" i="4"/>
  <c r="Q29" i="4"/>
  <c r="P29" i="4"/>
  <c r="S28" i="4"/>
  <c r="R28" i="4"/>
  <c r="Q28" i="4"/>
  <c r="P28" i="4"/>
  <c r="S27" i="4"/>
  <c r="R27" i="4"/>
  <c r="Q27" i="4"/>
  <c r="P27" i="4"/>
  <c r="S26" i="4"/>
  <c r="R26" i="4"/>
  <c r="Q26" i="4"/>
  <c r="P26" i="4"/>
  <c r="S25" i="4"/>
  <c r="R25" i="4"/>
  <c r="Q25" i="4"/>
  <c r="P25" i="4"/>
  <c r="S24" i="4"/>
  <c r="R24" i="4"/>
  <c r="Q24" i="4"/>
  <c r="P24" i="4"/>
  <c r="S23" i="4"/>
  <c r="R23" i="4"/>
  <c r="Q23" i="4"/>
  <c r="P23" i="4"/>
  <c r="S22" i="4"/>
  <c r="R22" i="4"/>
  <c r="Q22" i="4"/>
  <c r="P22" i="4"/>
  <c r="S21" i="4"/>
  <c r="R21" i="4"/>
  <c r="Q21" i="4"/>
  <c r="P21" i="4"/>
  <c r="S20" i="4"/>
  <c r="R20" i="4"/>
  <c r="Q20" i="4"/>
  <c r="P20" i="4"/>
  <c r="S19" i="4"/>
  <c r="R19" i="4"/>
  <c r="Q19" i="4"/>
  <c r="P19" i="4"/>
  <c r="S18" i="4"/>
  <c r="R18" i="4"/>
  <c r="Q18" i="4"/>
  <c r="P18" i="4"/>
  <c r="S17" i="4"/>
  <c r="R17" i="4"/>
  <c r="Q17" i="4"/>
  <c r="P17" i="4"/>
  <c r="S16" i="4"/>
  <c r="R16" i="4"/>
  <c r="Q16" i="4"/>
  <c r="P16" i="4"/>
  <c r="S15" i="4"/>
  <c r="R15" i="4"/>
  <c r="Q15" i="4"/>
  <c r="P15" i="4"/>
  <c r="S14" i="4"/>
  <c r="R14" i="4"/>
  <c r="Q14" i="4"/>
  <c r="P14" i="4"/>
  <c r="S13" i="4"/>
  <c r="R13" i="4"/>
  <c r="Q13" i="4"/>
  <c r="P13" i="4"/>
  <c r="S12" i="4"/>
  <c r="R12" i="4"/>
  <c r="Q12" i="4"/>
  <c r="P12" i="4"/>
  <c r="S11" i="4"/>
  <c r="R11" i="4"/>
  <c r="Q11" i="4"/>
  <c r="P11" i="4"/>
  <c r="S10" i="4"/>
  <c r="R10" i="4"/>
  <c r="Q10" i="4"/>
  <c r="P10" i="4"/>
  <c r="S9" i="4"/>
  <c r="R9" i="4"/>
  <c r="Q9" i="4"/>
  <c r="P9" i="4"/>
  <c r="S8" i="4"/>
  <c r="R8" i="4"/>
  <c r="Q8" i="4"/>
  <c r="P8" i="4"/>
  <c r="S7" i="4"/>
  <c r="R7" i="4"/>
  <c r="Q7" i="4"/>
  <c r="P7" i="4"/>
  <c r="S6" i="4"/>
  <c r="R6" i="4"/>
  <c r="Q6" i="4"/>
  <c r="P6" i="4"/>
  <c r="S5" i="4"/>
  <c r="R5" i="4"/>
  <c r="Q5" i="4"/>
  <c r="P5" i="4"/>
  <c r="S4" i="4"/>
  <c r="R4" i="4"/>
  <c r="Q4" i="4"/>
  <c r="P4" i="4"/>
  <c r="S3" i="4"/>
  <c r="R3" i="4"/>
  <c r="Q3" i="4"/>
  <c r="P3" i="4"/>
  <c r="S2" i="4"/>
  <c r="R2" i="4"/>
  <c r="Q2" i="4"/>
  <c r="P2" i="4"/>
</calcChain>
</file>

<file path=xl/sharedStrings.xml><?xml version="1.0" encoding="utf-8"?>
<sst xmlns="http://schemas.openxmlformats.org/spreadsheetml/2006/main" count="36339" uniqueCount="8356">
  <si>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</si>
  <si>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</si>
  <si>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</si>
  <si>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</si>
  <si>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</si>
  <si>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</si>
  <si>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</si>
  <si>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</si>
  <si>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</si>
  <si>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</si>
  <si>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</si>
  <si>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</si>
  <si>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</si>
  <si>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</si>
  <si>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</si>
  <si>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</si>
  <si>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</si>
  <si>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</si>
  <si>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</si>
  <si>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</si>
  <si>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</si>
  <si>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</si>
  <si>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</si>
  <si>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</si>
  <si>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</si>
  <si>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</si>
  <si>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</si>
  <si>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</si>
  <si>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</si>
  <si>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</si>
  <si>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</si>
  <si>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</si>
  <si>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</si>
  <si>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</si>
  <si>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</si>
  <si>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</si>
  <si>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</si>
  <si>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</si>
  <si>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</si>
  <si>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</si>
  <si>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</si>
  <si>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</si>
  <si>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</si>
  <si>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</si>
  <si>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</si>
  <si>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</si>
  <si>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</si>
  <si>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</si>
  <si>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</si>
  <si>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</si>
  <si>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</si>
  <si>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</si>
  <si>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</si>
  <si>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</si>
  <si>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</si>
  <si>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</si>
  <si>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</si>
  <si>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</si>
  <si>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</si>
  <si>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</si>
  <si>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</si>
  <si>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</si>
  <si>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</si>
  <si>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</si>
  <si>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</si>
  <si>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</si>
  <si>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</si>
  <si>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</si>
  <si>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</si>
  <si>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</si>
  <si>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</si>
  <si>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</si>
  <si>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</si>
  <si>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</si>
  <si>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</si>
  <si>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</si>
  <si>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</si>
  <si>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</si>
  <si>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</si>
  <si>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</si>
  <si>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</si>
  <si>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</si>
  <si>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</si>
  <si>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</si>
  <si>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</si>
  <si>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</si>
  <si>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</si>
  <si>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</si>
  <si>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</si>
  <si>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</si>
  <si>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</si>
  <si>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</si>
  <si>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</si>
  <si>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</si>
  <si>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</si>
  <si>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</si>
  <si>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</si>
  <si>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</si>
  <si>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</si>
  <si>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</si>
  <si>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</si>
  <si>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</si>
  <si>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</si>
  <si>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</si>
  <si>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</si>
  <si>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</si>
  <si>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</si>
  <si>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</si>
  <si>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</si>
  <si>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</si>
  <si>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</si>
  <si>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</si>
  <si>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</si>
  <si>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</si>
  <si>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</si>
  <si>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</si>
  <si>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</si>
  <si>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</si>
  <si>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</si>
  <si>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</si>
  <si>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</si>
  <si>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</si>
  <si>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</si>
  <si>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</si>
  <si>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</si>
  <si>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</si>
  <si>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</si>
  <si>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</si>
  <si>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</si>
  <si>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</si>
  <si>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</si>
  <si>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</si>
  <si>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</si>
  <si>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</si>
  <si>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</si>
  <si>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</si>
  <si>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</si>
  <si>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</si>
  <si>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</si>
  <si>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</si>
  <si>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</si>
  <si>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</si>
  <si>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</si>
  <si>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</si>
  <si>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</si>
  <si>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</si>
  <si>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</si>
  <si>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</si>
  <si>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</si>
  <si>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</si>
  <si>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</si>
  <si>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</si>
  <si>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</si>
  <si>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</si>
  <si>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</si>
  <si>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</si>
  <si>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</si>
  <si>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</si>
  <si>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</si>
  <si>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</si>
  <si>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</si>
  <si>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</si>
  <si>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</si>
  <si>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</si>
  <si>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</si>
  <si>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</si>
  <si>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</si>
  <si>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</si>
  <si>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</si>
  <si>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</si>
  <si>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</si>
  <si>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</si>
  <si>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</si>
  <si>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</si>
  <si>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</si>
  <si>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</si>
  <si>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</si>
  <si>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</si>
  <si>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</si>
  <si>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</si>
  <si>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</si>
  <si>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</si>
  <si>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</si>
  <si>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</si>
  <si>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</si>
  <si>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</si>
  <si>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</si>
  <si>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</si>
  <si>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</si>
  <si>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</si>
  <si>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</si>
  <si>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</si>
  <si>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</si>
  <si>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</si>
  <si>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</si>
  <si>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</si>
  <si>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</si>
  <si>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</si>
  <si>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</si>
  <si>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</si>
  <si>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</si>
  <si>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</si>
  <si>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</si>
  <si>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</si>
  <si>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</si>
  <si>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</si>
  <si>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</si>
  <si>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</si>
  <si>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</si>
  <si>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</si>
  <si>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</si>
  <si>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</si>
  <si>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</si>
  <si>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</si>
  <si>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</si>
  <si>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</si>
  <si>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</si>
  <si>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</si>
  <si>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</si>
  <si>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</si>
  <si>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</si>
  <si>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</si>
  <si>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</si>
  <si>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</si>
  <si>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</si>
  <si>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</si>
  <si>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</si>
  <si>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</si>
  <si>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</si>
  <si>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</si>
  <si>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</si>
  <si>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</si>
  <si>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</si>
  <si>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</si>
  <si>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</si>
  <si>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</si>
  <si>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</si>
  <si>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</si>
  <si>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</si>
  <si>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</si>
  <si>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</si>
  <si>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</si>
  <si>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</si>
  <si>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</si>
  <si>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</si>
  <si>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</si>
  <si>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</si>
  <si>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</si>
  <si>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</si>
  <si>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</si>
  <si>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</si>
  <si>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</si>
  <si>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</si>
  <si>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</si>
  <si>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</si>
  <si>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</si>
  <si>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</si>
  <si>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</si>
  <si>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</si>
  <si>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</si>
  <si>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</si>
  <si>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</si>
  <si>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</si>
  <si>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</si>
  <si>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</si>
  <si>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</si>
  <si>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</si>
  <si>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</si>
  <si>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</si>
  <si>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</si>
  <si>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</si>
  <si>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</si>
  <si>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</si>
  <si>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</si>
  <si>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</si>
  <si>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</si>
  <si>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</si>
  <si>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</si>
  <si>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</si>
  <si>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</si>
  <si>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</si>
  <si>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</si>
  <si>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</si>
  <si>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</si>
  <si>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</si>
  <si>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</si>
  <si>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</si>
  <si>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</si>
  <si>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</si>
  <si>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</si>
  <si>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</si>
  <si>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</si>
  <si>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</si>
  <si>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</si>
  <si>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</si>
  <si>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</si>
  <si>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</si>
  <si>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</si>
  <si>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</si>
  <si>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</si>
  <si>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</si>
  <si>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</si>
  <si>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</si>
  <si>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</si>
  <si>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</si>
  <si>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</si>
  <si>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</si>
  <si>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</si>
  <si>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</si>
  <si>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</si>
  <si>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</si>
  <si>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</si>
  <si>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</si>
  <si>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</si>
  <si>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</si>
  <si>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</si>
  <si>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</si>
  <si>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</si>
  <si>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</si>
  <si>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</si>
  <si>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</si>
  <si>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</si>
  <si>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</si>
  <si>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</si>
  <si>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</si>
  <si>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</si>
  <si>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</si>
  <si>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</si>
  <si>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</si>
  <si>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</si>
  <si>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</si>
  <si>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</si>
  <si>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</si>
  <si>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</si>
  <si>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</si>
  <si>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</si>
  <si>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</si>
  <si>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</si>
  <si>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</si>
  <si>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</si>
  <si>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</si>
  <si>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</si>
  <si>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</si>
  <si>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</si>
  <si>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</si>
  <si>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</si>
  <si>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</si>
  <si>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</si>
  <si>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</si>
  <si>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</si>
  <si>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</si>
  <si>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</si>
  <si>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</si>
  <si>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</si>
  <si>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</si>
  <si>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</si>
  <si>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</si>
  <si>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</si>
  <si>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</si>
  <si>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</si>
  <si>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</si>
  <si>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</si>
  <si>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</si>
  <si>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</si>
  <si>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</si>
  <si>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</si>
  <si>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</si>
  <si>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</si>
  <si>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</si>
  <si>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</si>
  <si>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</si>
  <si>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</si>
  <si>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</si>
  <si>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</si>
  <si>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</si>
  <si>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</si>
  <si>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</si>
  <si>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</si>
  <si>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</si>
  <si>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</si>
  <si>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</si>
  <si>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</si>
  <si>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</si>
  <si>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</si>
  <si>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</si>
  <si>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</si>
  <si>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</si>
  <si>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</si>
  <si>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</si>
  <si>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</si>
  <si>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</si>
  <si>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</si>
  <si>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</si>
  <si>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</si>
  <si>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</si>
  <si>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</si>
  <si>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</si>
  <si>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</si>
  <si>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</si>
  <si>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</si>
  <si>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</si>
  <si>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</si>
  <si>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</si>
  <si>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</si>
  <si>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</si>
  <si>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</si>
  <si>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</si>
  <si>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</si>
  <si>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</si>
  <si>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</si>
  <si>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</si>
  <si>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</si>
  <si>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</si>
  <si>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</si>
  <si>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</si>
  <si>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</si>
  <si>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</si>
  <si>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</si>
  <si>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</si>
  <si>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</si>
  <si>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</si>
  <si>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</si>
  <si>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</si>
  <si>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</si>
  <si>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</si>
  <si>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</si>
  <si>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</si>
  <si>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</si>
  <si>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</si>
  <si>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</si>
  <si>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</si>
  <si>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</si>
  <si>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</si>
  <si>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</si>
  <si>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</si>
  <si>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</si>
  <si>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</si>
  <si>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</si>
  <si>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</si>
  <si>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</si>
  <si>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</si>
  <si>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</si>
  <si>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</si>
  <si>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</si>
  <si>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</si>
  <si>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</si>
  <si>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</si>
  <si>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</si>
  <si>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</si>
  <si>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</si>
  <si>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</si>
  <si>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</si>
  <si>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</si>
  <si>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</si>
  <si>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</si>
  <si>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</si>
  <si>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</si>
  <si>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</si>
  <si>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</si>
  <si>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</si>
  <si>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</si>
  <si>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</si>
  <si>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</si>
  <si>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</si>
  <si>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</si>
  <si>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</si>
  <si>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</si>
  <si>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</si>
  <si>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</si>
  <si>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</si>
  <si>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</si>
  <si>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</si>
  <si>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</si>
  <si>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</si>
  <si>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</si>
  <si>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</si>
  <si>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</si>
  <si>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</si>
  <si>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</si>
  <si>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</si>
  <si>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</si>
  <si>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</si>
  <si>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</si>
  <si>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</si>
  <si>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</si>
  <si>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</si>
  <si>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</si>
  <si>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</si>
  <si>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</si>
  <si>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</si>
  <si>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</si>
  <si>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</si>
  <si>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</si>
  <si>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</si>
  <si>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</si>
  <si>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</si>
  <si>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</si>
  <si>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</si>
  <si>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</si>
  <si>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</si>
  <si>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</si>
  <si>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</si>
  <si>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</si>
  <si>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</si>
  <si>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</si>
  <si>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</si>
  <si>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</si>
  <si>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</si>
  <si>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</si>
  <si>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</si>
  <si>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</si>
  <si>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</si>
  <si>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</si>
  <si>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</si>
  <si>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</si>
  <si>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</si>
  <si>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</si>
  <si>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</si>
  <si>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</si>
  <si>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</si>
  <si>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</si>
  <si>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</si>
  <si>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</si>
  <si>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</si>
  <si>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</si>
  <si>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</si>
  <si>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</si>
  <si>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</si>
  <si>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</si>
  <si>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</si>
  <si>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</si>
  <si>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</si>
  <si>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</si>
  <si>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</si>
  <si>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</si>
  <si>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</si>
  <si>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</si>
  <si>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</si>
  <si>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</si>
  <si>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</si>
  <si>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</si>
  <si>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</si>
  <si>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</si>
  <si>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</si>
  <si>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</si>
  <si>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</si>
  <si>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</si>
  <si>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</si>
  <si>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</si>
  <si>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</si>
  <si>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</si>
  <si>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</si>
  <si>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</si>
  <si>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</si>
  <si>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</si>
  <si>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</si>
  <si>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</si>
  <si>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</si>
  <si>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</si>
  <si>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</si>
  <si>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</si>
  <si>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</si>
  <si>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</si>
  <si>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</si>
  <si>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</si>
  <si>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</si>
  <si>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</si>
  <si>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</si>
  <si>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</si>
  <si>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</si>
  <si>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</si>
  <si>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</si>
  <si>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</si>
  <si>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</si>
  <si>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</si>
  <si>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</si>
  <si>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</si>
  <si>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</si>
  <si>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</si>
  <si>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</si>
  <si>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</si>
  <si>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</si>
  <si>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</si>
  <si>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</si>
  <si>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</si>
  <si>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</si>
  <si>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</si>
  <si>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</si>
  <si>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</si>
  <si>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</si>
  <si>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</si>
  <si>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</si>
  <si>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</si>
  <si>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</si>
  <si>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</si>
  <si>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</si>
  <si>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</si>
  <si>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</si>
  <si>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</si>
  <si>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</si>
  <si>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</si>
  <si>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</si>
  <si>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</si>
  <si>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</si>
  <si>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</si>
  <si>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</si>
  <si>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</si>
  <si>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</si>
  <si>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</si>
  <si>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</si>
  <si>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</si>
  <si>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</si>
  <si>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</si>
  <si>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</si>
  <si>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</si>
  <si>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</si>
  <si>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</si>
  <si>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</si>
  <si>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</si>
  <si>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</si>
  <si>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</si>
  <si>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</si>
  <si>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</si>
  <si>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</si>
  <si>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</si>
  <si>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</si>
  <si>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</si>
  <si>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</si>
  <si>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</si>
  <si>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</si>
  <si>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</si>
  <si>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</si>
  <si>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</si>
  <si>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</si>
  <si>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</si>
  <si>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</si>
  <si>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</si>
  <si>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</si>
  <si>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</si>
  <si>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</si>
  <si>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</si>
  <si>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</si>
  <si>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</si>
  <si>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</si>
  <si>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</si>
  <si>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</si>
  <si>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</si>
  <si>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</si>
  <si>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</si>
  <si>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</si>
  <si>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</si>
  <si>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</si>
  <si>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</si>
  <si>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</si>
  <si>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</si>
  <si>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</si>
  <si>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</si>
  <si>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</si>
  <si>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</si>
  <si>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</si>
  <si>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</si>
  <si>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</si>
  <si>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</si>
  <si>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</si>
  <si>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</si>
  <si>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</si>
  <si>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</si>
  <si>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</si>
  <si>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</si>
  <si>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</si>
  <si>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</si>
  <si>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</si>
  <si>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</si>
  <si>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</si>
  <si>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</si>
  <si>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</si>
  <si>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</si>
  <si>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</si>
  <si>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</si>
  <si>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</si>
  <si>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</si>
  <si>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</si>
  <si>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</si>
  <si>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</si>
  <si>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</si>
  <si>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</si>
  <si>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</si>
  <si>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</si>
  <si>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</si>
  <si>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</si>
  <si>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</si>
  <si>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</si>
  <si>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</si>
  <si>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</si>
  <si>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</si>
  <si>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</si>
  <si>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</si>
  <si>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</si>
  <si>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</si>
  <si>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</si>
  <si>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</si>
  <si>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</si>
  <si>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</si>
  <si>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</si>
  <si>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</si>
  <si>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</si>
  <si>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</si>
  <si>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</si>
  <si>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</si>
  <si>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</si>
  <si>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</si>
  <si>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</si>
  <si>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</si>
  <si>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</si>
  <si>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</si>
  <si>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</si>
  <si>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</si>
  <si>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</si>
  <si>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</si>
  <si>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</si>
  <si>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</si>
  <si>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</si>
  <si>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</si>
  <si>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</si>
  <si>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</si>
  <si>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</si>
  <si>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</si>
  <si>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</si>
  <si>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</si>
  <si>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</si>
  <si>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</si>
  <si>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</si>
  <si>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</si>
  <si>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</si>
  <si>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</si>
  <si>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</si>
  <si>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</si>
  <si>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</si>
  <si>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</si>
  <si>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</si>
  <si>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</si>
  <si>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</si>
  <si>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</si>
  <si>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</si>
  <si>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</si>
  <si>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</si>
  <si>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</si>
  <si>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</si>
  <si>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</si>
  <si>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</si>
  <si>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</si>
  <si>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</si>
  <si>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</si>
  <si>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</si>
  <si>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</si>
  <si>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</si>
  <si>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</si>
  <si>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</si>
  <si>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</si>
  <si>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</si>
  <si>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</si>
  <si>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</si>
  <si>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</si>
  <si>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</si>
  <si>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</si>
  <si>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</si>
  <si>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</si>
  <si>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</si>
  <si>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</si>
  <si>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</si>
  <si>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</si>
  <si>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</si>
  <si>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</si>
  <si>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</si>
  <si>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</si>
  <si>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</si>
  <si>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</si>
  <si>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</si>
  <si>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</si>
  <si>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</si>
  <si>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</si>
  <si>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</si>
  <si>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</si>
  <si>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</si>
  <si>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</si>
  <si>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</si>
  <si>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</si>
  <si>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</si>
  <si>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</si>
  <si>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</si>
  <si>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</si>
  <si>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</si>
  <si>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</si>
  <si>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</si>
  <si>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</si>
  <si>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</si>
  <si>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</si>
  <si>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</si>
  <si>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</si>
  <si>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</si>
  <si>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</si>
  <si>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</si>
  <si>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</si>
  <si>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</si>
  <si>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</si>
  <si>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</si>
  <si>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</si>
  <si>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</si>
  <si>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</si>
  <si>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</si>
  <si>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</si>
  <si>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</si>
  <si>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</si>
  <si>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</si>
  <si>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</si>
  <si>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</si>
  <si>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</si>
  <si>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</si>
  <si>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</si>
  <si>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</si>
  <si>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</si>
  <si>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</si>
  <si>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</si>
  <si>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</si>
  <si>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</si>
  <si>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</si>
  <si>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</si>
  <si>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</si>
  <si>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</si>
  <si>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</si>
  <si>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</si>
  <si>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</si>
  <si>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</si>
  <si>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</si>
  <si>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</si>
  <si>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</si>
  <si>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</si>
  <si>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</si>
  <si>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</si>
  <si>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</si>
  <si>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</si>
  <si>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</si>
  <si>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</si>
  <si>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</si>
  <si>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</si>
  <si>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</si>
  <si>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</si>
  <si>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</si>
  <si>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</si>
  <si>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</si>
  <si>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</si>
  <si>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</si>
  <si>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</si>
  <si>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</si>
  <si>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</si>
  <si>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</si>
  <si>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</si>
  <si>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</si>
  <si>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</si>
  <si>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</si>
  <si>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</si>
  <si>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</si>
  <si>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</si>
  <si>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</si>
  <si>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</si>
  <si>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</si>
  <si>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</si>
  <si>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</si>
  <si>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</si>
  <si>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</si>
  <si>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</si>
  <si>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</si>
  <si>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</si>
  <si>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</si>
  <si>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</si>
  <si>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</si>
  <si>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</si>
  <si>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</si>
  <si>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</si>
  <si>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</si>
  <si>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</si>
  <si>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</si>
  <si>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</si>
  <si>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</si>
  <si>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</si>
  <si>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</si>
  <si>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</si>
  <si>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</si>
  <si>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</si>
  <si>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</si>
  <si>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</si>
  <si>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</si>
  <si>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</si>
  <si>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</si>
  <si>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</si>
  <si>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</si>
  <si>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</si>
  <si>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</si>
  <si>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</si>
  <si>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</si>
  <si>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</si>
  <si>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</si>
  <si>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</si>
  <si>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</si>
  <si>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</si>
  <si>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</si>
  <si>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</si>
  <si>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</si>
  <si>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</si>
  <si>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</si>
  <si>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</si>
  <si>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</si>
  <si>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</si>
  <si>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</si>
  <si>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</si>
  <si>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</si>
  <si>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</si>
  <si>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</si>
  <si>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</si>
  <si>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</si>
  <si>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</si>
  <si>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</si>
  <si>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</si>
  <si>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</si>
  <si>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</si>
  <si>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</si>
  <si>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</si>
  <si>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</si>
  <si>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</si>
  <si>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</si>
  <si>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</si>
  <si>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</si>
  <si>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</si>
  <si>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</si>
  <si>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</si>
  <si>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</si>
  <si>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</si>
  <si>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</si>
  <si>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</si>
  <si>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</si>
  <si>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</si>
  <si>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</si>
  <si>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</si>
  <si>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</si>
  <si>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</si>
  <si>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</si>
  <si>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</si>
  <si>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</si>
  <si>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</si>
  <si>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</si>
  <si>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</si>
  <si>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</si>
  <si>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</si>
  <si>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</si>
  <si>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</si>
  <si>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</si>
  <si>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</si>
  <si>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</si>
  <si>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</si>
  <si>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</si>
  <si>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</si>
  <si>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</si>
  <si>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</si>
  <si>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</si>
  <si>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</si>
  <si>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</si>
  <si>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</si>
  <si>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</si>
  <si>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</si>
  <si>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</si>
  <si>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</si>
  <si>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</si>
  <si>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</si>
  <si>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</si>
  <si>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</si>
  <si>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</si>
  <si>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</si>
  <si>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</si>
  <si>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</si>
  <si>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</si>
  <si>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</si>
  <si>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</si>
  <si>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</si>
  <si>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</si>
  <si>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</si>
  <si>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</si>
  <si>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</si>
  <si>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</si>
  <si>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</si>
  <si>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</si>
  <si>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</si>
  <si>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</si>
  <si>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</si>
  <si>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</si>
  <si>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</si>
  <si>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</si>
  <si>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</si>
  <si>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</si>
  <si>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</si>
  <si>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</si>
  <si>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</si>
  <si>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</si>
  <si>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</si>
  <si>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</si>
  <si>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</si>
  <si>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</si>
  <si>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</si>
  <si>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</si>
  <si>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</si>
  <si>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</si>
  <si>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</si>
  <si>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</si>
  <si>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</si>
  <si>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</si>
  <si>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</si>
  <si>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</si>
  <si>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</si>
  <si>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</si>
  <si>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</si>
  <si>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</si>
  <si>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</si>
  <si>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</si>
  <si>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</si>
  <si>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</si>
  <si>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</si>
  <si>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</si>
  <si>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</si>
  <si>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</si>
  <si>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</si>
  <si>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</si>
  <si>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</si>
  <si>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</si>
  <si>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</si>
  <si>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</si>
  <si>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</si>
  <si>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</si>
  <si>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</si>
  <si>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</si>
  <si>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</si>
  <si>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</si>
  <si>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</si>
  <si>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</si>
  <si>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</si>
  <si>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</si>
  <si>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</si>
  <si>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</si>
  <si>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</si>
  <si>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</si>
  <si>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</si>
  <si>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</si>
  <si>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</si>
  <si>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</si>
  <si>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</si>
  <si>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</si>
  <si>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</si>
  <si>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</si>
  <si>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</si>
  <si>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</si>
  <si>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</si>
  <si>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</si>
  <si>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</si>
  <si>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</si>
  <si>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</si>
  <si>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</si>
  <si>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</si>
  <si>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</si>
  <si>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</si>
  <si>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</si>
  <si>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</si>
  <si>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</si>
  <si>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</si>
  <si>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</si>
  <si>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</si>
  <si>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</si>
  <si>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</si>
  <si>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</si>
  <si>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</si>
  <si>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</si>
  <si>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</si>
  <si>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</si>
  <si>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</si>
  <si>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</si>
  <si>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</si>
  <si>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</si>
  <si>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</si>
  <si>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</si>
  <si>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</si>
  <si>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</si>
  <si>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</si>
  <si>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</si>
  <si>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</si>
  <si>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</si>
  <si>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</si>
  <si>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</si>
  <si>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</si>
  <si>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</si>
  <si>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</si>
  <si>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</si>
  <si>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</si>
  <si>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</si>
  <si>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</si>
  <si>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</si>
  <si>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</si>
  <si>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</si>
  <si>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</si>
  <si>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</si>
  <si>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</si>
  <si>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</si>
  <si>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</si>
  <si>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</si>
  <si>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</si>
  <si>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</si>
  <si>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</si>
  <si>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</si>
  <si>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</si>
  <si>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</si>
  <si>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</si>
  <si>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</si>
  <si>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</si>
  <si>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</si>
  <si>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</si>
  <si>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</si>
  <si>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</si>
  <si>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</si>
  <si>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</si>
  <si>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</si>
  <si>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</si>
  <si>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</si>
  <si>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</si>
  <si>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</si>
  <si>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</si>
  <si>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</si>
  <si>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</si>
  <si>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</si>
  <si>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</si>
  <si>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</si>
  <si>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</si>
  <si>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</si>
  <si>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</si>
  <si>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</si>
  <si>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</si>
  <si>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</si>
  <si>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</si>
  <si>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</si>
  <si>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</si>
  <si>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</si>
  <si>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</si>
  <si>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</si>
  <si>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</si>
  <si>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</si>
  <si>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</si>
  <si>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</si>
  <si>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</si>
  <si>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</si>
  <si>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</si>
  <si>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</si>
  <si>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</si>
  <si>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</si>
  <si>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</si>
  <si>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</si>
  <si>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</si>
  <si>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</si>
  <si>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</si>
  <si>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</si>
  <si>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</si>
  <si>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</si>
  <si>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</si>
  <si>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</si>
  <si>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</si>
  <si>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</si>
  <si>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</si>
  <si>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</si>
  <si>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</si>
  <si>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</si>
  <si>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</si>
  <si>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</si>
  <si>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</si>
  <si>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</si>
  <si>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</si>
  <si>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</si>
  <si>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</si>
  <si>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</si>
  <si>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</si>
  <si>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</si>
  <si>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</si>
  <si>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</si>
  <si>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</si>
  <si>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</si>
  <si>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</si>
  <si>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</si>
  <si>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</si>
  <si>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</si>
  <si>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</si>
  <si>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</si>
  <si>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</si>
  <si>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</si>
  <si>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</si>
  <si>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</si>
  <si>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</si>
  <si>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</si>
  <si>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</si>
  <si>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</si>
  <si>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</si>
  <si>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</si>
  <si>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</si>
  <si>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</si>
  <si>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</si>
  <si>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</si>
  <si>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</si>
  <si>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</si>
  <si>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</si>
  <si>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</si>
  <si>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</si>
  <si>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</si>
  <si>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</si>
  <si>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</si>
  <si>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</si>
  <si>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</si>
  <si>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</si>
  <si>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</si>
  <si>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</si>
  <si>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</si>
  <si>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</si>
  <si>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</si>
  <si>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</si>
  <si>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</si>
  <si>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</si>
  <si>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</si>
  <si>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</si>
  <si>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</si>
  <si>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</si>
  <si>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</si>
  <si>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</si>
  <si>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</si>
  <si>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</si>
  <si>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</si>
  <si>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</si>
  <si>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</si>
  <si>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</si>
  <si>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</si>
  <si>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</si>
  <si>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</si>
  <si>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</si>
  <si>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</si>
  <si>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</si>
  <si>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</si>
  <si>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</si>
  <si>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</si>
  <si>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</si>
  <si>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</si>
  <si>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</si>
  <si>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</si>
  <si>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</si>
  <si>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</si>
  <si>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</si>
  <si>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</si>
  <si>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</si>
  <si>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</si>
  <si>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</si>
  <si>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</si>
  <si>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</si>
  <si>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</si>
  <si>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</si>
  <si>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</si>
  <si>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</si>
  <si>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</si>
  <si>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</si>
  <si>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</si>
  <si>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</si>
  <si>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</si>
  <si>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</si>
  <si>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</si>
  <si>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</si>
  <si>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</si>
  <si>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</si>
  <si>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</si>
  <si>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</si>
  <si>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</si>
  <si>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</si>
  <si>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</si>
  <si>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</si>
  <si>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</si>
  <si>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</si>
  <si>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</si>
  <si>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</si>
  <si>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</si>
  <si>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</si>
  <si>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</si>
  <si>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</si>
  <si>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</si>
  <si>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</si>
  <si>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</si>
  <si>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</si>
  <si>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</si>
  <si>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</si>
  <si>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</si>
  <si>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</si>
  <si>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</si>
  <si>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</si>
  <si>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</si>
  <si>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</si>
  <si>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</si>
  <si>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</si>
  <si>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</si>
  <si>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</si>
  <si>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</si>
  <si>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</si>
  <si>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</si>
  <si>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</si>
  <si>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</si>
  <si>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</si>
  <si>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</si>
  <si>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</si>
  <si>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</si>
  <si>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</si>
  <si>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</si>
  <si>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</si>
  <si>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</si>
  <si>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</si>
  <si>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</si>
  <si>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</si>
  <si>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</si>
  <si>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</si>
  <si>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</si>
  <si>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</si>
  <si>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</si>
  <si>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</si>
  <si>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</si>
  <si>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</si>
  <si>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</si>
  <si>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</si>
  <si>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</si>
  <si>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</si>
  <si>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</si>
  <si>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</si>
  <si>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</si>
  <si>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</si>
  <si>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</si>
  <si>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</si>
  <si>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</si>
  <si>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</si>
  <si>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</si>
  <si>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</si>
  <si>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</si>
  <si>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</si>
  <si>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</si>
  <si>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</si>
  <si>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</si>
  <si>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</si>
  <si>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</si>
  <si>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</si>
  <si>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</si>
  <si>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</si>
  <si>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</si>
  <si>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</si>
  <si>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</si>
  <si>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</si>
  <si>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</si>
  <si>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</si>
  <si>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</si>
  <si>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</si>
  <si>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</si>
  <si>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</si>
  <si>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</si>
  <si>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</si>
  <si>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</si>
  <si>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</si>
  <si>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</si>
  <si>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</si>
  <si>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</si>
  <si>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</si>
  <si>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</si>
  <si>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</si>
  <si>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</si>
  <si>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</si>
  <si>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</si>
  <si>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</si>
  <si>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</si>
  <si>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</si>
  <si>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</si>
  <si>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</si>
  <si>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</si>
  <si>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</si>
  <si>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</si>
  <si>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</si>
  <si>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</si>
  <si>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</si>
  <si>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</si>
  <si>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</si>
  <si>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</si>
  <si>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</si>
  <si>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</si>
  <si>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</si>
  <si>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</si>
  <si>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</si>
  <si>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</si>
  <si>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</si>
  <si>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</si>
  <si>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</si>
  <si>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</si>
  <si>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</si>
  <si>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</si>
  <si>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</si>
  <si>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</si>
  <si>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</si>
  <si>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</si>
  <si>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</si>
  <si>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</si>
  <si>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</si>
  <si>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</si>
  <si>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</si>
  <si>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</si>
  <si>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</si>
  <si>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</si>
  <si>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</si>
  <si>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</si>
  <si>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</si>
  <si>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</si>
  <si>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</si>
  <si>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</si>
  <si>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</si>
  <si>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</si>
  <si>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</si>
  <si>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</si>
  <si>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</si>
  <si>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</si>
  <si>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</si>
  <si>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</si>
  <si>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</si>
  <si>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</si>
  <si>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</si>
  <si>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</si>
  <si>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</si>
  <si>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</si>
  <si>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</si>
  <si>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</si>
  <si>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</si>
  <si>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</si>
  <si>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</si>
  <si>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</si>
  <si>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</si>
  <si>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</si>
  <si>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</si>
  <si>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</si>
  <si>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</si>
  <si>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</si>
  <si>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</si>
  <si>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</si>
  <si>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</si>
  <si>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</si>
  <si>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</si>
  <si>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</si>
  <si>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</si>
  <si>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</si>
  <si>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</si>
  <si>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</si>
  <si>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</si>
  <si>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</si>
  <si>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</si>
  <si>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</si>
  <si>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</si>
  <si>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</si>
  <si>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</si>
  <si>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</si>
  <si>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</si>
  <si>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</si>
  <si>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</si>
  <si>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</si>
  <si>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</si>
  <si>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</si>
  <si>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</si>
  <si>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</si>
  <si>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</si>
  <si>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</si>
  <si>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</si>
  <si>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</si>
  <si>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</si>
  <si>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</si>
  <si>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</si>
  <si>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</si>
  <si>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</si>
  <si>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</si>
  <si>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</si>
  <si>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</si>
  <si>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</si>
  <si>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</si>
  <si>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</si>
  <si>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</si>
  <si>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</si>
  <si>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</si>
  <si>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</si>
  <si>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</si>
  <si>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</si>
  <si>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</si>
  <si>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</si>
  <si>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</si>
  <si>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</si>
  <si>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</si>
  <si>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</si>
  <si>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</si>
  <si>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</si>
  <si>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</si>
  <si>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</si>
  <si>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</si>
  <si>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</si>
  <si>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</si>
  <si>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</si>
  <si>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</si>
  <si>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</si>
  <si>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</si>
  <si>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</si>
  <si>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</si>
  <si>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</si>
  <si>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</si>
  <si>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</si>
  <si>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</si>
  <si>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</si>
  <si>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</si>
  <si>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</si>
  <si>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</si>
  <si>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</si>
  <si>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</si>
  <si>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</si>
  <si>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</si>
  <si>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</si>
  <si>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</si>
  <si>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</si>
  <si>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</si>
  <si>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</si>
  <si>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</si>
  <si>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</si>
  <si>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</si>
  <si>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</si>
  <si>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</si>
  <si>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</si>
  <si>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</si>
  <si>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</si>
  <si>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</si>
  <si>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</si>
  <si>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</si>
  <si>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</si>
  <si>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</si>
  <si>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</si>
  <si>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</si>
  <si>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</si>
  <si>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</si>
  <si>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</si>
  <si>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</si>
  <si>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</si>
  <si>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</si>
  <si>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</si>
  <si>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</si>
  <si>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</si>
  <si>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</si>
  <si>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</si>
  <si>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</si>
  <si>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</si>
  <si>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</si>
  <si>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</si>
  <si>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</si>
  <si>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</si>
  <si>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</si>
  <si>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</si>
  <si>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</si>
  <si>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</si>
  <si>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</si>
  <si>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</si>
  <si>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</si>
  <si>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</si>
  <si>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</si>
  <si>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</si>
  <si>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</si>
  <si>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</si>
  <si>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</si>
  <si>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</si>
  <si>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</si>
  <si>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</si>
  <si>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</si>
  <si>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</si>
  <si>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</si>
  <si>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</si>
  <si>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</si>
  <si>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</si>
  <si>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</si>
  <si>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</si>
  <si>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</si>
  <si>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</si>
  <si>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</si>
  <si>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</si>
  <si>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</si>
  <si>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</si>
  <si>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</si>
  <si>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</si>
  <si>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</si>
  <si>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</si>
  <si>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</si>
  <si>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</si>
  <si>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</si>
  <si>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</si>
  <si>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</si>
  <si>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</si>
  <si>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</si>
  <si>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</si>
  <si>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</si>
  <si>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</si>
  <si>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</si>
  <si>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</si>
  <si>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</si>
  <si>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</si>
  <si>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</si>
  <si>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</si>
  <si>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</si>
  <si>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</si>
  <si>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</si>
  <si>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</si>
  <si>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</si>
  <si>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</si>
  <si>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</si>
  <si>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</si>
  <si>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</si>
  <si>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</si>
  <si>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</si>
  <si>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</si>
  <si>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</si>
  <si>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</si>
  <si>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</si>
  <si>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</si>
  <si>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</si>
  <si>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</si>
  <si>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</si>
  <si>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</si>
  <si>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</si>
  <si>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</si>
  <si>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</si>
  <si>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</si>
  <si>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</si>
  <si>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</si>
  <si>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</si>
  <si>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</si>
  <si>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</si>
  <si>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</si>
  <si>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</si>
  <si>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</si>
  <si>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</si>
  <si>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</si>
  <si>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</si>
  <si>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</si>
  <si>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</si>
  <si>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</si>
  <si>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</si>
  <si>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</si>
  <si>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</si>
  <si>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</si>
  <si>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</si>
  <si>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</si>
  <si>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</si>
  <si>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</si>
  <si>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</si>
  <si>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</si>
  <si>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</si>
  <si>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</si>
  <si>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</si>
  <si>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</si>
  <si>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</si>
  <si>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</si>
  <si>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</si>
  <si>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</si>
  <si>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</si>
  <si>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</si>
  <si>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</si>
  <si>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</si>
  <si>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</si>
  <si>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</si>
  <si>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</si>
  <si>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</si>
  <si>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</si>
  <si>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</si>
  <si>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</si>
  <si>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</si>
  <si>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</si>
  <si>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</si>
  <si>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</si>
  <si>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</si>
  <si>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</si>
  <si>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</si>
  <si>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</si>
  <si>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</si>
  <si>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</si>
  <si>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</si>
  <si>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</si>
  <si>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</si>
  <si>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</si>
  <si>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</si>
  <si>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</si>
  <si>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</si>
  <si>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</si>
  <si>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</si>
  <si>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</si>
  <si>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</si>
  <si>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</si>
  <si>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</si>
  <si>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</si>
  <si>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</si>
  <si>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</si>
  <si>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</si>
  <si>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</si>
  <si>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</si>
  <si>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</si>
  <si>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</si>
  <si>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</si>
  <si>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</si>
  <si>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</si>
  <si>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</si>
  <si>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</si>
  <si>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</si>
  <si>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</si>
  <si>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</si>
  <si>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</si>
  <si>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</si>
  <si>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</si>
  <si>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</si>
  <si>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</si>
  <si>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</si>
  <si>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</si>
  <si>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</si>
  <si>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</si>
  <si>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</si>
  <si>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</si>
  <si>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</si>
  <si>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</si>
  <si>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</si>
  <si>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</si>
  <si>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</si>
  <si>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</si>
  <si>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</si>
  <si>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</si>
  <si>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</si>
  <si>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</si>
  <si>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</si>
  <si>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</si>
  <si>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</si>
  <si>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</si>
  <si>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</si>
  <si>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</si>
  <si>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</si>
  <si>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</si>
  <si>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</si>
  <si>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</si>
  <si>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</si>
  <si>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</si>
  <si>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</si>
  <si>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</si>
  <si>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</si>
  <si>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</si>
  <si>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</si>
  <si>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</si>
  <si>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</si>
  <si>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</si>
  <si>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</si>
  <si>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</si>
  <si>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</si>
  <si>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</si>
  <si>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</si>
  <si>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</si>
  <si>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</si>
  <si>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</si>
  <si>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</si>
  <si>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</si>
  <si>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</si>
  <si>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</si>
  <si>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</si>
  <si>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</si>
  <si>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</si>
  <si>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</si>
  <si>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</si>
  <si>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</si>
  <si>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</si>
  <si>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</si>
  <si>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</si>
  <si>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</si>
  <si>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</si>
  <si>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</si>
  <si>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</si>
  <si>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</si>
  <si>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</si>
  <si>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</si>
  <si>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</si>
  <si>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</si>
  <si>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</si>
  <si>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</si>
  <si>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</si>
  <si>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</si>
  <si>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</si>
  <si>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</si>
  <si>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</si>
  <si>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</si>
  <si>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</si>
  <si>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</si>
  <si>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</si>
  <si>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</si>
  <si>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</si>
  <si>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</si>
  <si>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</si>
  <si>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</si>
  <si>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</si>
  <si>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</si>
  <si>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</si>
  <si>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</si>
  <si>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</si>
  <si>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</si>
  <si>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</si>
  <si>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</si>
  <si>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</si>
  <si>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</si>
  <si>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</si>
  <si>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</si>
  <si>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</si>
  <si>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</si>
  <si>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</si>
  <si>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</si>
  <si>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</si>
  <si>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</si>
  <si>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</si>
  <si>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</si>
  <si>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</si>
  <si>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</si>
  <si>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</si>
  <si>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</si>
  <si>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</si>
  <si>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</si>
  <si>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</si>
  <si>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</si>
  <si>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</si>
  <si>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</si>
  <si>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</si>
  <si>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</si>
  <si>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</si>
  <si>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</si>
  <si>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</si>
  <si>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</si>
  <si>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</si>
  <si>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</si>
  <si>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</si>
  <si>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</si>
  <si>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</si>
  <si>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</si>
  <si>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</si>
  <si>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</si>
  <si>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</si>
  <si>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</si>
  <si>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</si>
  <si>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</si>
  <si>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</si>
  <si>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</si>
  <si>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</si>
  <si>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</si>
  <si>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</si>
  <si>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</si>
  <si>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</si>
  <si>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</si>
  <si>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</si>
  <si>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</si>
  <si>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</si>
  <si>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</si>
  <si>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</si>
  <si>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</si>
  <si>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</si>
  <si>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</si>
  <si>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</si>
  <si>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</si>
  <si>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</si>
  <si>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</si>
  <si>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</si>
  <si>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</si>
  <si>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</si>
  <si>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</si>
  <si>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</si>
  <si>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</si>
  <si>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</si>
  <si>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</si>
  <si>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</si>
  <si>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</si>
  <si>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</si>
  <si>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</si>
  <si>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</si>
  <si>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</si>
  <si>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</si>
  <si>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</si>
  <si>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</si>
  <si>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</si>
  <si>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</si>
  <si>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</si>
  <si>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</si>
  <si>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</si>
  <si>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</si>
  <si>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</si>
  <si>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</si>
  <si>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</si>
  <si>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</si>
  <si>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</si>
  <si>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</si>
  <si>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</si>
  <si>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</si>
  <si>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</si>
  <si>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</si>
  <si>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</si>
  <si>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</si>
  <si>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</si>
  <si>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</si>
  <si>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</si>
  <si>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</si>
  <si>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</si>
  <si>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</si>
  <si>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</si>
  <si>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</si>
  <si>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</si>
  <si>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</si>
  <si>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</si>
  <si>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</si>
  <si>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</si>
  <si>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</si>
  <si>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</si>
  <si>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</si>
  <si>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</si>
  <si>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</si>
  <si>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</si>
  <si>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</si>
  <si>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</si>
  <si>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</si>
  <si>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</si>
  <si>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</si>
  <si>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</si>
  <si>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</si>
  <si>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</si>
  <si>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</si>
  <si>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</si>
  <si>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</si>
  <si>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</si>
  <si>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</si>
  <si>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</si>
  <si>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</si>
  <si>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</si>
  <si>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</si>
  <si>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</si>
  <si>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</si>
  <si>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</si>
  <si>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</si>
  <si>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</si>
  <si>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</si>
  <si>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</si>
  <si>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</si>
  <si>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</si>
  <si>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</si>
  <si>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</si>
  <si>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</si>
  <si>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</si>
  <si>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</si>
  <si>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</si>
  <si>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</si>
  <si>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</si>
  <si>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</si>
  <si>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</si>
  <si>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</si>
  <si>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</si>
  <si>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</si>
  <si>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</si>
  <si>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</si>
  <si>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</si>
  <si>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</si>
  <si>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</si>
  <si>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</si>
  <si>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</si>
  <si>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</si>
  <si>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</si>
  <si>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</si>
  <si>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</si>
  <si>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</si>
  <si>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</si>
  <si>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</si>
  <si>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</si>
  <si>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</si>
  <si>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</si>
  <si>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</si>
  <si>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</si>
  <si>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</si>
  <si>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</si>
  <si>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</si>
  <si>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</si>
  <si>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</si>
  <si>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</si>
  <si>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</si>
  <si>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</si>
  <si>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</si>
  <si>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</si>
  <si>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</si>
  <si>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</si>
  <si>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</si>
  <si>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</si>
  <si>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</si>
  <si>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</si>
  <si>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</si>
  <si>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</si>
  <si>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</si>
  <si>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</si>
  <si>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</si>
  <si>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</si>
  <si>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</si>
  <si>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</si>
  <si>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</si>
  <si>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</si>
  <si>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</si>
  <si>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</si>
  <si>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</si>
  <si>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</si>
  <si>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</si>
  <si>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</si>
  <si>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</si>
  <si>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</si>
  <si>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</si>
  <si>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</si>
  <si>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</si>
  <si>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</si>
  <si>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</si>
  <si>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</si>
  <si>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</si>
  <si>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</si>
  <si>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</si>
  <si>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</si>
  <si>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</si>
  <si>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</si>
  <si>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</si>
  <si>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</si>
  <si>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</si>
  <si>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</si>
  <si>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</si>
  <si>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</si>
  <si>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</si>
  <si>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</si>
  <si>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</si>
  <si>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</si>
  <si>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</si>
  <si>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</si>
  <si>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</si>
  <si>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</si>
  <si>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</si>
  <si>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</si>
  <si>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</si>
  <si>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</si>
  <si>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</si>
  <si>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</si>
  <si>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</si>
  <si>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</si>
  <si>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</si>
  <si>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</si>
  <si>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</si>
  <si>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</si>
  <si>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</si>
  <si>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</si>
  <si>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</si>
  <si>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</si>
  <si>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</si>
  <si>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</si>
  <si>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</si>
  <si>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</si>
  <si>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</si>
  <si>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</si>
  <si>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</si>
  <si>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</si>
  <si>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</si>
  <si>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</si>
  <si>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</si>
  <si>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</si>
  <si>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</si>
  <si>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</si>
  <si>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</si>
  <si>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</si>
  <si>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</si>
  <si>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</si>
  <si>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</si>
  <si>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</si>
  <si>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</si>
  <si>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</si>
  <si>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</si>
  <si>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</si>
  <si>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</si>
  <si>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</si>
  <si>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</si>
  <si>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</si>
  <si>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</si>
  <si>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</si>
  <si>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</si>
  <si>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</si>
  <si>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</si>
  <si>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</si>
  <si>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</si>
  <si>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</si>
  <si>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</si>
  <si>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</si>
  <si>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</si>
  <si>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</si>
  <si>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</si>
  <si>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</si>
  <si>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</si>
  <si>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</si>
  <si>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</si>
  <si>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</si>
  <si>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</si>
  <si>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</si>
  <si>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</si>
  <si>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</si>
  <si>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</si>
  <si>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</si>
  <si>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</si>
  <si>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</si>
  <si>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</si>
  <si>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</si>
  <si>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</si>
  <si>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</si>
  <si>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</si>
  <si>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</si>
  <si>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</si>
  <si>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</si>
  <si>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</si>
  <si>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</si>
  <si>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</si>
  <si>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</si>
  <si>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</si>
  <si>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</si>
  <si>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</si>
  <si>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</si>
  <si>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</si>
  <si>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</si>
  <si>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</si>
  <si>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</si>
  <si>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</si>
  <si>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</si>
  <si>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</si>
  <si>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</si>
  <si>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</si>
  <si>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</si>
  <si>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</si>
  <si>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</si>
  <si>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</si>
  <si>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</si>
  <si>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</si>
  <si>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</si>
  <si>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</si>
  <si>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</si>
  <si>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</si>
  <si>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</si>
  <si>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</si>
  <si>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</si>
  <si>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</si>
  <si>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</si>
  <si>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</si>
  <si>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</si>
  <si>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</si>
  <si>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</si>
  <si>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</si>
  <si>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</si>
  <si>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</si>
  <si>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</si>
  <si>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</si>
  <si>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</si>
  <si>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</si>
  <si>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</si>
  <si>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</si>
  <si>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</si>
  <si>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</si>
  <si>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</si>
  <si>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</si>
  <si>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</si>
  <si>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</si>
  <si>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</si>
  <si>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</si>
  <si>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</si>
  <si>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</si>
  <si>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</si>
  <si>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</si>
  <si>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</si>
  <si>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</si>
  <si>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</si>
  <si>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</si>
  <si>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</si>
  <si>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</si>
  <si>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</si>
  <si>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</si>
  <si>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</si>
  <si>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</si>
  <si>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</si>
  <si>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</si>
  <si>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</si>
  <si>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</si>
  <si>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</si>
  <si>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</si>
  <si>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</si>
  <si>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</si>
  <si>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</si>
  <si>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</si>
  <si>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</si>
  <si>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</si>
  <si>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</si>
  <si>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</si>
  <si>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</si>
  <si>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</si>
  <si>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</si>
  <si>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</si>
  <si>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</si>
  <si>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</si>
  <si>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</si>
  <si>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</si>
  <si>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</si>
  <si>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</si>
  <si>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</si>
  <si>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</si>
  <si>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</si>
  <si>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</si>
  <si>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</si>
  <si>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</si>
  <si>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</si>
  <si>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</si>
  <si>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</si>
  <si>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</si>
  <si>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</si>
  <si>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</si>
  <si>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</si>
  <si>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</si>
  <si>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</si>
  <si>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</si>
  <si>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</si>
  <si>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</si>
  <si>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</si>
  <si>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</si>
  <si>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</si>
  <si>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</si>
  <si>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</si>
  <si>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</si>
  <si>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</si>
  <si>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</si>
  <si>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</si>
  <si>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</si>
  <si>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</si>
  <si>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</si>
  <si>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</si>
  <si>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</si>
  <si>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</si>
  <si>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</si>
  <si>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</si>
  <si>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</si>
  <si>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</si>
  <si>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</si>
  <si>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</si>
  <si>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</si>
  <si>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</si>
  <si>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</si>
  <si>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</si>
  <si>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</si>
  <si>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</si>
  <si>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</si>
  <si>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</si>
  <si>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</si>
  <si>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</si>
  <si>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</si>
  <si>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</si>
  <si>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</si>
  <si>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</si>
  <si>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</si>
  <si>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</si>
  <si>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</si>
  <si>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</si>
  <si>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</si>
  <si>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</si>
  <si>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</si>
  <si>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</si>
  <si>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</si>
  <si>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</si>
  <si>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</si>
  <si>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</si>
  <si>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</si>
  <si>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</si>
  <si>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</si>
  <si>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</si>
  <si>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</si>
  <si>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</si>
  <si>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</si>
  <si>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</si>
  <si>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</si>
  <si>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</si>
  <si>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</si>
  <si>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</si>
  <si>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</si>
  <si>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</si>
  <si>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</si>
  <si>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</si>
  <si>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</si>
  <si>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</si>
  <si>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</si>
  <si>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</si>
  <si>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</si>
  <si>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</si>
  <si>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</si>
  <si>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</si>
  <si>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</si>
  <si>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</si>
  <si>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</si>
  <si>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</si>
  <si>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</si>
  <si>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</si>
  <si>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</si>
  <si>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</si>
  <si>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</si>
  <si>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</si>
  <si>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</si>
  <si>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</si>
  <si>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</si>
  <si>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</si>
  <si>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</si>
  <si>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</si>
  <si>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</si>
  <si>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</si>
  <si>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</si>
  <si>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</si>
  <si>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</si>
  <si>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</si>
  <si>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</si>
  <si>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</si>
  <si>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</si>
  <si>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</si>
  <si>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</si>
  <si>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</si>
  <si>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</si>
  <si>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</si>
  <si>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</si>
  <si>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</si>
  <si>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</si>
  <si>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</si>
  <si>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</si>
  <si>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</si>
  <si>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</si>
  <si>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</si>
  <si>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</si>
  <si>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</si>
  <si>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</si>
  <si>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</si>
  <si>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</si>
  <si>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</si>
  <si>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</si>
  <si>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</si>
  <si>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</si>
  <si>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</si>
  <si>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</si>
  <si>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</si>
  <si>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</si>
  <si>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</si>
  <si>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</si>
  <si>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</si>
  <si>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</si>
  <si>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</si>
  <si>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</si>
  <si>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</si>
  <si>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</si>
  <si>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</si>
  <si>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</si>
  <si>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</si>
  <si>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</si>
  <si>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</si>
  <si>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</si>
  <si>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</si>
  <si>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</si>
  <si>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</si>
  <si>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</si>
  <si>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</si>
  <si>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</si>
  <si>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</si>
  <si>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</si>
  <si>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</si>
  <si>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</si>
  <si>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</si>
  <si>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</si>
  <si>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</si>
  <si>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</si>
  <si>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</si>
  <si>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</si>
  <si>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</si>
  <si>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</si>
  <si>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</si>
  <si>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</si>
  <si>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</si>
  <si>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</si>
  <si>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</si>
  <si>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</si>
  <si>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</si>
  <si>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</si>
  <si>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</si>
  <si>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</si>
  <si>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</si>
  <si>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</si>
  <si>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</si>
  <si>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</si>
  <si>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</si>
  <si>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</si>
  <si>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</si>
  <si>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</si>
  <si>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</si>
  <si>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</si>
  <si>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</si>
  <si>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</si>
  <si>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</si>
  <si>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</si>
  <si>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</si>
  <si>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</si>
  <si>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</si>
  <si>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</si>
  <si>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</si>
  <si>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</si>
  <si>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</si>
  <si>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</si>
  <si>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</si>
  <si>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</si>
  <si>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</si>
  <si>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</si>
  <si>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</si>
  <si>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</si>
  <si>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</si>
  <si>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</si>
  <si>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</si>
  <si>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</si>
  <si>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</si>
  <si>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</si>
  <si>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</si>
  <si>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</si>
  <si>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</si>
  <si>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</si>
  <si>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</si>
  <si>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</si>
  <si>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</si>
  <si>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</si>
  <si>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</si>
  <si>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</si>
  <si>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</si>
  <si>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</si>
  <si>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</si>
  <si>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</si>
  <si>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</si>
  <si>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</si>
  <si>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</si>
  <si>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</si>
  <si>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</si>
  <si>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</si>
  <si>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</si>
  <si>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</si>
  <si>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</si>
  <si>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</si>
  <si>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</si>
  <si>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</si>
  <si>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</si>
  <si>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</si>
  <si>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</si>
  <si>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</si>
  <si>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</si>
  <si>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</si>
  <si>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</si>
  <si>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</si>
  <si>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</si>
  <si>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</si>
  <si>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</si>
  <si>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</si>
  <si>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</si>
  <si>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</si>
  <si>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</si>
  <si>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</si>
  <si>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</si>
  <si>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</si>
  <si>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</si>
  <si>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</si>
  <si>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</si>
  <si>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</si>
  <si>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</si>
  <si>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</si>
  <si>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</si>
  <si>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</si>
  <si>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</si>
  <si>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</si>
  <si>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</si>
  <si>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</si>
  <si>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</si>
  <si>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</si>
  <si>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</si>
  <si>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</si>
  <si>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</si>
  <si>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</si>
  <si>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</si>
  <si>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</si>
  <si>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</si>
  <si>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</si>
  <si>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</si>
  <si>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</si>
  <si>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</si>
  <si>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</si>
  <si>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</si>
  <si>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</si>
  <si>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</si>
  <si>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</si>
  <si>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</si>
  <si>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</si>
  <si>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</si>
  <si>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</si>
  <si>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</si>
  <si>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</si>
  <si>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</si>
  <si>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</si>
  <si>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</si>
  <si>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</si>
  <si>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</si>
  <si>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</si>
  <si>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</si>
  <si>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</si>
  <si>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</si>
  <si>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</si>
  <si>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</si>
  <si>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</si>
  <si>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</si>
  <si>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</si>
  <si>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</si>
  <si>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</si>
  <si>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</si>
  <si>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</si>
  <si>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</si>
  <si>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</si>
  <si>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</si>
  <si>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</si>
  <si>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</si>
  <si>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</si>
  <si>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</si>
  <si>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</si>
  <si>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</si>
  <si>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</si>
  <si>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</si>
  <si>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</si>
  <si>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</si>
  <si>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</si>
  <si>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</si>
  <si>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</si>
  <si>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</si>
  <si>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</si>
  <si>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</si>
  <si>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</si>
  <si>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</si>
  <si>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</si>
  <si>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</si>
  <si>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</si>
  <si>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</si>
  <si>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</si>
  <si>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</si>
  <si>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</si>
  <si>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</si>
  <si>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</si>
  <si>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</si>
  <si>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</si>
  <si>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</si>
  <si>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</si>
  <si>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</si>
  <si>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</si>
  <si>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</si>
  <si>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</si>
  <si>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</si>
  <si>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</si>
  <si>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</si>
  <si>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</si>
  <si>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</si>
  <si>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</si>
  <si>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</si>
  <si>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</si>
  <si>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</si>
  <si>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</si>
  <si>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</si>
  <si>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</si>
  <si>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</si>
  <si>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</si>
  <si>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</si>
  <si>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</si>
  <si>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</si>
  <si>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</si>
  <si>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</si>
  <si>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</si>
  <si>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</si>
  <si>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</si>
  <si>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</si>
  <si>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</si>
  <si>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</si>
  <si>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</si>
  <si>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</si>
  <si>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</si>
  <si>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</si>
  <si>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</si>
  <si>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</si>
  <si>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</si>
  <si>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</si>
  <si>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</si>
  <si>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</si>
  <si>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</si>
  <si>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</si>
  <si>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</si>
  <si>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</si>
  <si>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</si>
  <si>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</si>
  <si>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</si>
  <si>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</si>
  <si>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</si>
  <si>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</si>
  <si>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</si>
  <si>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</si>
  <si>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</si>
  <si>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</si>
  <si>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</si>
  <si>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</si>
  <si>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</si>
  <si>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</si>
  <si>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</si>
  <si>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</si>
  <si>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</si>
  <si>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</si>
  <si>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</si>
  <si>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</si>
  <si>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</si>
  <si>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</si>
  <si>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</si>
  <si>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</si>
  <si>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</si>
  <si>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</si>
  <si>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</si>
  <si>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</si>
  <si>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</si>
  <si>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</si>
  <si>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</si>
  <si>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</si>
  <si>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</si>
  <si>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</si>
  <si>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</si>
  <si>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</si>
  <si>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</si>
  <si>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</si>
  <si>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</si>
  <si>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</si>
  <si>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</si>
  <si>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</si>
  <si>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</si>
  <si>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</si>
  <si>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</si>
  <si>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</si>
  <si>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</si>
  <si>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</si>
  <si>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</si>
  <si>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</si>
  <si>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</si>
  <si>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</si>
  <si>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</si>
  <si>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</si>
  <si>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</si>
  <si>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</si>
  <si>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</si>
  <si>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</si>
  <si>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</si>
  <si>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</si>
  <si>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</si>
  <si>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</si>
  <si>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</si>
  <si>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</si>
  <si>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</si>
  <si>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</si>
  <si>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</si>
  <si>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</si>
  <si>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</si>
  <si>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</si>
  <si>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</si>
  <si>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</si>
  <si>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</si>
  <si>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</si>
  <si>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</si>
  <si>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</si>
  <si>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</si>
  <si>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</si>
  <si>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</si>
  <si>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</si>
  <si>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</si>
  <si>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</si>
  <si>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</si>
  <si>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</si>
  <si>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</si>
  <si>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</si>
  <si>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</si>
  <si>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</si>
  <si>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</si>
  <si>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</si>
  <si>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</si>
  <si>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</si>
  <si>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</si>
  <si>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</si>
  <si>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</si>
  <si>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</si>
  <si>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</si>
  <si>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</si>
  <si>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</si>
  <si>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</si>
  <si>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</si>
  <si>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</si>
  <si>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</si>
  <si>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</si>
  <si>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</si>
  <si>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</si>
  <si>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</si>
  <si>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</si>
  <si>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</si>
  <si>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</si>
  <si>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</si>
  <si>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</si>
  <si>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</si>
  <si>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</si>
  <si>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</si>
  <si>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</si>
  <si>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</si>
  <si>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</si>
  <si>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</si>
  <si>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</si>
  <si>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</si>
  <si>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</si>
  <si>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</si>
  <si>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</si>
  <si>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</si>
  <si>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</si>
  <si>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</si>
  <si>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</si>
  <si>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</si>
  <si>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</si>
  <si>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</si>
  <si>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</si>
  <si>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</si>
  <si>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</si>
  <si>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</si>
  <si>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</si>
  <si>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</si>
  <si>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</si>
  <si>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</si>
  <si>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</si>
  <si>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</si>
  <si>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</si>
  <si>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</si>
  <si>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</si>
  <si>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</si>
  <si>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</si>
  <si>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</si>
  <si>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</si>
  <si>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</si>
  <si>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</si>
  <si>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</si>
  <si>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</si>
  <si>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</si>
  <si>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</si>
  <si>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</si>
  <si>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</si>
  <si>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</si>
  <si>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</si>
  <si>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</si>
  <si>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</si>
  <si>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</si>
  <si>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</si>
  <si>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</si>
  <si>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</si>
  <si>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</si>
  <si>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</si>
  <si>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</si>
  <si>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</si>
  <si>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</si>
  <si>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</si>
  <si>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</si>
  <si>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</si>
  <si>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</si>
  <si>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</si>
  <si>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</si>
  <si>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</si>
  <si>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</si>
  <si>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</si>
  <si>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</si>
  <si>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</si>
  <si>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</si>
  <si>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</si>
  <si>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</si>
  <si>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</si>
  <si>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</si>
  <si>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</si>
  <si>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</si>
  <si>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</si>
  <si>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</si>
  <si>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</si>
  <si>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</si>
  <si>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</si>
  <si>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</si>
  <si>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</si>
  <si>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</si>
  <si>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</si>
  <si>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</si>
  <si>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</si>
  <si>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</si>
  <si>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</si>
  <si>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</si>
  <si>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</si>
  <si>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</si>
  <si>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</si>
  <si>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</si>
  <si>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</si>
  <si>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</si>
  <si>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</si>
  <si>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</si>
  <si>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</si>
  <si>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</si>
  <si>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</si>
  <si>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</si>
  <si>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</si>
  <si>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</si>
  <si>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</si>
  <si>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</si>
  <si>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</si>
  <si>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</si>
  <si>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</si>
  <si>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</si>
  <si>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</si>
  <si>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</si>
  <si>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</si>
  <si>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</si>
  <si>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</si>
  <si>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</si>
  <si>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</si>
  <si>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</si>
  <si>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</si>
  <si>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</si>
  <si>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</si>
  <si>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</si>
  <si>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</si>
  <si>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</si>
  <si>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</si>
  <si>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</si>
  <si>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</si>
  <si>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</si>
  <si>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</si>
  <si>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</si>
  <si>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</si>
  <si>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</si>
  <si>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</si>
  <si>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</si>
  <si>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</si>
  <si>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</si>
  <si>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</si>
  <si>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</si>
  <si>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</si>
  <si>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</si>
  <si>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</si>
  <si>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</si>
  <si>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</si>
  <si>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</si>
  <si>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</si>
  <si>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</si>
  <si>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</si>
  <si>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</si>
  <si>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</si>
  <si>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</si>
  <si>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</si>
  <si>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</si>
  <si>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</si>
  <si>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</si>
  <si>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</si>
  <si>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</si>
  <si>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</si>
  <si>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</si>
  <si>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</si>
  <si>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</si>
  <si>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</si>
  <si>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</si>
  <si>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</si>
  <si>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</si>
  <si>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</si>
  <si>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</si>
  <si>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</si>
  <si>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</si>
  <si>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</si>
  <si>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</si>
  <si>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</si>
  <si>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</si>
  <si>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</si>
  <si>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</si>
  <si>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</si>
  <si>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</si>
  <si>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</si>
  <si>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</si>
  <si>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</si>
  <si>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</si>
  <si>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</si>
  <si>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</si>
  <si>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</si>
  <si>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</si>
  <si>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</si>
  <si>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</si>
  <si>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</si>
  <si>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</si>
  <si>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</si>
  <si>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</si>
  <si>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</si>
  <si>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</si>
  <si>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</si>
  <si>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</si>
  <si>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</si>
  <si>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</si>
  <si>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</si>
  <si>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</si>
  <si>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</si>
  <si>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</si>
  <si>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</si>
  <si>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</si>
  <si>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</si>
  <si>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</si>
  <si>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</si>
  <si>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</si>
  <si>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</si>
  <si>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</si>
  <si>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</si>
  <si>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</si>
  <si>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</si>
  <si>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</si>
  <si>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</si>
  <si>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</si>
  <si>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</si>
  <si>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</si>
  <si>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</si>
  <si>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</si>
  <si>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</si>
  <si>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</si>
  <si>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</si>
  <si>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</si>
  <si>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</si>
  <si>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</si>
  <si>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</si>
  <si>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</si>
  <si>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</si>
  <si>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</si>
  <si>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</si>
  <si>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</si>
  <si>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</si>
  <si>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</si>
  <si>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</si>
  <si>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</si>
  <si>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</si>
  <si>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</si>
  <si>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</si>
  <si>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</si>
  <si>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</si>
  <si>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</si>
  <si>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</si>
  <si>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</si>
  <si>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</si>
  <si>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</si>
  <si>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</si>
  <si>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</si>
  <si>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</si>
  <si>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</si>
  <si>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</si>
  <si>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</si>
  <si>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</si>
  <si>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</si>
  <si>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</si>
  <si>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</si>
  <si>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</si>
  <si>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</si>
  <si>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</si>
  <si>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</si>
  <si>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</si>
  <si>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</si>
  <si>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</si>
  <si>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</si>
  <si>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</si>
  <si>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</si>
  <si>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</si>
  <si>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</si>
  <si>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</si>
  <si>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</si>
  <si>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</si>
  <si>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</si>
  <si>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</si>
  <si>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</si>
  <si>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</si>
  <si>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</si>
  <si>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</si>
  <si>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</si>
  <si>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</si>
  <si>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</si>
  <si>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</si>
  <si>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</si>
  <si>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</si>
  <si>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</si>
  <si>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</si>
  <si>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</si>
  <si>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</si>
  <si>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</si>
  <si>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</si>
  <si>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</si>
  <si>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</si>
  <si>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</si>
  <si>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</si>
  <si>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</si>
  <si>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</si>
  <si>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</si>
  <si>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</si>
  <si>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</si>
  <si>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</si>
  <si>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</si>
  <si>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</si>
  <si>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</si>
  <si>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</si>
  <si>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</si>
  <si>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</si>
  <si>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</si>
  <si>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</si>
  <si>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</si>
  <si>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</si>
  <si>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</si>
  <si>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</si>
  <si>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</si>
  <si>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</si>
  <si>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</si>
  <si>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</si>
  <si>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</si>
  <si>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</si>
  <si>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</si>
  <si>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</si>
  <si>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</si>
  <si>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</si>
  <si>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</si>
  <si>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</si>
  <si>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</si>
  <si>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</si>
  <si>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</si>
  <si>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</si>
  <si>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</si>
  <si>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</si>
  <si>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</si>
  <si>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</si>
  <si>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</si>
  <si>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</si>
  <si>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</si>
  <si>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</si>
  <si>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</si>
  <si>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</si>
  <si>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</si>
  <si>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</si>
  <si>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</si>
  <si>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</si>
  <si>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</si>
  <si>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</si>
  <si>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</si>
  <si>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</si>
  <si>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</si>
  <si>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</si>
  <si>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</si>
  <si>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</si>
  <si>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</si>
  <si>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</si>
  <si>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</si>
  <si>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</si>
  <si>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</si>
  <si>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</si>
  <si>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</si>
  <si>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</si>
  <si>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</si>
  <si>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</si>
  <si>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</si>
  <si>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</si>
  <si>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</si>
  <si>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</si>
  <si>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</si>
  <si>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</si>
  <si>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</si>
  <si>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</si>
  <si>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</si>
  <si>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</si>
  <si>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</si>
  <si>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</si>
  <si>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</si>
  <si>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</si>
  <si>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</si>
  <si>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</si>
  <si>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</si>
  <si>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</si>
  <si>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</si>
  <si>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</si>
  <si>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</si>
  <si>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</si>
  <si>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</si>
  <si>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</si>
  <si>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</si>
  <si>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</si>
  <si>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</si>
  <si>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</si>
  <si>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</si>
  <si>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</si>
  <si>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</si>
  <si>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</si>
  <si>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</si>
  <si>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</si>
  <si>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</si>
  <si>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</si>
  <si>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</si>
  <si>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</si>
  <si>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</si>
  <si>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</si>
  <si>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</si>
  <si>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</si>
  <si>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</si>
  <si>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</si>
  <si>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</si>
  <si>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</si>
  <si>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</si>
  <si>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</si>
  <si>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</si>
  <si>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</si>
  <si>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</si>
  <si>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</si>
  <si>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</si>
  <si>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</si>
  <si>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</si>
  <si>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</si>
  <si>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</si>
  <si>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</si>
  <si>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</si>
  <si>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</si>
  <si>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</si>
  <si>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</si>
  <si>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</si>
  <si>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</si>
  <si>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</si>
  <si>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</si>
  <si>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</si>
  <si>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</si>
  <si>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</si>
  <si>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</si>
  <si>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</si>
  <si>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</si>
  <si>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</si>
  <si>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</si>
  <si>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</si>
  <si>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</si>
  <si>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</si>
  <si>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</si>
  <si>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</si>
  <si>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</si>
  <si>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</si>
  <si>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</si>
  <si>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</si>
  <si>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</si>
  <si>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</si>
  <si>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</si>
  <si>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</si>
  <si>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</si>
  <si>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</si>
  <si>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</si>
  <si>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</si>
  <si>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</si>
  <si>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</si>
  <si>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</si>
  <si>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</si>
  <si>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</si>
  <si>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</si>
  <si>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</si>
  <si>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</si>
  <si>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</si>
  <si>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</si>
  <si>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</si>
  <si>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</si>
  <si>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</si>
  <si>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</si>
  <si>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</si>
  <si>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</si>
  <si>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</si>
  <si>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</si>
  <si>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</si>
  <si>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</si>
  <si>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</si>
  <si>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</si>
  <si>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</si>
  <si>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</si>
  <si>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</si>
  <si>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</si>
  <si>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</si>
  <si>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</si>
  <si>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</si>
  <si>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</si>
  <si>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</si>
  <si>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</si>
  <si>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</si>
  <si>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</si>
  <si>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</si>
  <si>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</si>
  <si>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</si>
  <si>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</si>
  <si>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</si>
  <si>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</si>
  <si>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</si>
  <si>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</si>
  <si>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</si>
  <si>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</si>
  <si>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</si>
  <si>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</si>
  <si>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</si>
  <si>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</si>
  <si>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</si>
  <si>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</si>
  <si>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</si>
  <si>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</si>
  <si>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</si>
  <si>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</si>
  <si>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</si>
  <si>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</si>
  <si>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</si>
  <si>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</si>
  <si>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</si>
  <si>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</si>
  <si>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</si>
  <si>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</si>
  <si>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</si>
  <si>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</si>
  <si>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</si>
  <si>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</si>
  <si>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</si>
  <si>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</si>
  <si>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</si>
  <si>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</si>
  <si>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</si>
  <si>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</si>
  <si>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</si>
  <si>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</si>
  <si>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</si>
  <si>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</si>
  <si>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</si>
  <si>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</si>
  <si>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</si>
  <si>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</si>
  <si>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</si>
  <si>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</si>
  <si>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</si>
  <si>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</si>
  <si>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</si>
  <si>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</si>
  <si>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</si>
  <si>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</si>
  <si>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</si>
  <si>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</si>
  <si>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</si>
  <si>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</si>
  <si>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</si>
  <si>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</si>
  <si>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</si>
  <si>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</si>
  <si>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</si>
  <si>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</si>
  <si>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</si>
  <si>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</si>
  <si>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</si>
  <si>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</si>
  <si>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</si>
  <si>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</si>
  <si>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</si>
  <si>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</si>
  <si>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</si>
  <si>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</si>
  <si>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</si>
  <si>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</si>
  <si>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</si>
  <si>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</si>
  <si>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</si>
  <si>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</si>
  <si>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</si>
  <si>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</si>
  <si>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</si>
  <si>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</si>
  <si>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</si>
  <si>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</si>
  <si>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</si>
  <si>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</si>
  <si>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</si>
  <si>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</si>
  <si>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</si>
  <si>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</si>
  <si>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</si>
  <si>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</si>
  <si>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</si>
  <si>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</si>
  <si>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</si>
  <si>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</si>
  <si>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</si>
  <si>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</si>
  <si>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</si>
  <si>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</si>
  <si>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</si>
  <si>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</si>
  <si>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</si>
  <si>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</si>
  <si>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</si>
  <si>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</si>
  <si>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</si>
  <si>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</si>
  <si>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</si>
  <si>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</si>
  <si>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</si>
  <si>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</si>
  <si>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</si>
  <si>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</si>
  <si>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</si>
  <si>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</si>
  <si>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</si>
  <si>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</si>
  <si>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</si>
  <si>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</si>
  <si>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</si>
  <si>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</si>
  <si>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</si>
  <si>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</si>
  <si>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</si>
  <si>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</si>
  <si>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</si>
  <si>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</si>
  <si>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</si>
  <si>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</si>
  <si>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</si>
  <si>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</si>
  <si>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</si>
  <si>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</si>
  <si>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</si>
  <si>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</si>
  <si>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</si>
  <si>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</si>
  <si>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</si>
  <si>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</si>
  <si>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</si>
  <si>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</si>
  <si>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</si>
  <si>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</si>
  <si>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</si>
  <si>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</si>
  <si>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</si>
  <si>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</si>
  <si>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</si>
  <si>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</si>
  <si>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</si>
  <si>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</si>
  <si>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</si>
  <si>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</si>
  <si>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</si>
  <si>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</si>
  <si>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</si>
  <si>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</si>
  <si>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</si>
  <si>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</si>
  <si>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</si>
  <si>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</si>
  <si>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</si>
  <si>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</si>
  <si>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</si>
  <si>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</si>
  <si>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</si>
  <si>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</si>
  <si>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</si>
  <si>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</si>
  <si>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</si>
  <si>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</si>
  <si>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</si>
  <si>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</si>
  <si>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</si>
  <si>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</si>
  <si>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</si>
  <si>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</si>
  <si>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</si>
  <si>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</si>
  <si>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</si>
  <si>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</si>
  <si>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</si>
  <si>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</si>
  <si>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</si>
  <si>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</si>
  <si>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</si>
  <si>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</si>
  <si>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</si>
  <si>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</si>
  <si>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</si>
  <si>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</si>
  <si>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</si>
  <si>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</si>
  <si>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</si>
  <si>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</si>
  <si>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</si>
  <si>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</si>
  <si>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</si>
  <si>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</si>
  <si>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</si>
  <si>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</si>
  <si>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</si>
  <si>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</si>
  <si>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</si>
  <si>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</si>
  <si>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</si>
  <si>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</si>
  <si>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</si>
  <si>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</si>
  <si>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</si>
  <si>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</si>
  <si>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</si>
  <si>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</si>
  <si>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</si>
  <si>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</si>
  <si>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</si>
  <si>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</si>
  <si>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</si>
  <si>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</si>
  <si>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</si>
  <si>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</si>
  <si>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</si>
  <si>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</si>
  <si>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</si>
  <si>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</si>
  <si>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</si>
  <si>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</si>
  <si>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</si>
  <si>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</si>
  <si>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</si>
  <si>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</si>
  <si>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</si>
  <si>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</si>
  <si>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</si>
  <si>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</si>
  <si>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</si>
  <si>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</si>
  <si>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</si>
  <si>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</si>
  <si>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</si>
  <si>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</si>
  <si>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</si>
  <si>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</si>
  <si>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</si>
  <si>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</si>
  <si>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</si>
  <si>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</si>
  <si>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</si>
  <si>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</si>
  <si>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</si>
  <si>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</si>
  <si>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</si>
  <si>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</si>
  <si>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</si>
  <si>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</si>
  <si>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</si>
  <si>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</si>
  <si>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</si>
  <si>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</si>
  <si>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</si>
  <si>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</si>
  <si>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</si>
  <si>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</si>
  <si>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</si>
  <si>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</si>
  <si>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</si>
  <si>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</si>
  <si>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</si>
  <si>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</si>
  <si>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</si>
  <si>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</si>
  <si>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</si>
  <si>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</si>
  <si>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</si>
  <si>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</si>
  <si>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</si>
  <si>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</si>
  <si>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</si>
  <si>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</si>
  <si>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</si>
  <si>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</si>
  <si>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</si>
  <si>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</si>
  <si>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</si>
  <si>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</si>
  <si>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</si>
  <si>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</si>
  <si>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</si>
  <si>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</si>
  <si>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</si>
  <si>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</si>
  <si>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</si>
  <si>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</si>
  <si>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</si>
  <si>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</si>
  <si>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</si>
  <si>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</si>
  <si>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</si>
  <si>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</si>
  <si>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</si>
  <si>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</si>
  <si>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</si>
  <si>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</si>
  <si>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</si>
  <si>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</si>
  <si>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</si>
  <si>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</si>
  <si>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</si>
  <si>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</si>
  <si>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</si>
  <si>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</si>
  <si>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</si>
  <si>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</si>
  <si>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</si>
  <si>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</si>
  <si>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</si>
  <si>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</si>
  <si>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</si>
  <si>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</si>
  <si>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</si>
  <si>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</si>
  <si>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</si>
  <si>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</si>
  <si>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</si>
  <si>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</si>
  <si>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</si>
  <si>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</si>
  <si>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</si>
  <si>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</si>
  <si>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</si>
  <si>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</si>
  <si>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</si>
  <si>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</si>
  <si>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</si>
  <si>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</si>
  <si>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</si>
  <si>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</si>
  <si>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</si>
  <si>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</si>
  <si>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</si>
  <si>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</si>
  <si>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</si>
  <si>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</si>
  <si>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</si>
  <si>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</si>
  <si>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</si>
  <si>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</si>
  <si>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</si>
  <si>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</si>
  <si>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</si>
  <si>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</si>
  <si>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</si>
  <si>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</si>
  <si>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</si>
  <si>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</si>
  <si>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</si>
  <si>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</si>
  <si>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</si>
  <si>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</si>
  <si>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</si>
  <si>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</si>
  <si>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</si>
  <si>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</si>
  <si>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</si>
  <si>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</si>
  <si>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</si>
  <si>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</si>
  <si>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</si>
  <si>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</si>
  <si>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</si>
  <si>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</si>
  <si>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</si>
  <si>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</si>
  <si>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</si>
  <si>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</si>
  <si>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</si>
  <si>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</si>
  <si>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</si>
  <si>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</si>
  <si>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</si>
  <si>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</si>
  <si>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</si>
  <si>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</si>
  <si>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</si>
  <si>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</si>
  <si>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</si>
  <si>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</si>
  <si>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</si>
  <si>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</si>
  <si>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</si>
  <si>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</si>
  <si>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</si>
  <si>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</si>
  <si>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</si>
  <si>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</si>
  <si>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</si>
  <si>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</si>
  <si>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</si>
  <si>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</si>
  <si>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</si>
  <si>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</si>
  <si>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</si>
  <si>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</si>
  <si>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</si>
  <si>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</si>
  <si>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</si>
  <si>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</si>
  <si>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</si>
  <si>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</si>
  <si>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</si>
  <si>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</si>
  <si>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</si>
  <si>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</si>
  <si>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</si>
  <si>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</si>
  <si>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</si>
  <si>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</si>
  <si>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</si>
  <si>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</si>
  <si>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</si>
  <si>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</si>
  <si>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</si>
  <si>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</si>
  <si>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</si>
  <si>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</si>
  <si>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</si>
  <si>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</si>
  <si>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</si>
  <si>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</si>
  <si>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</si>
  <si>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</si>
  <si>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</si>
  <si>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</si>
  <si>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</si>
  <si>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</si>
  <si>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</si>
  <si>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</si>
  <si>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</si>
  <si>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</si>
  <si>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</si>
  <si>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</si>
  <si>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</si>
  <si>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</si>
  <si>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</si>
  <si>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</si>
  <si>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</si>
  <si>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</si>
  <si>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</si>
  <si>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</si>
  <si>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</si>
  <si>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</si>
  <si>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</si>
  <si>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</si>
  <si>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</si>
  <si>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</si>
  <si>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</si>
  <si>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</si>
  <si>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</si>
  <si>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</si>
  <si>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</si>
  <si>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</si>
  <si>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</si>
  <si>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</si>
  <si>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</si>
  <si>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</si>
  <si>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</si>
  <si>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</si>
  <si>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</si>
  <si>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</si>
  <si>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</si>
  <si>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</si>
  <si>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</si>
  <si>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</si>
  <si>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</si>
  <si>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</si>
  <si>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</si>
  <si>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</si>
  <si>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</si>
  <si>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</si>
  <si>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</si>
  <si>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</si>
  <si>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</si>
  <si>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</si>
  <si>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</si>
  <si>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</si>
  <si>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</si>
  <si>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</si>
  <si>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</si>
  <si>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</si>
  <si>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</si>
  <si>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</si>
  <si>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</si>
  <si>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</si>
  <si>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</si>
  <si>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</si>
  <si>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</si>
  <si>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</si>
  <si>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</si>
  <si>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</si>
  <si>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</si>
  <si>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</si>
  <si>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</si>
  <si>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</si>
  <si>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</si>
  <si>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</si>
  <si>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</si>
  <si>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</si>
  <si>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</si>
  <si>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</si>
  <si>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</si>
  <si>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</si>
  <si>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</si>
  <si>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</si>
  <si>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</si>
  <si>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</si>
  <si>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</si>
  <si>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</si>
  <si>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</si>
  <si>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</si>
  <si>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</si>
  <si>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</si>
  <si>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</si>
  <si>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</si>
  <si>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</si>
  <si>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</si>
  <si>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</si>
  <si>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</si>
  <si>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</si>
  <si>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</si>
  <si>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</si>
  <si>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</si>
  <si>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</si>
  <si>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</si>
  <si>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</si>
  <si>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</si>
  <si>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</si>
  <si>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</si>
  <si>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</si>
  <si>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</si>
  <si>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</si>
  <si>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</si>
  <si>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</si>
  <si>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</si>
  <si>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</si>
  <si>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</si>
  <si>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</si>
  <si>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</si>
  <si>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</si>
  <si>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</si>
  <si>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</si>
  <si>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</si>
  <si>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</si>
  <si>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</si>
  <si>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</si>
  <si>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</si>
  <si>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</si>
  <si>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</si>
  <si>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</si>
  <si>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</si>
  <si>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</si>
  <si>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</si>
  <si>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</si>
  <si>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</si>
  <si>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</si>
  <si>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</si>
  <si>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</si>
  <si>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</si>
  <si>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</si>
  <si>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</si>
  <si>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</si>
  <si>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</si>
  <si>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</si>
  <si>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</si>
  <si>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</si>
  <si>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</si>
  <si>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</si>
  <si>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</si>
  <si>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</si>
  <si>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</si>
  <si>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</si>
  <si>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</si>
  <si>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</si>
  <si>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</si>
  <si>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</si>
  <si>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</si>
  <si>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</si>
  <si>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</si>
  <si>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</si>
  <si>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</si>
  <si>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</si>
  <si>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</si>
  <si>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</si>
  <si>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</si>
  <si>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</si>
  <si>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</si>
  <si>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</si>
  <si>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</si>
  <si>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</si>
  <si>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</si>
  <si>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</si>
  <si>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</si>
  <si>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</si>
  <si>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</si>
  <si>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</si>
  <si>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</si>
  <si>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</si>
  <si>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</si>
  <si>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</si>
  <si>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</si>
  <si>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</si>
  <si>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</si>
  <si>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</si>
  <si>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</si>
  <si>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</si>
  <si>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</si>
  <si>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</si>
  <si>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</si>
  <si>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</si>
  <si>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</si>
  <si>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</si>
  <si>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</si>
  <si>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</si>
  <si>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</si>
  <si>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</si>
  <si>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</si>
  <si>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</si>
  <si>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</si>
  <si>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</si>
  <si>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</si>
  <si>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</si>
  <si>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</si>
  <si>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</si>
  <si>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</si>
  <si>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</si>
  <si>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</si>
  <si>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</si>
  <si>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</si>
  <si>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</si>
  <si>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</si>
  <si>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</si>
  <si>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</si>
  <si>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</si>
  <si>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</si>
  <si>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</si>
  <si>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</si>
  <si>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</si>
  <si>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</si>
  <si>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</si>
  <si>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</si>
  <si>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</si>
  <si>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</si>
  <si>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</si>
  <si>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</si>
  <si>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</si>
  <si>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</si>
  <si>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</si>
  <si>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</si>
  <si>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</si>
  <si>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</si>
  <si>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</si>
  <si>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</si>
  <si>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</si>
  <si>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</si>
  <si>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</si>
  <si>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</si>
  <si>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</si>
  <si>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</si>
  <si>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</si>
  <si>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</si>
  <si>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</si>
  <si>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</si>
  <si>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</si>
  <si>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</si>
  <si>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</si>
  <si>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</si>
  <si>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</si>
  <si>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</si>
  <si>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</si>
  <si>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</si>
  <si>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</si>
  <si>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</si>
  <si>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</si>
  <si>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</si>
  <si>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</si>
  <si>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</si>
  <si>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</si>
  <si>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</si>
  <si>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</si>
  <si>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</si>
  <si>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</si>
  <si>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</si>
  <si>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</si>
  <si>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</si>
  <si>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</si>
  <si>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</si>
  <si>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</si>
  <si>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</si>
  <si>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</si>
  <si>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</si>
  <si>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</si>
  <si>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</si>
  <si>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</si>
  <si>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</si>
  <si>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</si>
  <si>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</si>
  <si>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</si>
  <si>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</si>
  <si>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</si>
  <si>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</si>
  <si>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</si>
  <si>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</si>
  <si>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</si>
  <si>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</si>
  <si>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</si>
  <si>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</si>
  <si>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</si>
  <si>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</si>
  <si>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</si>
  <si>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</si>
  <si>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</si>
  <si>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</si>
  <si>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</si>
  <si>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</si>
  <si>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</si>
  <si>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</si>
  <si>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</si>
  <si>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</si>
  <si>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</si>
  <si>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</si>
  <si>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</si>
  <si>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</si>
  <si>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</si>
  <si>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</si>
  <si>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</si>
  <si>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</si>
  <si>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</si>
  <si>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</si>
  <si>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</si>
  <si>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</si>
  <si>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</si>
  <si>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</si>
  <si>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</si>
  <si>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</si>
  <si>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</si>
  <si>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</si>
  <si>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</si>
  <si>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</si>
  <si>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</si>
  <si>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</si>
  <si>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</si>
  <si>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</si>
  <si>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</si>
  <si>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</si>
  <si>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</si>
  <si>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</si>
  <si>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</si>
  <si>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</si>
  <si>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</si>
  <si>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</si>
  <si>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</si>
  <si>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</si>
  <si>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</si>
  <si>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</si>
  <si>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</si>
  <si>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</si>
  <si>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</si>
  <si>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</si>
  <si>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</si>
  <si>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</si>
  <si>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</si>
  <si>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</si>
  <si>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</si>
  <si>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</si>
  <si>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</si>
  <si>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</si>
  <si>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</si>
  <si>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</si>
  <si>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</si>
  <si>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</si>
  <si>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</si>
  <si>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</si>
  <si>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</si>
  <si>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</si>
  <si>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</si>
  <si>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</si>
  <si>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</si>
  <si>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</si>
  <si>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</si>
  <si>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</si>
  <si>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</si>
  <si>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</si>
  <si>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</si>
  <si>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</si>
  <si>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</si>
  <si>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</si>
  <si>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</si>
  <si>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</si>
  <si>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</si>
  <si>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</si>
  <si>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</si>
  <si>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</si>
  <si>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</si>
  <si>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</si>
  <si>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</si>
  <si>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</si>
  <si>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</si>
  <si>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</si>
  <si>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</si>
  <si>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</si>
  <si>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</si>
  <si>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</si>
  <si>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</si>
  <si>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</si>
  <si>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</si>
  <si>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</si>
  <si>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</si>
  <si>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</si>
  <si>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</si>
  <si>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</si>
  <si>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</si>
  <si>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</si>
  <si>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</si>
  <si>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</si>
  <si>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</si>
  <si>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</si>
  <si>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</si>
  <si>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</si>
  <si>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</si>
  <si>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</si>
  <si>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</si>
  <si>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</si>
  <si>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</si>
  <si>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</si>
  <si>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</si>
  <si>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</si>
  <si>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</si>
  <si>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</si>
  <si>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</si>
  <si>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</si>
  <si>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</si>
  <si>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</si>
  <si>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</si>
  <si>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</si>
  <si>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</si>
  <si>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</si>
  <si>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</si>
  <si>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</si>
  <si>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</si>
  <si>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</si>
  <si>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</si>
  <si>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</si>
  <si>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</si>
  <si>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</si>
  <si>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</si>
  <si>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</si>
  <si>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</si>
  <si>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</si>
  <si>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</si>
  <si>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</si>
  <si>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</si>
  <si>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</si>
  <si>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</si>
  <si>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</si>
  <si>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</si>
  <si>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</si>
  <si>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</si>
  <si>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</si>
  <si>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</si>
  <si>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</si>
  <si>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</si>
  <si>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</si>
  <si>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</si>
  <si>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</si>
  <si>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</si>
  <si>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</si>
  <si>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</si>
  <si>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</si>
  <si>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</si>
  <si>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</si>
  <si>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</si>
  <si>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</si>
  <si>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</si>
  <si>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</si>
  <si>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</si>
  <si>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</si>
  <si>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</si>
  <si>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</si>
  <si>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</si>
  <si>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</si>
  <si>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</si>
  <si>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</si>
  <si>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</si>
  <si>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</si>
  <si>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</si>
  <si>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</si>
  <si>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</si>
  <si>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</si>
  <si>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</si>
  <si>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</si>
  <si>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</si>
  <si>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</si>
  <si>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</si>
  <si>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</si>
  <si>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</si>
  <si>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</si>
  <si>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</si>
  <si>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</si>
  <si>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</si>
  <si>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</si>
  <si>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</si>
  <si>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</si>
  <si>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</si>
  <si>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</si>
  <si>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</si>
  <si>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</si>
  <si>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</si>
  <si>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</si>
  <si>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</si>
  <si>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</si>
  <si>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</si>
  <si>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</si>
  <si>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</si>
  <si>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</si>
  <si>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</si>
  <si>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</si>
  <si>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</si>
  <si>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</si>
  <si>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</si>
  <si>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</si>
  <si>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</si>
  <si>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</si>
  <si>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</si>
  <si>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</si>
  <si>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</si>
  <si>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</si>
  <si>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</si>
  <si>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</si>
  <si>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</si>
  <si>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</si>
  <si>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</si>
  <si>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</si>
  <si>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</si>
  <si>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</si>
  <si>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</si>
  <si>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</si>
  <si>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</si>
  <si>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</si>
  <si>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</si>
  <si>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</si>
  <si>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</si>
  <si>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</si>
  <si>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</si>
  <si>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</si>
  <si>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</si>
  <si>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</si>
  <si>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</si>
  <si>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</si>
  <si>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</si>
  <si>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</si>
  <si>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</si>
  <si>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</si>
  <si>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</si>
  <si>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</si>
  <si>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</si>
  <si>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</si>
  <si>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</si>
  <si>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</si>
  <si>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</si>
  <si>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</si>
  <si>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</si>
  <si>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</si>
  <si>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</si>
  <si>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</si>
  <si>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</si>
  <si>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</si>
  <si>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</si>
  <si>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</si>
  <si>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</si>
  <si>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</si>
  <si>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</si>
  <si>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</si>
  <si>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</si>
  <si>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</si>
  <si>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</si>
  <si>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</si>
  <si>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</si>
  <si>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</si>
  <si>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</si>
  <si>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</si>
  <si>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</si>
  <si>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</si>
  <si>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</si>
  <si>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</si>
  <si>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</si>
  <si>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</si>
  <si>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</si>
  <si>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</si>
  <si>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</si>
  <si>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</si>
  <si>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</si>
  <si>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</si>
  <si>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</si>
  <si>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</si>
  <si>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</si>
  <si>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</si>
  <si>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</si>
  <si>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</si>
  <si>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</si>
  <si>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</si>
  <si>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</si>
  <si>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</si>
  <si>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</si>
  <si>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</si>
  <si>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</si>
  <si>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</si>
  <si>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</si>
  <si>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</si>
  <si>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</si>
  <si>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</si>
  <si>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</si>
  <si>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</si>
  <si>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</si>
  <si>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</si>
  <si>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</si>
  <si>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</si>
  <si>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</si>
  <si>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</si>
  <si>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</si>
  <si>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</si>
  <si>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</si>
  <si>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</si>
  <si>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</si>
  <si>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</si>
  <si>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</si>
  <si>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</si>
  <si>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</si>
  <si>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</si>
  <si>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</si>
  <si>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</si>
  <si>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</si>
  <si>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</si>
  <si>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</si>
  <si>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</si>
  <si>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</si>
  <si>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</si>
  <si>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</si>
  <si>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</si>
  <si>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</si>
  <si>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</si>
  <si>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</si>
  <si>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</si>
  <si>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</si>
  <si>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</si>
  <si>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</si>
  <si>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</si>
  <si>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</si>
  <si>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</si>
  <si>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</si>
  <si>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</si>
  <si>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</si>
  <si>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</si>
  <si>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</si>
  <si>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</si>
  <si>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</si>
  <si>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</si>
  <si>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</si>
  <si>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</si>
  <si>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</si>
  <si>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</si>
  <si>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</si>
  <si>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</si>
  <si>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</si>
  <si>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</si>
  <si>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</si>
  <si>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</si>
  <si>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</si>
  <si>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</si>
  <si>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</si>
  <si>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</si>
  <si>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</si>
  <si>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</si>
  <si>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</si>
  <si>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</si>
  <si>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</si>
  <si>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</si>
  <si>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</si>
  <si>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</si>
  <si>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</si>
  <si>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</si>
  <si>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</si>
  <si>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</si>
  <si>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</si>
  <si>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</si>
  <si>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</si>
  <si>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</si>
  <si>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</si>
  <si>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</si>
  <si>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</si>
  <si>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</si>
  <si>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</si>
  <si>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</si>
  <si>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</si>
  <si>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</si>
  <si>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</si>
  <si>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</si>
  <si>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</si>
  <si>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</si>
  <si>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</si>
  <si>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</si>
  <si>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</si>
  <si>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</si>
  <si>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</si>
  <si>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</si>
  <si>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</si>
  <si>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</si>
  <si>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</si>
  <si>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</si>
  <si>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</si>
  <si>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</si>
  <si>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</si>
  <si>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</si>
  <si>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</si>
  <si>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</si>
  <si>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</si>
  <si>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</si>
  <si>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</si>
  <si>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</si>
  <si>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</si>
  <si>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</si>
  <si>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</si>
  <si>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</si>
  <si>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</si>
  <si>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</si>
  <si>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</si>
  <si>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</si>
  <si>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</si>
  <si>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</si>
  <si>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</si>
  <si>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</si>
  <si>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</si>
  <si>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</si>
  <si>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</si>
  <si>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</si>
  <si>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</si>
  <si>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</si>
  <si>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</si>
  <si>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</si>
  <si>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</si>
  <si>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</si>
  <si>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</si>
  <si>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</si>
  <si>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</si>
  <si>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</si>
  <si>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</si>
  <si>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</si>
  <si>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</si>
  <si>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</si>
  <si>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</si>
  <si>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</si>
  <si>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</si>
  <si>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</si>
  <si>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</si>
  <si>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</si>
  <si>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</si>
  <si>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</si>
  <si>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</si>
  <si>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</si>
  <si>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</si>
  <si>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</si>
  <si>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</si>
  <si>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</si>
  <si>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</si>
  <si>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</si>
  <si>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</si>
  <si>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</si>
  <si>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</si>
  <si>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</si>
  <si>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</si>
  <si>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</si>
  <si>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</si>
  <si>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</si>
  <si>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</si>
  <si>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</si>
  <si>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</si>
  <si>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</si>
  <si>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</si>
  <si>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</si>
  <si>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</si>
  <si>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</si>
  <si>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</si>
  <si>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</si>
  <si>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</si>
  <si>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</si>
  <si>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</si>
  <si>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</si>
  <si>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</si>
  <si>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</si>
  <si>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</si>
  <si>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</si>
  <si>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</si>
  <si>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</si>
  <si>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</si>
  <si>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</si>
  <si>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</si>
  <si>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</si>
  <si>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</si>
  <si>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</si>
  <si>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</si>
  <si>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</si>
  <si>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</si>
  <si>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</si>
  <si>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</si>
  <si>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</si>
  <si>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</si>
  <si>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</si>
  <si>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</si>
  <si>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</si>
  <si>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</si>
  <si>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</si>
  <si>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</si>
  <si>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</si>
  <si>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</si>
  <si>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</si>
  <si>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</si>
  <si>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</si>
  <si>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</si>
  <si>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</si>
  <si>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</si>
  <si>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</si>
  <si>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</si>
  <si>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</si>
  <si>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</si>
  <si>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</si>
  <si>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</si>
  <si>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</si>
  <si>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</si>
  <si>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</si>
  <si>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</si>
  <si>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</si>
  <si>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</si>
  <si>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</si>
  <si>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</si>
  <si>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</si>
  <si>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</si>
  <si>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</si>
  <si>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</si>
  <si>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</si>
  <si>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</si>
  <si>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</si>
  <si>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</si>
  <si>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</si>
  <si>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</si>
  <si>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</si>
  <si>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</si>
  <si>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</si>
  <si>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</si>
  <si>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</si>
  <si>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</si>
  <si>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</si>
  <si>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</si>
  <si>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</si>
  <si>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</si>
  <si>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</si>
  <si>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</si>
  <si>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</si>
  <si>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</si>
  <si>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</si>
  <si>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</si>
  <si>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</si>
  <si>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</si>
  <si>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</si>
  <si>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</si>
  <si>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</si>
  <si>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</si>
  <si>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</si>
  <si>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</si>
  <si>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</si>
  <si>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</si>
  <si>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</si>
  <si>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</si>
  <si>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</si>
  <si>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</si>
  <si>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</si>
  <si>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</si>
  <si>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</si>
  <si>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</si>
  <si>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</si>
  <si>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</si>
  <si>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</si>
  <si>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</si>
  <si>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</si>
  <si>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</si>
  <si>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</si>
  <si>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</si>
  <si>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</si>
  <si>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</si>
  <si>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</si>
  <si>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</si>
  <si>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</si>
  <si>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</si>
  <si>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</si>
  <si>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</si>
  <si>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</si>
  <si>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</si>
  <si>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</si>
  <si>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</si>
  <si>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</si>
  <si>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</si>
  <si>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</si>
  <si>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</si>
  <si>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</si>
  <si>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</si>
  <si>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</si>
  <si>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</si>
  <si>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</si>
  <si>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</si>
  <si>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</si>
  <si>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</si>
  <si>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</si>
  <si>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</si>
  <si>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</si>
  <si>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</si>
  <si>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</si>
  <si>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</si>
  <si>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</si>
  <si>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</si>
  <si>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</si>
  <si>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</si>
  <si>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</si>
  <si>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</si>
  <si>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</si>
  <si>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</si>
  <si>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</si>
  <si>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</si>
  <si>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</si>
  <si>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</si>
  <si>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</si>
  <si>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</si>
  <si>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</si>
  <si>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</si>
  <si>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</si>
  <si>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</si>
  <si>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</si>
  <si>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</si>
  <si>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</si>
  <si>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</si>
  <si>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</si>
  <si>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</si>
  <si>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</si>
  <si>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</si>
  <si>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</si>
  <si>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</si>
  <si>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</si>
  <si>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</si>
  <si>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</si>
  <si>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</si>
  <si>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</si>
  <si>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</si>
  <si>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</si>
  <si>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</si>
  <si>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</si>
  <si>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</si>
  <si>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</si>
  <si>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</si>
  <si>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</si>
  <si>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</si>
  <si>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</si>
  <si>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</si>
  <si>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</si>
  <si>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</si>
  <si>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</si>
  <si>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</si>
  <si>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</si>
  <si>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</si>
  <si>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</si>
  <si>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</si>
  <si>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</si>
  <si>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</si>
  <si>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</si>
  <si>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</si>
  <si>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</si>
  <si>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</si>
  <si>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</si>
  <si>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</si>
  <si>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</si>
  <si>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</si>
  <si>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</si>
  <si>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</si>
  <si>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</si>
  <si>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</si>
  <si>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</si>
  <si>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</si>
  <si>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</si>
  <si>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</si>
  <si>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</si>
  <si>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</si>
  <si>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</si>
  <si>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</si>
  <si>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</si>
  <si>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</si>
  <si>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</si>
  <si>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</si>
  <si>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</si>
  <si>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</si>
  <si>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</si>
  <si>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</si>
  <si>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</si>
  <si>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</si>
  <si>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</si>
  <si>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</si>
  <si>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</si>
  <si>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</si>
  <si>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</si>
  <si>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</si>
  <si>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</si>
  <si>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</si>
  <si>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</si>
  <si>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</si>
  <si>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</si>
  <si>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</si>
  <si>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</si>
  <si>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</si>
  <si>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</si>
  <si>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</si>
  <si>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</si>
  <si>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</si>
  <si>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</si>
  <si>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</si>
  <si>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</si>
  <si>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</si>
  <si>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</si>
  <si>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</si>
  <si>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</si>
  <si>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</si>
  <si>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</si>
  <si>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</si>
  <si>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</si>
  <si>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</si>
  <si>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</si>
  <si>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</si>
  <si>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</si>
  <si>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</si>
  <si>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</si>
  <si>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</si>
  <si>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</si>
  <si>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</si>
  <si>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</si>
  <si>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</si>
  <si>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</si>
  <si>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</si>
  <si>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</si>
  <si>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</si>
  <si>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</si>
  <si>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</si>
  <si>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</si>
  <si>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</si>
  <si>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</si>
  <si>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</si>
  <si>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</si>
  <si>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</si>
  <si>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</si>
  <si>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</si>
  <si>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</si>
  <si>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</si>
  <si>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</si>
  <si>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</si>
  <si>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</si>
  <si>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</si>
  <si>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</si>
  <si>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</si>
  <si>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</si>
  <si>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</si>
  <si>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</si>
  <si>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</si>
  <si>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</si>
  <si>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</si>
  <si>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</si>
  <si>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</si>
  <si>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</si>
  <si>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</si>
  <si>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</si>
  <si>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</si>
  <si>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</si>
  <si>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</si>
  <si>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</si>
  <si>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</si>
  <si>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</si>
  <si>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</si>
  <si>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</si>
  <si>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</si>
  <si>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</si>
  <si>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</si>
  <si>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</si>
  <si>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</si>
  <si>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</si>
  <si>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</si>
  <si>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</si>
  <si>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</si>
  <si>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</si>
  <si>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</si>
  <si>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</si>
  <si>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</si>
  <si>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</si>
  <si>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</si>
  <si>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</si>
  <si>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</si>
  <si>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</si>
  <si>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</si>
  <si>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</si>
  <si>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</si>
  <si>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</si>
  <si>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</si>
  <si>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</si>
  <si>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</si>
  <si>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</si>
  <si>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</si>
  <si>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</si>
  <si>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</si>
  <si>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</si>
  <si>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</si>
  <si>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</si>
  <si>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</si>
  <si>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</si>
  <si>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</si>
  <si>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</si>
  <si>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</si>
  <si>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</si>
  <si>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</si>
  <si>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</si>
  <si>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</si>
  <si>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</si>
  <si>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</si>
  <si>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</si>
  <si>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</si>
  <si>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</si>
  <si>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</si>
  <si>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</si>
  <si>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</si>
  <si>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</si>
  <si>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</si>
  <si>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</si>
  <si>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</si>
  <si>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</si>
  <si>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</si>
  <si>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</si>
  <si>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</si>
  <si>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</si>
  <si>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</si>
  <si>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</si>
  <si>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</si>
  <si>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</si>
  <si>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</si>
  <si>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</si>
  <si>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</si>
  <si>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</si>
  <si>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</si>
  <si>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</si>
  <si>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</si>
  <si>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</si>
  <si>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</si>
  <si>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</si>
  <si>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</si>
  <si>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</si>
  <si>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</si>
  <si>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</si>
  <si>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</si>
  <si>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</si>
  <si>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</si>
  <si>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</si>
  <si>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</si>
  <si>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</si>
  <si>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</si>
  <si>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</si>
  <si>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</si>
  <si>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</si>
  <si>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</si>
  <si>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</si>
  <si>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</si>
  <si>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</si>
  <si>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</si>
  <si>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</si>
  <si>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</si>
  <si>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</si>
  <si>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</si>
  <si>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</si>
  <si>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</si>
  <si>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</si>
  <si>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</si>
  <si>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</si>
  <si>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</si>
  <si>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</si>
  <si>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</si>
  <si>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</si>
  <si>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</si>
  <si>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</si>
  <si>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</si>
  <si>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</si>
  <si>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</si>
  <si>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</si>
  <si>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</si>
  <si>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</si>
  <si>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</si>
  <si>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</si>
  <si>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</si>
  <si>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</si>
  <si>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</si>
  <si>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</si>
  <si>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</si>
  <si>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</si>
  <si>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</si>
  <si>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</si>
  <si>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</si>
  <si>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</si>
  <si>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</si>
  <si>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</si>
  <si>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</si>
  <si>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</si>
  <si>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</si>
  <si>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</si>
  <si>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</si>
  <si>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</si>
  <si>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</si>
  <si>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</si>
  <si>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</si>
  <si>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</si>
  <si>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</si>
  <si>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</si>
  <si>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</si>
  <si>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</si>
  <si>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</si>
  <si>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</si>
  <si>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</si>
  <si>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</si>
  <si>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</si>
  <si>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</si>
  <si>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</si>
  <si>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</si>
  <si>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</si>
  <si>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</si>
  <si>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</si>
  <si>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</si>
  <si>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</si>
  <si>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</si>
  <si>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</si>
  <si>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</si>
  <si>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</si>
  <si>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</si>
  <si>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</si>
  <si>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</si>
  <si>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</si>
  <si>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</si>
  <si>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</si>
  <si>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</si>
  <si>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</si>
  <si>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</si>
  <si>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</si>
  <si>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</si>
  <si>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</si>
  <si>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</si>
  <si>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</si>
  <si>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</si>
  <si>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</si>
  <si>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</si>
  <si>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</si>
  <si>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</si>
  <si>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</si>
  <si>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</si>
  <si>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</si>
  <si>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</si>
  <si>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</si>
  <si>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</si>
  <si>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</si>
  <si>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</si>
  <si>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</si>
  <si>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</si>
  <si>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</si>
  <si>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</si>
  <si>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</si>
  <si>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</si>
  <si>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</si>
  <si>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</si>
  <si>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</si>
  <si>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</si>
  <si>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</si>
  <si>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</si>
  <si>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</si>
  <si>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</si>
  <si>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</si>
  <si>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</si>
  <si>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</si>
  <si>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</si>
  <si>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</si>
  <si>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</si>
  <si>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</si>
  <si>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</si>
  <si>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</si>
  <si>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</si>
  <si>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</si>
  <si>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</si>
  <si>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</si>
  <si>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</si>
  <si>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</si>
  <si>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</si>
  <si>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</si>
  <si>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</si>
  <si>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</si>
  <si>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</si>
  <si>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</si>
  <si>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</si>
  <si>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</si>
  <si>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</si>
  <si>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</si>
  <si>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</si>
  <si>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</si>
  <si>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</si>
  <si>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</si>
  <si>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</si>
  <si>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</si>
  <si>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</si>
  <si>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</si>
  <si>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</si>
  <si>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</si>
  <si>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</si>
  <si>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</si>
  <si>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</si>
  <si>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</si>
  <si>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</si>
  <si>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</si>
  <si>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</si>
  <si>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</si>
  <si>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</si>
  <si>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</si>
  <si>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</si>
  <si>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</si>
  <si>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</si>
  <si>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</si>
  <si>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</si>
  <si>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</si>
  <si>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</si>
  <si>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</si>
  <si>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</si>
  <si>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</si>
  <si>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</si>
  <si>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</si>
  <si>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</si>
  <si>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</si>
  <si>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</si>
  <si>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</si>
  <si>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</si>
  <si>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</si>
  <si>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</si>
  <si>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</si>
  <si>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</si>
  <si>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</si>
  <si>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</si>
  <si>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</si>
  <si>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</si>
  <si>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</si>
  <si>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</si>
  <si>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</si>
  <si>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</si>
  <si>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</si>
  <si>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</si>
  <si>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</si>
  <si>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</si>
  <si>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</si>
  <si>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</si>
  <si>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</si>
  <si>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</si>
  <si>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</si>
  <si>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</si>
  <si>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</si>
  <si>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</si>
  <si>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</si>
  <si>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</si>
  <si>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</si>
  <si>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</si>
  <si>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</si>
  <si>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</si>
  <si>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</si>
  <si>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</si>
  <si>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</si>
  <si>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</si>
  <si>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</si>
  <si>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</si>
  <si>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</si>
  <si>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</si>
  <si>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</si>
  <si>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</si>
  <si>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</si>
  <si>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</si>
  <si>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</si>
  <si>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</si>
  <si>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</si>
  <si>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</si>
  <si>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</si>
  <si>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</si>
  <si>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</si>
  <si>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</si>
  <si>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</si>
  <si>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</si>
  <si>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</si>
  <si>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</si>
  <si>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</si>
  <si>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</si>
  <si>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</si>
  <si>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</si>
  <si>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</si>
  <si>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</si>
  <si>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</si>
  <si>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</si>
  <si>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</si>
  <si>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</si>
  <si>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</si>
  <si>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</si>
  <si>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</si>
  <si>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</si>
  <si>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</si>
  <si>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</si>
  <si>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</si>
  <si>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</si>
  <si>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</si>
  <si>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</si>
  <si>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</si>
  <si>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</si>
  <si>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</si>
  <si>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</si>
  <si>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</si>
  <si>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</si>
  <si>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</si>
  <si>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</si>
  <si>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</si>
  <si>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</si>
  <si>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</si>
  <si>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</si>
  <si>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</si>
  <si>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</si>
  <si>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</si>
  <si>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</si>
  <si>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</si>
  <si>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</si>
  <si>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</si>
  <si>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</si>
  <si>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</si>
  <si>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</si>
  <si>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</si>
  <si>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</si>
  <si>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</si>
  <si>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</si>
  <si>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</si>
  <si>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</si>
  <si>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</si>
  <si>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</si>
  <si>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</si>
  <si>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</si>
  <si>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</si>
  <si>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</si>
  <si>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</si>
  <si>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</si>
  <si>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</si>
  <si>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</si>
  <si>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</si>
  <si>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</si>
  <si>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</si>
  <si>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</si>
  <si>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</si>
  <si>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</si>
  <si>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</si>
  <si>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</si>
  <si>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</si>
  <si>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</si>
  <si>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</si>
  <si>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</si>
  <si>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</si>
  <si>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</si>
  <si>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</si>
  <si>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</si>
  <si>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</si>
  <si>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</si>
  <si>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</si>
  <si>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</si>
  <si>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</si>
  <si>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</si>
  <si>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</si>
  <si>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</si>
  <si>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</si>
  <si>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</si>
  <si>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</si>
  <si>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</si>
  <si>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</si>
  <si>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</si>
  <si>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</si>
  <si>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</si>
  <si>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</si>
  <si>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</si>
  <si>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</si>
  <si>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</si>
  <si>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</si>
  <si>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</si>
  <si>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</si>
  <si>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</si>
  <si>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</si>
  <si>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</si>
  <si>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</si>
  <si>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</si>
  <si>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</si>
  <si>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</si>
  <si>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</si>
  <si>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</si>
  <si>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</si>
  <si>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</si>
  <si>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</si>
  <si>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</si>
  <si>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</si>
  <si>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</si>
  <si>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</si>
  <si>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</si>
  <si>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</si>
  <si>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</si>
  <si>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</si>
  <si>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</si>
  <si>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</si>
  <si>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</si>
  <si>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</si>
  <si>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</si>
  <si>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</si>
  <si>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</si>
  <si>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</si>
  <si>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</si>
  <si>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</si>
  <si>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</si>
  <si>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</si>
  <si>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</si>
  <si>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</si>
  <si>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</si>
  <si>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</si>
  <si>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</si>
  <si>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</si>
  <si>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</si>
  <si>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</si>
  <si>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</si>
  <si>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</si>
  <si>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</si>
  <si>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</si>
  <si>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</si>
  <si>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</si>
  <si>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</si>
  <si>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</si>
  <si>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</si>
  <si>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</si>
  <si>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</si>
  <si>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</si>
  <si>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</si>
  <si>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</si>
  <si>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</si>
  <si>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</si>
  <si>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</si>
  <si>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</si>
  <si>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</si>
  <si>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</si>
  <si>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</si>
  <si>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</si>
  <si>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</si>
  <si>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</si>
  <si>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</si>
  <si>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</si>
  <si>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</si>
  <si>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</si>
  <si>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</si>
  <si>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</si>
  <si>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</si>
  <si>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</si>
  <si>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</si>
  <si>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</si>
  <si>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</si>
  <si>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</si>
  <si>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</si>
  <si>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</si>
  <si>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</si>
  <si>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</si>
  <si>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</si>
  <si>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</si>
  <si>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</si>
  <si>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</si>
  <si>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</si>
  <si>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</si>
  <si>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</si>
  <si>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</si>
  <si>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</si>
  <si>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</si>
  <si>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</si>
  <si>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</si>
  <si>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</si>
  <si>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</si>
  <si>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</si>
  <si>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</si>
  <si>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</si>
  <si>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</si>
  <si>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</si>
  <si>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</si>
  <si>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</si>
  <si>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</si>
  <si>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</si>
  <si>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</si>
  <si>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</si>
  <si>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</si>
  <si>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</si>
  <si>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</si>
  <si>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</si>
  <si>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</si>
  <si>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</si>
  <si>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</si>
  <si>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</si>
  <si>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</si>
  <si>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</si>
  <si>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</si>
  <si>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</si>
  <si>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</si>
  <si>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</si>
  <si>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</si>
  <si>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</si>
  <si>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</si>
  <si>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</si>
  <si>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</si>
  <si>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</si>
  <si>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</si>
  <si>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</si>
  <si>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</si>
  <si>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</si>
  <si>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</si>
  <si>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</si>
  <si>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</si>
  <si>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</si>
  <si>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</si>
  <si>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</si>
  <si>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</si>
  <si>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</si>
  <si>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</si>
  <si>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</si>
  <si>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</si>
  <si>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</si>
  <si>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</si>
  <si>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</si>
  <si>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</si>
  <si>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</si>
  <si>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</si>
  <si>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</si>
  <si>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</si>
  <si>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</si>
  <si>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</si>
  <si>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</si>
  <si>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</si>
  <si>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</si>
  <si>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</si>
  <si>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</si>
  <si>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</si>
  <si>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</si>
  <si>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</si>
  <si>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</si>
  <si>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</si>
  <si>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</si>
  <si>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</si>
  <si>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</si>
  <si>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</si>
  <si>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</si>
  <si>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</si>
  <si>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</si>
  <si>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</si>
  <si>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</si>
  <si>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</si>
  <si>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</si>
  <si>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</si>
  <si>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</si>
  <si>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</si>
  <si>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</si>
  <si>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</si>
  <si>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</si>
  <si>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</si>
  <si>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</si>
  <si>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</si>
  <si>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</si>
  <si>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</si>
  <si>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</si>
  <si>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</si>
  <si>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</si>
  <si>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</si>
  <si>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</si>
  <si>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</si>
  <si>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</si>
  <si>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</si>
  <si>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</si>
  <si>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</si>
  <si>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</si>
  <si>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</si>
  <si>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</si>
  <si>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</si>
  <si>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</si>
  <si>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</si>
  <si>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</si>
  <si>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</si>
  <si>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</si>
  <si>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</si>
  <si>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</si>
  <si>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</si>
  <si>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</si>
  <si>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</si>
  <si>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</si>
  <si>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</si>
  <si>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</si>
  <si>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</si>
  <si>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</si>
  <si>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</si>
  <si>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</si>
  <si>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</si>
  <si>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</si>
  <si>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</si>
  <si>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</si>
  <si>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</si>
  <si>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</si>
  <si>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</si>
  <si>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</si>
  <si>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</si>
  <si>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</si>
  <si>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</si>
  <si>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</si>
  <si>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</si>
  <si>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</si>
  <si>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</si>
  <si>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</si>
  <si>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</si>
  <si>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</si>
  <si>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</si>
  <si>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</si>
  <si>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</si>
  <si>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</si>
  <si>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</si>
  <si>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</si>
  <si>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</si>
  <si>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</si>
  <si>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</si>
  <si>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</si>
  <si>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</si>
  <si>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</si>
  <si>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</si>
  <si>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</si>
  <si>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</si>
  <si>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</si>
  <si>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</si>
  <si>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</si>
  <si>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</si>
  <si>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</si>
  <si>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</si>
  <si>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</si>
  <si>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</si>
  <si>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</si>
  <si>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</si>
  <si>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</si>
  <si>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</si>
  <si>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</si>
  <si>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</si>
  <si>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</si>
  <si>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</si>
  <si>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</si>
  <si>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</si>
  <si>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</si>
  <si>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</si>
  <si>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</si>
  <si>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</si>
  <si>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</si>
  <si>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</si>
  <si>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</si>
  <si>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</si>
  <si>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</si>
  <si>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</si>
  <si>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</si>
  <si>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</si>
  <si>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</si>
  <si>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</si>
  <si>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</si>
  <si>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</si>
  <si>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</si>
  <si>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</si>
  <si>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</si>
  <si>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</si>
  <si>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</si>
  <si>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</si>
  <si>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</si>
  <si>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</si>
  <si>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</si>
  <si>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</si>
  <si>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</si>
  <si>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</si>
  <si>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</si>
  <si>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</si>
  <si>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</si>
  <si>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</si>
  <si>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</si>
  <si>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</si>
  <si>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</si>
  <si>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</si>
  <si>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</si>
  <si>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</si>
  <si>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</si>
  <si>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</si>
  <si>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</si>
  <si>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</si>
  <si>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</si>
  <si>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</si>
  <si>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</si>
  <si>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</si>
  <si>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</si>
  <si>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</si>
  <si>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</si>
  <si>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</si>
  <si>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</si>
  <si>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</si>
  <si>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</si>
  <si>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</si>
  <si>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</si>
  <si>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</si>
  <si>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</si>
  <si>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</si>
  <si>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</si>
  <si>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</si>
  <si>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</si>
  <si>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</si>
  <si>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</si>
  <si>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</si>
  <si>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</si>
  <si>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</si>
  <si>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</si>
  <si>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</si>
  <si>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</si>
  <si>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</si>
  <si>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</si>
  <si>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</si>
  <si>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</si>
  <si>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</si>
  <si>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</si>
  <si>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</si>
  <si>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</si>
  <si>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</si>
  <si>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</si>
  <si>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</si>
  <si>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</si>
  <si>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</si>
  <si>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</si>
  <si>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</si>
  <si>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</si>
  <si>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</si>
  <si>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</si>
  <si>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</si>
  <si>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</si>
  <si>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</si>
  <si>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</si>
  <si>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</si>
  <si>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</si>
  <si>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</si>
  <si>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</si>
  <si>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</si>
  <si>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</si>
  <si>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</si>
  <si>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</si>
  <si>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</si>
  <si>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</si>
  <si>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</si>
  <si>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</si>
  <si>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</si>
  <si>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</si>
  <si>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</si>
  <si>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</si>
  <si>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</si>
  <si>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</si>
  <si>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</si>
  <si>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</si>
  <si>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</si>
  <si>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</si>
  <si>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</si>
  <si>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</si>
  <si>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</si>
  <si>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</si>
  <si>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</si>
  <si>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</si>
  <si>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</si>
  <si>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</si>
  <si>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</si>
  <si>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</si>
  <si>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</si>
  <si>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</si>
  <si>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</si>
  <si>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</si>
  <si>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</si>
  <si>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</si>
  <si>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</si>
  <si>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</si>
  <si>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</si>
  <si>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</si>
  <si>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</si>
  <si>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</si>
  <si>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</si>
  <si>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</si>
  <si>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</si>
  <si>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</si>
  <si>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</si>
  <si>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</si>
  <si>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</si>
  <si>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</si>
  <si>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</si>
  <si>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</si>
  <si>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</si>
  <si>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</si>
  <si>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</si>
  <si>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</si>
  <si>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</si>
  <si>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</si>
  <si>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</si>
  <si>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</si>
  <si>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</si>
  <si>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</si>
  <si>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</si>
  <si>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</si>
  <si>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</si>
  <si>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</si>
  <si>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</si>
  <si>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</si>
  <si>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</si>
  <si>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</si>
  <si>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</si>
  <si>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</si>
  <si>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</si>
  <si>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</si>
  <si>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</si>
  <si>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</si>
  <si>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</si>
  <si>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</si>
  <si>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</si>
  <si>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</si>
  <si>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</si>
  <si>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</si>
  <si>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</si>
  <si>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</si>
  <si>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</si>
  <si>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</si>
  <si>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</si>
  <si>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</si>
  <si>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</si>
  <si>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</si>
  <si>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</si>
  <si>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</si>
  <si>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</si>
  <si>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</si>
  <si>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</si>
  <si>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</si>
  <si>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</si>
  <si>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</si>
  <si>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</si>
  <si>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</si>
  <si>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</si>
  <si>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</si>
  <si>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</si>
  <si>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</si>
  <si>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</si>
  <si>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</si>
  <si>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</si>
  <si>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</si>
  <si>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</si>
  <si>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</si>
  <si>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</si>
  <si>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</si>
  <si>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</si>
  <si>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</si>
  <si>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</si>
  <si>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</si>
  <si>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</si>
  <si>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</si>
  <si>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</si>
  <si>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</si>
  <si>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</si>
  <si>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</si>
  <si>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</si>
  <si>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</si>
  <si>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</si>
  <si>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</si>
  <si>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</si>
  <si>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</si>
  <si>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</si>
  <si>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</si>
  <si>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</si>
  <si>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</si>
  <si>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</si>
  <si>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</si>
  <si>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</si>
  <si>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</si>
  <si>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</si>
  <si>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</si>
  <si>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</si>
  <si>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</si>
  <si>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</si>
  <si>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</si>
  <si>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</si>
  <si>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</si>
  <si>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</si>
  <si>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</si>
  <si>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</si>
  <si>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</si>
  <si>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</si>
  <si>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</si>
  <si>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</si>
  <si>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</si>
  <si>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</si>
  <si>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</si>
  <si>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</si>
  <si>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</si>
  <si>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</si>
  <si>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</si>
  <si>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</si>
  <si>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</si>
  <si>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</si>
  <si>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</si>
  <si>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</si>
  <si>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</si>
  <si>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</si>
  <si>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</si>
  <si>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</si>
  <si>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</si>
  <si>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</si>
  <si>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</si>
  <si>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</si>
  <si>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</si>
  <si>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</si>
  <si>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</si>
  <si>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</si>
  <si>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</si>
  <si>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</si>
  <si>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</si>
  <si>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</si>
  <si>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</si>
  <si>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</si>
  <si>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</si>
  <si>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</si>
  <si>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</si>
  <si>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</si>
  <si>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</si>
  <si>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</si>
  <si>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</si>
  <si>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</si>
  <si>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</si>
  <si>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</si>
  <si>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</si>
  <si>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</si>
  <si>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</si>
  <si>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</si>
  <si>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</si>
  <si>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</si>
  <si>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</si>
  <si>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</si>
  <si>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</si>
  <si>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</si>
  <si>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</si>
  <si>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</si>
  <si>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</si>
  <si>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</si>
  <si>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</si>
  <si>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</si>
  <si>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</si>
  <si>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</si>
  <si>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</si>
  <si>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</si>
  <si>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</si>
  <si>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</si>
  <si>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</si>
  <si>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</si>
  <si>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</si>
  <si>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</si>
  <si>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</si>
  <si>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</si>
  <si>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</si>
  <si>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</si>
  <si>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</si>
  <si>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</si>
  <si>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</si>
  <si>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</si>
  <si>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</si>
  <si>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</si>
  <si>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</si>
  <si>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</si>
  <si>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</si>
  <si>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</si>
  <si>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</si>
  <si>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</si>
  <si>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</si>
  <si>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</si>
  <si>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</si>
  <si>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</si>
  <si>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</si>
  <si>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</si>
  <si>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</si>
  <si>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</si>
  <si>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</si>
  <si>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</si>
  <si>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</si>
  <si>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</si>
  <si>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</si>
  <si>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</si>
  <si>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</si>
  <si>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</si>
  <si>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</si>
  <si>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</si>
  <si>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</si>
  <si>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</si>
  <si>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</si>
  <si>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</si>
  <si>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</si>
  <si>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</si>
  <si>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</si>
  <si>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</si>
  <si>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</si>
  <si>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</si>
  <si>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</si>
  <si>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</si>
  <si>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</si>
  <si>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</si>
  <si>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</si>
  <si>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</si>
  <si>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</si>
  <si>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</si>
  <si>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</si>
  <si>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</si>
  <si>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</si>
  <si>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</si>
  <si>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</si>
  <si>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</si>
  <si>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</si>
  <si>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</si>
  <si>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</si>
  <si>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</si>
  <si>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</si>
  <si>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</si>
  <si>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</si>
  <si>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</si>
  <si>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</si>
  <si>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</si>
  <si>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</si>
  <si>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</si>
  <si>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</si>
  <si>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</si>
  <si>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</si>
  <si>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</si>
  <si>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</si>
  <si>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</si>
  <si>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</si>
  <si>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</si>
  <si>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</si>
  <si>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</si>
  <si>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</si>
  <si>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</si>
  <si>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</si>
  <si>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</si>
  <si>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</si>
  <si>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</si>
  <si>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</si>
  <si>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</si>
  <si>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</si>
  <si>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</si>
  <si>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</si>
  <si>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</si>
  <si>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</si>
  <si>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</si>
  <si>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</si>
  <si>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</si>
  <si>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</si>
  <si>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</si>
  <si>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</si>
  <si>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</si>
  <si>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</si>
  <si>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</si>
  <si>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</si>
  <si>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</si>
  <si>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</si>
  <si>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</si>
  <si>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</si>
  <si>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</si>
  <si>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</si>
  <si>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</si>
  <si>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</si>
  <si>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</si>
  <si>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</si>
  <si>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</si>
  <si>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</si>
  <si>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</si>
  <si>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</si>
  <si>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</si>
  <si>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</si>
  <si>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</si>
  <si>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</si>
  <si>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</si>
  <si>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</si>
  <si>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</si>
  <si>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</si>
  <si>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</si>
  <si>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</si>
  <si>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</si>
  <si>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</si>
  <si>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</si>
  <si>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</si>
  <si>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</si>
  <si>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</si>
  <si>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</si>
  <si>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</si>
  <si>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</si>
  <si>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</si>
  <si>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</si>
  <si>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</si>
  <si>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</si>
  <si>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</si>
  <si>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</si>
  <si>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</si>
  <si>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</si>
  <si>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</si>
  <si>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</si>
  <si>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</si>
  <si>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</si>
  <si>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</si>
  <si>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</si>
  <si>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</si>
  <si>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</si>
  <si>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</si>
  <si>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</si>
  <si>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</si>
  <si>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</si>
  <si>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</si>
  <si>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</si>
  <si>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</si>
  <si>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</si>
  <si>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</si>
  <si>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</si>
  <si>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</si>
  <si>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</si>
  <si>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</si>
  <si>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</si>
  <si>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</si>
  <si>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</si>
  <si>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</si>
  <si>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</si>
  <si>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</si>
  <si>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</si>
  <si>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</si>
  <si>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</si>
  <si>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</si>
  <si>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</si>
  <si>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</si>
  <si>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</si>
  <si>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</si>
  <si>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</si>
  <si>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</si>
  <si>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</si>
  <si>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</si>
  <si>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</si>
  <si>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</si>
  <si>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</si>
  <si>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</si>
  <si>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</si>
  <si>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</si>
  <si>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</si>
  <si>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</si>
  <si>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</si>
  <si>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</si>
  <si>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</si>
  <si>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</si>
  <si>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</si>
  <si>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</si>
  <si>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</si>
  <si>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</si>
  <si>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</si>
  <si>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</si>
  <si>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</si>
  <si>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</si>
  <si>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</si>
  <si>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</si>
  <si>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</si>
  <si>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</si>
  <si>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</si>
  <si>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</si>
  <si>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</si>
  <si>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</si>
  <si>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</si>
  <si>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</si>
  <si>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</si>
  <si>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</si>
  <si>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</si>
  <si>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</si>
  <si>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</si>
  <si>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</si>
  <si>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</si>
  <si>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</si>
  <si>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</si>
  <si>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</si>
  <si>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</si>
  <si>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</si>
  <si>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</si>
  <si>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</si>
  <si>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</si>
  <si>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</si>
  <si>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</si>
  <si>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</si>
  <si>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</si>
  <si>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</si>
  <si>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</si>
  <si>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</si>
  <si>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</si>
  <si>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</si>
  <si>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</si>
  <si>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</si>
  <si>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</si>
  <si>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</si>
  <si>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</si>
  <si>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</si>
  <si>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</si>
  <si>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</si>
  <si>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</si>
  <si>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</si>
  <si>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</si>
  <si>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</si>
  <si>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</si>
  <si>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</si>
  <si>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</si>
  <si>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</si>
  <si>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</si>
  <si>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</si>
  <si>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</si>
  <si>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</si>
  <si>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</si>
  <si>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</si>
  <si>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</si>
  <si>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</si>
  <si>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</si>
  <si>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</si>
  <si>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</si>
  <si>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</si>
  <si>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</si>
  <si>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</si>
  <si>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</si>
  <si>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</si>
  <si>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</si>
  <si>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</si>
  <si>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</si>
  <si>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</si>
  <si>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</si>
  <si>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</si>
  <si>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</si>
  <si>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</si>
  <si>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</si>
  <si>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</si>
  <si>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</si>
  <si>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</si>
  <si>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</si>
  <si>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</si>
  <si>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</si>
  <si>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</si>
  <si>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</si>
  <si>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</si>
  <si>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</si>
  <si>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</si>
  <si>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</si>
  <si>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</si>
  <si>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</si>
  <si>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</si>
  <si>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</si>
  <si>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</si>
  <si>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</si>
  <si>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</si>
  <si>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</si>
  <si>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</si>
  <si>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</si>
  <si>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</si>
  <si>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</si>
  <si>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</si>
  <si>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</si>
  <si>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</si>
  <si>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</si>
  <si>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</si>
  <si>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</si>
  <si>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</si>
  <si>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</si>
  <si>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</si>
  <si>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</si>
  <si>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</si>
  <si>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</si>
  <si>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</si>
  <si>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</si>
  <si>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</si>
  <si>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</si>
  <si>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</si>
  <si>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</si>
  <si>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</si>
  <si>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</si>
  <si>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</si>
  <si>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</si>
  <si>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</si>
  <si>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</si>
  <si>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</si>
  <si>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</si>
  <si>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</si>
  <si>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</si>
  <si>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</si>
  <si>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</si>
  <si>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</si>
  <si>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</si>
  <si>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</si>
  <si>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</si>
  <si>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</si>
  <si>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</si>
  <si>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</si>
  <si>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</si>
  <si>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</si>
  <si>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</si>
  <si>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</si>
  <si>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</si>
  <si>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</si>
  <si>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</si>
  <si>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</si>
  <si>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</si>
  <si>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</si>
  <si>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</si>
  <si>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</si>
  <si>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</si>
  <si>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</si>
  <si>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</si>
  <si>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</si>
  <si>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</si>
  <si>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</si>
  <si>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</si>
  <si>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</si>
  <si>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</si>
  <si>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</si>
  <si>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</si>
  <si>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</si>
  <si>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</si>
  <si>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</si>
  <si>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</si>
  <si>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</si>
  <si>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</si>
  <si>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</si>
  <si>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</si>
  <si>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</si>
  <si>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</si>
  <si>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</si>
  <si>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</si>
  <si>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</si>
  <si>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</si>
  <si>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</si>
  <si>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</si>
  <si>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</si>
  <si>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</si>
  <si>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</si>
  <si>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</si>
  <si>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</si>
  <si>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</si>
  <si>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</si>
  <si>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</si>
  <si>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</si>
  <si>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</si>
  <si>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</si>
  <si>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</si>
  <si>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</si>
  <si>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</si>
  <si>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</si>
  <si>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</si>
  <si>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</si>
  <si>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</si>
  <si>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</si>
  <si>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</si>
  <si>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</si>
  <si>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</si>
  <si>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</si>
  <si>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</si>
  <si>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</si>
  <si>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</si>
  <si>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</si>
  <si>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</si>
  <si>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</si>
  <si>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</si>
  <si>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</si>
  <si>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</si>
  <si>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</si>
  <si>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</si>
  <si>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</si>
  <si>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</si>
  <si>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</si>
  <si>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</si>
  <si>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</si>
  <si>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</si>
  <si>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</si>
  <si>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</si>
  <si>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</si>
  <si>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</si>
  <si>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</si>
  <si>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</si>
  <si>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</si>
  <si>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</si>
  <si>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</si>
  <si>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</si>
  <si>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</si>
  <si>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</si>
  <si>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</si>
  <si>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</si>
  <si>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</si>
  <si>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</si>
  <si>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</si>
  <si>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</si>
  <si>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</si>
  <si>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</si>
  <si>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</si>
  <si>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</si>
  <si>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</si>
  <si>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</si>
  <si>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</si>
  <si>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</si>
  <si>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</si>
  <si>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</si>
  <si>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</si>
  <si>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</si>
  <si>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</si>
  <si>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</si>
  <si>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</si>
  <si>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</si>
  <si>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</si>
  <si>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</si>
  <si>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</si>
  <si>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</si>
  <si>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</si>
  <si>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</si>
  <si>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</si>
  <si>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</si>
  <si>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</si>
  <si>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</si>
  <si>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</si>
  <si>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</si>
  <si>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</si>
  <si>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</si>
  <si>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</si>
  <si>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</si>
  <si>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</si>
  <si>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</si>
  <si>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</si>
  <si>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</si>
  <si>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</si>
  <si>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</si>
  <si>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</si>
  <si>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</si>
  <si>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</si>
  <si>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</si>
  <si>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</si>
  <si>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</si>
  <si>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</si>
  <si>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</si>
  <si>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</si>
  <si>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</si>
  <si>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</si>
  <si>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</si>
  <si>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</si>
  <si>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</si>
  <si>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</si>
  <si>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</si>
  <si>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</si>
  <si>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</si>
  <si>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</si>
  <si>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</si>
  <si>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</si>
  <si>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</si>
  <si>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</si>
  <si>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</si>
  <si>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</si>
  <si>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</si>
  <si>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</si>
  <si>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</si>
  <si>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</si>
  <si>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</si>
  <si>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</si>
  <si>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</si>
  <si>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</si>
  <si>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</si>
  <si>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</si>
  <si>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</si>
  <si>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</si>
  <si>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</si>
  <si>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</si>
  <si>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</si>
  <si>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</si>
  <si>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</si>
  <si>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</si>
  <si>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</si>
  <si>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</si>
  <si>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</si>
  <si>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</si>
  <si>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</si>
  <si>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</si>
  <si>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</si>
  <si>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</si>
  <si>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</si>
  <si>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</si>
  <si>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</si>
  <si>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</si>
  <si>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</si>
  <si>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</si>
  <si>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</si>
  <si>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</si>
  <si>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</si>
  <si>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</si>
  <si>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</si>
  <si>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</si>
  <si>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</si>
  <si>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</si>
  <si>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</si>
  <si>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</si>
  <si>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</si>
  <si>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</si>
  <si>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</si>
  <si>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</si>
  <si>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</si>
  <si>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</si>
  <si>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</si>
  <si>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</si>
  <si>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</si>
  <si>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</si>
  <si>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</si>
  <si>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</si>
  <si>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</si>
  <si>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</si>
  <si>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</si>
  <si>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</si>
  <si>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</si>
  <si>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</si>
  <si>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</si>
  <si>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</si>
  <si>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</si>
  <si>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</si>
  <si>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</si>
  <si>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</si>
  <si>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</si>
  <si>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</si>
  <si>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</si>
  <si>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</si>
  <si>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</si>
  <si>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</si>
  <si>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</si>
  <si>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</si>
  <si>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</si>
  <si>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</si>
  <si>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</si>
  <si>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</si>
  <si>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</si>
  <si>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</si>
  <si>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</si>
  <si>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</si>
  <si>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</si>
  <si>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</si>
  <si>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</si>
  <si>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</si>
  <si>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</si>
  <si>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</si>
  <si>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</si>
  <si>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</si>
  <si>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</si>
  <si>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</si>
  <si>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</si>
  <si>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</si>
  <si>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</si>
  <si>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</si>
  <si>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</si>
  <si>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</si>
  <si>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</si>
  <si>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</si>
  <si>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</si>
  <si>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</si>
  <si>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</si>
  <si>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</si>
  <si>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</si>
  <si>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</si>
  <si>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</si>
  <si>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</si>
  <si>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</si>
  <si>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</si>
  <si>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</si>
  <si>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</si>
  <si>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</si>
  <si>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</si>
  <si>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</si>
  <si>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</si>
  <si>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</si>
  <si>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</si>
  <si>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</si>
  <si>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</si>
  <si>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</si>
  <si>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</si>
  <si>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</si>
  <si>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</si>
  <si>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</si>
  <si>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</si>
  <si>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</si>
  <si>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</si>
  <si>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</si>
  <si>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</si>
  <si>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</si>
  <si>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</si>
  <si>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</si>
  <si>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</si>
  <si>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</si>
  <si>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</si>
  <si>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</si>
  <si>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</si>
  <si>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</si>
  <si>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</si>
  <si>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</si>
  <si>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</si>
  <si>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</si>
  <si>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</si>
  <si>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</si>
  <si>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</si>
  <si>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</si>
  <si>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</si>
  <si>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</si>
  <si>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</si>
  <si>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</si>
  <si>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</si>
  <si>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</si>
  <si>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</si>
  <si>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</si>
  <si>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</si>
  <si>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</si>
  <si>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</si>
  <si>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</si>
  <si>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</si>
  <si>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</si>
  <si>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</si>
  <si>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</si>
  <si>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</si>
  <si>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</si>
  <si>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</si>
  <si>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</si>
  <si>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</si>
  <si>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</si>
  <si>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</si>
  <si>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</si>
  <si>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</si>
  <si>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</si>
  <si>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</si>
  <si>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</si>
  <si>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</si>
  <si>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</si>
  <si>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</si>
  <si>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</si>
  <si>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</si>
  <si>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</si>
  <si>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</si>
  <si>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</si>
  <si>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</si>
  <si>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</si>
  <si>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</si>
  <si>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</si>
  <si>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</si>
  <si>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</si>
  <si>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</si>
  <si>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</si>
  <si>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</si>
  <si>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</si>
  <si>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</si>
  <si>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</si>
  <si>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</si>
  <si>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</si>
  <si>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</si>
  <si>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</si>
  <si>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</si>
  <si>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</si>
  <si>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</si>
  <si>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</si>
  <si>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</si>
  <si>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</si>
  <si>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</si>
  <si>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</si>
  <si>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</si>
  <si>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</si>
  <si>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</si>
  <si>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</si>
  <si>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</si>
  <si>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</si>
  <si>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</si>
  <si>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</si>
  <si>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</si>
  <si>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</si>
  <si>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</si>
  <si>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</si>
  <si>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</si>
  <si>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</si>
  <si>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</si>
  <si>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</si>
  <si>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</si>
  <si>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</si>
  <si>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</si>
  <si>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</si>
  <si>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</si>
  <si>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</si>
  <si>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</si>
  <si>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</si>
  <si>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</si>
  <si>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</si>
  <si>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</si>
  <si>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</si>
  <si>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</si>
  <si>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</si>
  <si>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</si>
  <si>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</si>
  <si>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</si>
  <si>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</si>
  <si>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</si>
  <si>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</si>
  <si>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</si>
  <si>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</si>
  <si>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</si>
  <si>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</si>
  <si>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</si>
  <si>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</si>
  <si>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</si>
  <si>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</si>
  <si>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</si>
  <si>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</si>
  <si>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</si>
  <si>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</si>
  <si>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</si>
  <si>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</si>
  <si>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</si>
  <si>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</si>
  <si>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</si>
  <si>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</si>
  <si>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</si>
  <si>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</si>
  <si>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</si>
  <si>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</si>
  <si>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</si>
  <si>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</si>
  <si>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</si>
  <si>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</si>
  <si>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</si>
  <si>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</si>
  <si>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</si>
  <si>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</si>
  <si>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</si>
  <si>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</si>
  <si>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</si>
  <si>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</si>
  <si>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</si>
  <si>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</si>
  <si>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</si>
  <si>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</si>
  <si>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</si>
  <si>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</si>
  <si>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</si>
  <si>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</si>
  <si>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</si>
  <si>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</si>
  <si>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</si>
  <si>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</si>
  <si>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</si>
  <si>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</si>
  <si>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</si>
  <si>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</si>
  <si>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</si>
  <si>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</si>
  <si>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</si>
  <si>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</si>
  <si>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</si>
  <si>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</si>
  <si>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</si>
  <si>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</si>
  <si>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</si>
  <si>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</si>
  <si>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</si>
  <si>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</si>
  <si>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</si>
  <si>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</si>
  <si>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</si>
  <si>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</si>
  <si>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</si>
  <si>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</si>
  <si>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</si>
  <si>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</si>
  <si>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</si>
  <si>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</si>
  <si>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</si>
  <si>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</si>
  <si>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</si>
  <si>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</si>
  <si>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</si>
  <si>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</si>
  <si>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</si>
  <si>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</si>
  <si>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</si>
  <si>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</si>
  <si>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</si>
  <si>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</si>
  <si>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</si>
  <si>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</si>
  <si>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</si>
  <si>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</si>
  <si>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</si>
  <si>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</si>
  <si>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</si>
  <si>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</si>
  <si>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</si>
  <si>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</si>
  <si>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</si>
  <si>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</si>
  <si>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</si>
  <si>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</si>
  <si>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</si>
  <si>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</si>
  <si>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</si>
  <si>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</si>
  <si>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</si>
  <si>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</si>
  <si>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</si>
  <si>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</si>
  <si>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</si>
  <si>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</si>
  <si>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</si>
  <si>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</si>
  <si>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</si>
  <si>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</si>
  <si>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</si>
  <si>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</si>
  <si>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</si>
  <si>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</si>
  <si>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</si>
  <si>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</si>
  <si>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</si>
  <si>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</si>
  <si>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</si>
  <si>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</si>
  <si>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</si>
  <si>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</si>
  <si>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</si>
  <si>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</si>
  <si>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</si>
  <si>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</si>
  <si>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</si>
  <si>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</si>
  <si>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</si>
  <si>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</si>
  <si>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</si>
  <si>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</si>
  <si>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</si>
  <si>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</si>
  <si>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</si>
  <si>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</si>
  <si>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</si>
  <si>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</si>
  <si>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</si>
  <si>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</si>
  <si>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</si>
  <si>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</si>
  <si>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</si>
  <si>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</si>
  <si>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</si>
  <si>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</si>
  <si>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</si>
  <si>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</si>
  <si>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</si>
  <si>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</si>
  <si>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</si>
  <si>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</si>
  <si>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</si>
  <si>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</si>
  <si>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</si>
  <si>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</si>
  <si>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</si>
  <si>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</si>
  <si>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</si>
  <si>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</si>
  <si>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</si>
  <si>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</si>
  <si>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</si>
  <si>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</si>
  <si>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</si>
  <si>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</si>
  <si>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</si>
  <si>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</si>
  <si>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</si>
  <si>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</si>
  <si>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</si>
  <si>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</si>
  <si>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</si>
  <si>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</si>
  <si>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</si>
  <si>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</si>
  <si>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</si>
  <si>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</si>
  <si>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</si>
  <si>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</si>
  <si>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</si>
  <si>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</si>
  <si>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</si>
  <si>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</si>
  <si>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</si>
  <si>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</si>
  <si>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</si>
  <si>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</si>
  <si>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</si>
  <si>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</si>
  <si>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</si>
  <si>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</si>
  <si>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</si>
  <si>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</si>
  <si>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</si>
  <si>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</si>
  <si>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</si>
  <si>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</si>
  <si>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</si>
  <si>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</si>
  <si>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</si>
  <si>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</si>
  <si>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</si>
  <si>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</si>
  <si>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</si>
  <si>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</si>
  <si>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</si>
  <si>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</si>
  <si>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</si>
  <si>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</si>
  <si>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</si>
  <si>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</si>
  <si>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</si>
  <si>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</si>
  <si>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</si>
  <si>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</si>
  <si>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</si>
  <si>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</si>
  <si>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</si>
  <si>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</si>
  <si>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</si>
  <si>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</si>
  <si>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</si>
  <si>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</si>
  <si>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</si>
  <si>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</si>
  <si>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</si>
  <si>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</si>
  <si>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</si>
  <si>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</si>
  <si>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</si>
  <si>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</si>
  <si>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</si>
  <si>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</si>
  <si>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</si>
  <si>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</si>
  <si>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</si>
  <si>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</si>
  <si>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</si>
  <si>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</si>
  <si>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</si>
  <si>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</si>
  <si>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</si>
  <si>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</si>
  <si>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</si>
  <si>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</si>
  <si>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</si>
  <si>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</si>
  <si>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</si>
  <si>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</si>
  <si>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</si>
  <si>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</si>
  <si>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</si>
  <si>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</si>
  <si>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</si>
  <si>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</si>
  <si>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</si>
  <si>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</si>
  <si>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</si>
  <si>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</si>
  <si>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</si>
  <si>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</si>
  <si>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</si>
  <si>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</si>
  <si>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</si>
  <si>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</si>
  <si>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</si>
  <si>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</si>
  <si>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</si>
  <si>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</si>
  <si>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</si>
  <si>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</si>
  <si>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</si>
  <si>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</si>
  <si>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</si>
  <si>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</si>
  <si>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</si>
  <si>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</si>
  <si>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</si>
  <si>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</si>
  <si>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</si>
  <si>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</si>
  <si>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</si>
  <si>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</si>
  <si>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</si>
  <si>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</si>
  <si>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</si>
  <si>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</si>
  <si>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</si>
  <si>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</si>
  <si>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</si>
  <si>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</si>
  <si>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</si>
  <si>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</si>
  <si>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</si>
  <si>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</si>
  <si>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</si>
  <si>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</si>
  <si>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</si>
  <si>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</si>
  <si>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</si>
  <si>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</si>
  <si>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</si>
  <si>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</si>
  <si>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</si>
  <si>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</si>
  <si>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</si>
  <si>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</si>
  <si>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</si>
  <si>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</si>
  <si>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</si>
  <si>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</si>
  <si>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</si>
  <si>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</si>
  <si>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</si>
  <si>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</si>
  <si>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</si>
  <si>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</si>
  <si>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</si>
  <si>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</si>
  <si>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</si>
  <si>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</si>
  <si>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</si>
  <si>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</si>
  <si>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</si>
  <si>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</si>
  <si>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</si>
  <si>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</si>
  <si>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</si>
  <si>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</si>
  <si>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</si>
  <si>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</si>
  <si>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</si>
  <si>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</si>
  <si>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</si>
  <si>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</si>
  <si>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</si>
  <si>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</si>
  <si>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</si>
  <si>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</si>
  <si>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</si>
  <si>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</si>
  <si>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</si>
  <si>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</si>
  <si>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</si>
  <si>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</si>
  <si>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</si>
  <si>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</si>
  <si>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</si>
  <si>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</si>
  <si>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</si>
  <si>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</si>
  <si>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</si>
  <si>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</si>
  <si>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</si>
  <si>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</si>
  <si>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</si>
  <si>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</si>
  <si>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</si>
  <si>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</si>
  <si>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</si>
  <si>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</si>
  <si>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</si>
  <si>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</si>
  <si>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</si>
  <si>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</si>
  <si>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</si>
  <si>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</si>
  <si>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</si>
  <si>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</si>
  <si>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</si>
  <si>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</si>
  <si>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</si>
  <si>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</si>
  <si>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</si>
  <si>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</si>
  <si>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</si>
  <si>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</si>
  <si>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</si>
  <si>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</si>
  <si>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</si>
  <si>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</si>
  <si>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</si>
  <si>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</si>
  <si>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</si>
  <si>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</si>
  <si>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</si>
  <si>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</si>
  <si>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</si>
  <si>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</si>
  <si>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</si>
  <si>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</si>
  <si>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</si>
  <si>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</si>
  <si>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</si>
  <si>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</si>
  <si>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</si>
  <si>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</si>
  <si>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</si>
  <si>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</si>
  <si>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</si>
  <si>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</si>
  <si>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</si>
  <si>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</si>
  <si>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</si>
  <si>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</si>
  <si>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</si>
  <si>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</si>
  <si>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</si>
  <si>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</si>
  <si>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</si>
  <si>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</si>
  <si>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</si>
  <si>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</si>
  <si>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</si>
  <si>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</si>
  <si>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</si>
  <si>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</si>
  <si>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</si>
  <si>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</si>
  <si>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</si>
  <si>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</si>
  <si>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</si>
  <si>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</si>
  <si>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</si>
  <si>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</si>
  <si>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</si>
  <si>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</si>
  <si>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</si>
  <si>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</si>
  <si>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</si>
  <si>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</si>
  <si>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</si>
  <si>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</si>
  <si>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</si>
  <si>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</si>
  <si>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</si>
  <si>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</si>
  <si>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</si>
  <si>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</si>
  <si>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</si>
  <si>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</si>
  <si>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</si>
  <si>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</si>
  <si>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</si>
  <si>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</si>
  <si>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</si>
  <si>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</si>
  <si>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</si>
  <si>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</si>
  <si>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</si>
  <si>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</si>
  <si>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</si>
  <si>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</si>
  <si>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</si>
  <si>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</si>
  <si>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</si>
  <si>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</si>
  <si>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</si>
  <si>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</si>
  <si>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</si>
  <si>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</si>
  <si>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</si>
  <si>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</si>
  <si>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</si>
  <si>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</si>
  <si>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</si>
  <si>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</si>
  <si>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</si>
  <si>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</si>
  <si>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</si>
  <si>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</si>
  <si>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</si>
  <si>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</si>
  <si>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</si>
  <si>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</si>
  <si>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</si>
  <si>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</si>
  <si>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</si>
  <si>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</si>
  <si>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</si>
  <si>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</si>
  <si>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</si>
  <si>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</si>
  <si>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</si>
  <si>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</si>
  <si>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</si>
  <si>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</si>
  <si>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</si>
  <si>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</si>
  <si>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</si>
  <si>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</si>
  <si>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</si>
  <si>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</si>
  <si>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</si>
  <si>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</si>
  <si>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</si>
  <si>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</si>
  <si>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</si>
  <si>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</si>
  <si>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</si>
  <si>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</si>
  <si>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</si>
  <si>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</si>
  <si>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</si>
  <si>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</si>
  <si>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</si>
  <si>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</si>
  <si>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</si>
  <si>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</si>
  <si>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</si>
  <si>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</si>
  <si>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</si>
  <si>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</si>
  <si>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</si>
  <si>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</si>
  <si>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</si>
  <si>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</si>
  <si>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</si>
  <si>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</si>
  <si>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</si>
  <si>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</si>
  <si>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</si>
  <si>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</si>
  <si>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</si>
  <si>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</si>
  <si>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</si>
  <si>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</si>
  <si>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</si>
  <si>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</si>
  <si>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</si>
  <si>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</si>
  <si>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</si>
  <si>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</si>
  <si>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</si>
  <si>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</si>
  <si>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</si>
  <si>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</si>
  <si>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</si>
  <si>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</si>
  <si>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</si>
  <si>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</si>
  <si>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</si>
  <si>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</si>
  <si>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</si>
  <si>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</si>
  <si>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</si>
  <si>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</si>
  <si>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</si>
  <si>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</si>
  <si>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</si>
  <si>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</si>
  <si>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</si>
  <si>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</si>
  <si>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</si>
  <si>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</si>
  <si>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</si>
  <si>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</si>
  <si>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</si>
  <si>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</si>
  <si>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</si>
  <si>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</si>
  <si>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</si>
  <si>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</si>
  <si>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</si>
  <si>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</si>
  <si>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</si>
  <si>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</si>
  <si>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</si>
  <si>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</si>
  <si>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</si>
  <si>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</si>
  <si>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</si>
  <si>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</si>
  <si>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</si>
  <si>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</si>
  <si>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</si>
  <si>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</si>
  <si>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</si>
  <si>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</si>
  <si>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</si>
  <si>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</si>
  <si>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</si>
  <si>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</si>
  <si>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</si>
  <si>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</si>
  <si>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</si>
  <si>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</si>
  <si>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</si>
  <si>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</si>
  <si>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</si>
  <si>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</si>
  <si>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</si>
  <si>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</si>
  <si>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</si>
  <si>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</si>
  <si>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</si>
  <si>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</si>
  <si>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</si>
  <si>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</si>
  <si>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</si>
  <si>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</si>
  <si>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</si>
  <si>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</si>
  <si>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</si>
  <si>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</si>
  <si>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</si>
  <si>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</si>
  <si>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</si>
  <si>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</si>
  <si>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</si>
  <si>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</si>
  <si>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</si>
  <si>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</si>
  <si>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</si>
  <si>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</si>
  <si>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</si>
  <si>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</si>
  <si>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</si>
  <si>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</si>
  <si>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</si>
  <si>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</si>
  <si>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</si>
  <si>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</si>
  <si>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</si>
  <si>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</si>
  <si>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</si>
  <si>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</si>
  <si>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</si>
  <si>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</si>
  <si>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</si>
  <si>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</si>
  <si>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</si>
  <si>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</si>
  <si>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</si>
  <si>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</si>
  <si>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</si>
  <si>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</si>
  <si>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</si>
  <si>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</si>
  <si>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</si>
  <si>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</si>
  <si>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</si>
  <si>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</si>
  <si>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</si>
  <si>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</si>
  <si>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</si>
  <si>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</si>
  <si>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</si>
  <si>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</si>
  <si>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</si>
  <si>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</si>
  <si>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</si>
  <si>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</si>
  <si>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</si>
  <si>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</si>
  <si>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</si>
  <si>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</si>
  <si>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</si>
  <si>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</si>
  <si>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</si>
  <si>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</si>
  <si>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</si>
  <si>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</si>
  <si>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</si>
  <si>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</si>
  <si>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</si>
  <si>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</si>
  <si>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</si>
  <si>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</si>
  <si>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</si>
  <si>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</si>
  <si>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</si>
  <si>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</si>
  <si>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</si>
  <si>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</si>
  <si>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</si>
  <si>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</si>
  <si>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</si>
  <si>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</si>
  <si>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</si>
  <si>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</si>
  <si>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</si>
  <si>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</si>
  <si>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</si>
  <si>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</si>
  <si>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</si>
  <si>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</si>
  <si>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</si>
  <si>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</si>
  <si>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</si>
  <si>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</si>
  <si>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</si>
  <si>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</si>
  <si>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</si>
  <si>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</si>
  <si>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</si>
  <si>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</si>
  <si>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</si>
  <si>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</si>
  <si>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</si>
  <si>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</si>
  <si>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</si>
  <si>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</si>
  <si>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</si>
  <si>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</si>
  <si>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</si>
  <si>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</si>
  <si>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</si>
  <si>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</si>
  <si>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</si>
  <si>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</si>
  <si>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</si>
  <si>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</si>
  <si>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</si>
  <si>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</si>
  <si>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</si>
  <si>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</si>
  <si>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</si>
  <si>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</si>
  <si>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</si>
  <si>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</si>
  <si>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</si>
  <si>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</si>
  <si>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</si>
  <si>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</si>
  <si>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</si>
  <si>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</si>
  <si>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</si>
  <si>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</si>
  <si>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</si>
  <si>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</si>
  <si>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</si>
  <si>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</si>
  <si>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</si>
  <si>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</si>
  <si>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</si>
  <si>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</si>
  <si>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</si>
  <si>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</si>
  <si>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</si>
  <si>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</si>
  <si>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</si>
  <si>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</si>
  <si>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</si>
  <si>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</si>
  <si>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</si>
  <si>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</si>
  <si>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</si>
  <si>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</si>
  <si>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</si>
  <si>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</si>
  <si>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</si>
  <si>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</si>
  <si>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</si>
  <si>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</si>
  <si>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</si>
  <si>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</si>
  <si>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</si>
  <si>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</si>
  <si>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</si>
  <si>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</si>
  <si>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</si>
  <si>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</si>
  <si>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</si>
  <si>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</si>
  <si>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</si>
  <si>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</si>
  <si>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</si>
  <si>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</si>
  <si>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</si>
  <si>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</si>
  <si>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</si>
  <si>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</si>
  <si>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</si>
  <si>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</si>
  <si>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</si>
  <si>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</si>
  <si>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</si>
  <si>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</si>
  <si>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</si>
  <si>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</si>
  <si>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</si>
  <si>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</si>
  <si>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</si>
  <si>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</si>
  <si>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</si>
  <si>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</si>
  <si>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</si>
  <si>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</si>
  <si>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</si>
  <si>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</si>
  <si>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</si>
  <si>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</si>
  <si>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</si>
  <si>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</si>
  <si>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</si>
  <si>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</si>
  <si>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</si>
  <si>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</si>
  <si>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</si>
  <si>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</si>
  <si>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</si>
  <si>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</si>
  <si>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</si>
  <si>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</si>
  <si>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</si>
  <si>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</si>
  <si>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</si>
  <si>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</si>
  <si>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</si>
  <si>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</si>
  <si>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</si>
  <si>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</si>
  <si>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</si>
  <si>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</si>
  <si>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</si>
  <si>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</si>
  <si>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</si>
  <si>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</si>
  <si>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</si>
  <si>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</si>
  <si>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</si>
  <si>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</si>
  <si>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</si>
  <si>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</si>
  <si>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</si>
  <si>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</si>
  <si>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</si>
  <si>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</si>
  <si>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</si>
  <si>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</si>
  <si>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</si>
  <si>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</si>
  <si>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</si>
  <si>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</si>
  <si>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</si>
  <si>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</si>
  <si>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</si>
  <si>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</si>
  <si>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</si>
  <si>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</si>
  <si>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</si>
  <si>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</si>
  <si>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</si>
  <si>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</si>
  <si>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</si>
  <si>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</si>
  <si>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</si>
  <si>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</si>
  <si>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</si>
  <si>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</si>
  <si>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</si>
  <si>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</si>
  <si>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</si>
  <si>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</si>
  <si>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</si>
  <si>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</si>
  <si>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</si>
  <si>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</si>
  <si>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</si>
  <si>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</si>
  <si>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</si>
  <si>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</si>
  <si>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</si>
  <si>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</si>
  <si>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</si>
  <si>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</si>
  <si>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</si>
  <si>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</si>
  <si>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</si>
  <si>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</si>
  <si>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</si>
  <si>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</si>
  <si>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</si>
  <si>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</si>
  <si>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</si>
  <si>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</si>
  <si>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</si>
  <si>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</si>
  <si>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</si>
  <si>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</si>
  <si>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</si>
  <si>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</si>
  <si>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</si>
  <si>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</si>
  <si>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</si>
  <si>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</si>
  <si>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</si>
  <si>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</si>
  <si>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</si>
  <si>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</si>
  <si>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</si>
  <si>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</si>
  <si>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</si>
  <si>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</si>
  <si>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</si>
  <si>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</si>
  <si>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</si>
  <si>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</si>
  <si>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</si>
  <si>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</si>
  <si>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</si>
  <si>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</si>
  <si>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</si>
  <si>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</si>
  <si>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</si>
  <si>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</si>
  <si>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</si>
  <si>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</si>
  <si>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</si>
  <si>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</si>
  <si>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</si>
  <si>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</si>
  <si>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</si>
  <si>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</si>
  <si>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</si>
  <si>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</si>
  <si>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</si>
  <si>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</si>
  <si>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</si>
  <si>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</si>
  <si>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</si>
  <si>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</si>
  <si>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</si>
  <si>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</si>
  <si>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</si>
  <si>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</si>
  <si>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</si>
  <si>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</si>
  <si>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</si>
  <si>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</si>
  <si>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</si>
  <si>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</si>
  <si>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</si>
  <si>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</si>
  <si>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</si>
  <si>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</si>
  <si>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</si>
  <si>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</si>
  <si>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</si>
  <si>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</si>
  <si>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</si>
  <si>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</si>
  <si>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</si>
  <si>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</si>
  <si>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</si>
  <si>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</si>
  <si>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</si>
  <si>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</si>
  <si>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</si>
  <si>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</si>
  <si>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</si>
  <si>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</si>
  <si>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</si>
  <si>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</si>
  <si>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</si>
  <si>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</si>
  <si>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</si>
  <si>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</si>
  <si>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</si>
  <si>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</si>
  <si>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</si>
  <si>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</si>
  <si>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</si>
  <si>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</si>
  <si>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</si>
  <si>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</si>
  <si>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</si>
  <si>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</si>
  <si>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</si>
  <si>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</si>
  <si>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</si>
  <si>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</si>
  <si>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</si>
  <si>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</si>
  <si>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</si>
  <si>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</si>
  <si>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</si>
  <si>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</si>
  <si>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</si>
  <si>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</si>
  <si>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</si>
  <si>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</si>
  <si>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</si>
  <si>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</si>
  <si>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</si>
  <si>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</si>
  <si>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</si>
  <si>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</si>
  <si>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</si>
  <si>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</si>
  <si>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</si>
  <si>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</si>
  <si>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</si>
  <si>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</si>
  <si>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</si>
  <si>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</si>
  <si>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</si>
  <si>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</si>
  <si>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</si>
  <si>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</si>
  <si>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</si>
  <si>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</si>
  <si>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</si>
  <si>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</si>
  <si>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</si>
  <si>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</si>
  <si>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</si>
  <si>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</si>
  <si>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</si>
  <si>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</si>
  <si>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</si>
  <si>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</si>
  <si>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</si>
  <si>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</si>
  <si>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</si>
  <si>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</si>
  <si>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</si>
  <si>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</si>
  <si>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</si>
  <si>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</si>
  <si>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</si>
  <si>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</si>
  <si>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</si>
  <si>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</si>
  <si>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</si>
  <si>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</si>
  <si>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</si>
  <si>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</si>
  <si>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</si>
  <si>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</si>
  <si>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</si>
  <si>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</si>
  <si>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</si>
  <si>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</si>
  <si>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</si>
  <si>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</si>
  <si>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</si>
  <si>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</si>
  <si>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</si>
  <si>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</si>
  <si>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</si>
  <si>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</si>
  <si>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</si>
  <si>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</si>
  <si>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</si>
  <si>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</si>
  <si>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</si>
  <si>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</si>
  <si>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</si>
  <si>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</si>
  <si>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</si>
  <si>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</si>
  <si>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</si>
  <si>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</si>
  <si>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</si>
  <si>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</si>
  <si>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</si>
  <si>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</si>
  <si>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</si>
  <si>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</si>
  <si>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</si>
  <si>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</si>
  <si>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</si>
  <si>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</si>
  <si>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</si>
  <si>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</si>
  <si>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</si>
  <si>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</si>
  <si>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</si>
  <si>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</si>
  <si>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</si>
  <si>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</si>
  <si>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</si>
  <si>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</si>
  <si>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</si>
  <si>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</si>
  <si>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</si>
  <si>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</si>
  <si>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</si>
  <si>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</si>
  <si>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</si>
  <si>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</si>
  <si>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</si>
  <si>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</si>
  <si>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</si>
  <si>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</si>
  <si>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</si>
  <si>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</si>
  <si>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</si>
  <si>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</si>
  <si>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</si>
  <si>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</si>
  <si>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</si>
  <si>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</si>
  <si>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</si>
  <si>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</si>
  <si>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</si>
  <si>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</si>
  <si>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</si>
  <si>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</si>
  <si>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</si>
  <si>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</si>
  <si>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</si>
  <si>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</si>
  <si>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</si>
  <si>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</si>
  <si>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</si>
  <si>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</si>
  <si>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</si>
  <si>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</si>
  <si>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</si>
  <si>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</si>
  <si>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</si>
  <si>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</si>
  <si>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</si>
  <si>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</si>
  <si>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</si>
  <si>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</si>
  <si>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</si>
  <si>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</si>
  <si>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</si>
  <si>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</si>
  <si>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</si>
  <si>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</si>
  <si>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</si>
  <si>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</si>
  <si>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</si>
  <si>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</si>
  <si>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</si>
  <si>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</si>
  <si>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</si>
  <si>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</si>
  <si>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</si>
  <si>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</si>
  <si>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</si>
  <si>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</si>
  <si>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</si>
  <si>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</si>
  <si>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</si>
  <si>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</si>
  <si>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</si>
  <si>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</si>
  <si>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</si>
  <si>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</si>
  <si>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</si>
  <si>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</si>
  <si>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</si>
  <si>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</si>
  <si>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</si>
  <si>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</si>
  <si>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</si>
  <si>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</si>
  <si>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</si>
  <si>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</si>
  <si>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</si>
  <si>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</si>
  <si>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</si>
  <si>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</si>
  <si>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</si>
  <si>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</si>
  <si>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</si>
  <si>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</si>
  <si>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</si>
  <si>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</si>
  <si>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</si>
  <si>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</si>
  <si>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</si>
  <si>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</si>
  <si>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</si>
  <si>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</si>
  <si>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</si>
  <si>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</si>
  <si>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</si>
  <si>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</si>
  <si>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</si>
  <si>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</si>
  <si>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</si>
  <si>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</si>
  <si>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</si>
  <si>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</si>
  <si>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</si>
  <si>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</si>
  <si>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</si>
  <si>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</si>
  <si>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</si>
  <si>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</si>
  <si>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</si>
  <si>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</si>
  <si>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</si>
  <si>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</si>
  <si>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</si>
  <si>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</si>
  <si>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</si>
  <si>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</si>
  <si>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</si>
  <si>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</si>
  <si>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</si>
  <si>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</si>
  <si>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</si>
  <si>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</si>
  <si>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</si>
  <si>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</si>
  <si>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</si>
  <si>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</si>
  <si>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</si>
  <si>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</si>
  <si>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</si>
  <si>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</si>
  <si>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</si>
  <si>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</si>
  <si>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</si>
  <si>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</si>
  <si>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</si>
  <si>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</si>
  <si>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</si>
  <si>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</si>
  <si>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</si>
  <si>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</si>
  <si>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</si>
  <si>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</si>
  <si>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</si>
  <si>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</si>
  <si>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</si>
  <si>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</si>
  <si>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</si>
  <si>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</si>
  <si>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</si>
  <si>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</si>
  <si>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</si>
  <si>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</si>
  <si>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</si>
  <si>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</si>
  <si>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</si>
  <si>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</si>
  <si>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</si>
  <si>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</si>
  <si>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</si>
  <si>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</si>
  <si>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</si>
  <si>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</si>
  <si>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</si>
  <si>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</si>
  <si>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</si>
  <si>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</si>
  <si>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</si>
  <si>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</si>
  <si>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</si>
  <si>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</si>
  <si>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</si>
  <si>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</si>
  <si>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</si>
  <si>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</si>
  <si>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</si>
  <si>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</si>
  <si>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</si>
  <si>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</si>
  <si>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</si>
  <si>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</si>
  <si>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</si>
  <si>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</si>
  <si>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</si>
  <si>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</si>
  <si>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</si>
  <si>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</si>
  <si>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</si>
  <si>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</si>
  <si>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</si>
  <si>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</si>
  <si>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</si>
  <si>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</si>
  <si>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</si>
  <si>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</si>
  <si>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</si>
  <si>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</si>
  <si>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</si>
  <si>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</si>
  <si>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</si>
  <si>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</si>
  <si>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</si>
  <si>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</si>
  <si>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</si>
  <si>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</si>
  <si>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</si>
  <si>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</si>
  <si>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</si>
  <si>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</si>
  <si>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</si>
  <si>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</si>
  <si>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</si>
  <si>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</si>
  <si>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</si>
  <si>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</si>
  <si>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</si>
  <si>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</si>
  <si>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</si>
  <si>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</si>
  <si>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</si>
  <si>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</si>
  <si>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</si>
  <si>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</si>
  <si>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</si>
  <si>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</si>
  <si>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</si>
  <si>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</si>
  <si>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</si>
  <si>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</si>
  <si>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</si>
  <si>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</si>
  <si>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</si>
  <si>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</si>
  <si>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</si>
  <si>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</si>
  <si>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</si>
  <si>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</si>
  <si>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</si>
  <si>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</si>
  <si>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</si>
  <si>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</si>
  <si>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</si>
  <si>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</si>
  <si>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</si>
  <si>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</si>
  <si>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</si>
  <si>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</si>
  <si>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</si>
  <si>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</si>
  <si>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</si>
  <si>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</si>
  <si>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</si>
  <si>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</si>
  <si>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</si>
  <si>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</si>
  <si>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</si>
  <si>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</si>
  <si>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</si>
  <si>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</si>
  <si>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</si>
  <si>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</si>
  <si>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</si>
  <si>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</si>
  <si>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</si>
  <si>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</si>
  <si>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</si>
  <si>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</si>
  <si>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</si>
  <si>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</si>
  <si>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</si>
  <si>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</si>
  <si>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</si>
  <si>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</si>
  <si>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</si>
  <si>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</si>
  <si>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</si>
  <si>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</si>
  <si>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</si>
  <si>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</si>
  <si>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</si>
  <si>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</si>
  <si>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</si>
  <si>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</si>
  <si>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</si>
  <si>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</si>
  <si>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</si>
  <si>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</si>
  <si>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</si>
  <si>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</si>
  <si>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</si>
  <si>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</si>
  <si>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</si>
  <si>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</si>
  <si>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</si>
  <si>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</si>
  <si>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</si>
  <si>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</si>
  <si>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</si>
  <si>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</si>
  <si>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</si>
  <si>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</si>
  <si>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</si>
  <si>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</si>
  <si>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</si>
  <si>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</si>
  <si>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</si>
  <si>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</si>
  <si>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</si>
  <si>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</si>
  <si>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</si>
  <si>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</si>
  <si>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</si>
  <si>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</si>
  <si>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</si>
  <si>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</si>
  <si>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</si>
  <si>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</si>
  <si>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</si>
  <si>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</si>
  <si>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</si>
  <si>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</si>
  <si>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</si>
  <si>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</si>
  <si>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</si>
  <si>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</si>
  <si>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</si>
  <si>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</si>
  <si>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</si>
  <si>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</si>
  <si>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</si>
  <si>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</si>
  <si>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</si>
  <si>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</si>
  <si>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</si>
  <si>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</si>
  <si>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</si>
  <si>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</si>
  <si>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</si>
  <si>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</si>
  <si>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</si>
  <si>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</si>
  <si>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</si>
  <si>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</si>
  <si>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</si>
  <si>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</si>
  <si>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</si>
  <si>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</si>
  <si>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</si>
  <si>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</si>
  <si>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</si>
  <si>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</si>
  <si>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</si>
  <si>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</si>
  <si>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</si>
  <si>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</si>
  <si>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</si>
  <si>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</si>
  <si>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</si>
  <si>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</si>
  <si>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</si>
  <si>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</si>
  <si>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</si>
  <si>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</si>
  <si>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</si>
  <si>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</si>
  <si>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</si>
  <si>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</si>
  <si>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</si>
  <si>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</si>
  <si>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</si>
  <si>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</si>
  <si>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</si>
  <si>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</si>
  <si>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</si>
  <si>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</si>
  <si>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</si>
  <si>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</si>
  <si>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</si>
  <si>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</si>
  <si>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</si>
  <si>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</si>
  <si>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</si>
  <si>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</si>
  <si>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</si>
  <si>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</si>
  <si>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</si>
  <si>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</si>
  <si>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</si>
  <si>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</si>
  <si>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</si>
  <si>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</si>
  <si>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</si>
  <si>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</si>
  <si>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</si>
  <si>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</si>
  <si>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</si>
  <si>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</si>
  <si>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</si>
  <si>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</si>
  <si>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</si>
  <si>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</si>
  <si>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</si>
  <si>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</si>
  <si>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</si>
  <si>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</si>
  <si>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</si>
  <si>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</si>
  <si>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</si>
  <si>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</si>
  <si>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</si>
  <si>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</si>
  <si>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</si>
  <si>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</si>
  <si>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</si>
  <si>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</si>
  <si>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</si>
  <si>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</si>
  <si>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</si>
  <si>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</si>
  <si>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</si>
  <si>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</si>
  <si>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</si>
  <si>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</si>
  <si>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</si>
  <si>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</si>
  <si>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</si>
  <si>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</si>
  <si>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</si>
  <si>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</si>
  <si>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</si>
  <si>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</si>
  <si>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</si>
  <si>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</si>
  <si>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</si>
  <si>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</si>
  <si>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</si>
  <si>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</si>
  <si>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</si>
  <si>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</si>
  <si>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</si>
  <si>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</si>
  <si>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</si>
  <si>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</si>
  <si>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</si>
  <si>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</si>
  <si>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</si>
  <si>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</si>
  <si>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</si>
  <si>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</si>
  <si>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</si>
  <si>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</si>
  <si>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</si>
  <si>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</si>
  <si>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</si>
  <si>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</si>
  <si>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</si>
  <si>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</si>
  <si>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</si>
  <si>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</si>
  <si>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</si>
  <si>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</si>
  <si>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</si>
  <si>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</si>
  <si>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</si>
  <si>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</si>
  <si>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</si>
  <si>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</si>
  <si>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</si>
  <si>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</si>
  <si>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</si>
  <si>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</si>
  <si>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</si>
  <si>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</si>
  <si>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</si>
  <si>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</si>
  <si>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</si>
  <si>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</si>
  <si>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</si>
  <si>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</si>
  <si>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</si>
  <si>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</si>
  <si>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</si>
  <si>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</si>
  <si>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</si>
  <si>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</si>
  <si>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</si>
  <si>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</si>
  <si>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</si>
  <si>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</si>
  <si>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</si>
  <si>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</si>
  <si>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</si>
  <si>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</si>
  <si>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</si>
  <si>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</si>
  <si>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</si>
  <si>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</si>
  <si>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</si>
  <si>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</si>
  <si>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</si>
  <si>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</si>
  <si>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</si>
  <si>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</si>
  <si>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</si>
  <si>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</si>
  <si>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</si>
  <si>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</si>
  <si>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</si>
  <si>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</si>
  <si>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</si>
  <si>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</si>
  <si>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</si>
  <si>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</si>
  <si>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</si>
  <si>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</si>
  <si>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</si>
  <si>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</si>
  <si>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</si>
  <si>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</si>
  <si>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</si>
  <si>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</si>
  <si>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</si>
  <si>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</si>
  <si>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</si>
  <si>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</si>
  <si>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</si>
  <si>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</si>
  <si>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</si>
  <si>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</si>
  <si>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</si>
  <si>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</si>
  <si>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</si>
  <si>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</si>
  <si>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</si>
  <si>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</si>
  <si>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</si>
  <si>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</si>
  <si>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</si>
  <si>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</si>
  <si>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</si>
  <si>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</si>
  <si>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</si>
  <si>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</si>
  <si>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</si>
  <si>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</si>
  <si>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</si>
  <si>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</si>
  <si>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</si>
  <si>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</si>
  <si>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</si>
  <si>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</si>
  <si>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</si>
  <si>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</si>
  <si>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</si>
  <si>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</si>
  <si>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</si>
  <si>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</si>
  <si>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</si>
  <si>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</si>
  <si>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</si>
  <si>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</si>
  <si>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</si>
  <si>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</si>
  <si>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</si>
  <si>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</si>
  <si>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</si>
  <si>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</si>
  <si>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</si>
  <si>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</si>
  <si>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</si>
  <si>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</si>
  <si>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</si>
  <si>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</si>
  <si>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</si>
  <si>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</si>
  <si>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</si>
  <si>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</si>
  <si>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</si>
  <si>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</si>
  <si>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</si>
  <si>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</si>
  <si>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</si>
  <si>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</si>
  <si>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</si>
  <si>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</si>
  <si>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</si>
  <si>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</si>
  <si>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</si>
  <si>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</si>
  <si>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</si>
  <si>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</si>
  <si>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</si>
  <si>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</si>
  <si>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</si>
  <si>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</si>
  <si>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</si>
  <si>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</si>
  <si>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</si>
  <si>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</si>
  <si>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</si>
  <si>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</si>
  <si>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</si>
  <si>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</si>
  <si>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</si>
  <si>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</si>
  <si>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</si>
  <si>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</si>
  <si>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</si>
  <si>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</si>
  <si>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</si>
  <si>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</si>
  <si>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</si>
  <si>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</si>
  <si>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</si>
  <si>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</si>
  <si>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</si>
  <si>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</si>
  <si>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</si>
  <si>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</si>
  <si>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</si>
  <si>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</si>
  <si>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</si>
  <si>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</si>
  <si>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</si>
  <si>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</si>
  <si>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</si>
  <si>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</si>
  <si>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</si>
  <si>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</si>
  <si>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</si>
  <si>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</si>
  <si>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</si>
  <si>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</si>
  <si>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</si>
  <si>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</si>
  <si>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</si>
  <si>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</si>
  <si>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</si>
  <si>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</si>
  <si>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</si>
  <si>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</si>
  <si>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</si>
  <si>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</si>
  <si>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</si>
  <si>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</si>
  <si>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</si>
  <si>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</si>
  <si>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</si>
  <si>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</si>
  <si>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</si>
  <si>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</si>
  <si>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</si>
  <si>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</si>
  <si>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</si>
  <si>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</si>
  <si>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</si>
  <si>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</si>
  <si>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</si>
  <si>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</si>
  <si>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</si>
  <si>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</si>
  <si>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</si>
  <si>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</si>
  <si>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</si>
  <si>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</si>
  <si>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</si>
  <si>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</si>
  <si>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</si>
  <si>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</si>
  <si>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</si>
  <si>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</si>
  <si>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</si>
  <si>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</si>
  <si>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</si>
  <si>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</si>
  <si>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</si>
  <si>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</si>
  <si>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</si>
  <si>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</si>
  <si>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</si>
  <si>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</si>
  <si>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</si>
  <si>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</si>
  <si>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</si>
  <si>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</si>
  <si>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</si>
  <si>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</si>
  <si>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</si>
  <si>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</si>
  <si>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</si>
  <si>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</si>
  <si>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</si>
  <si>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</si>
  <si>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</si>
  <si>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</si>
  <si>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</si>
  <si>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</si>
  <si>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</si>
  <si>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</si>
  <si>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</si>
  <si>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</si>
  <si>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</si>
  <si>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</si>
  <si>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</si>
  <si>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</si>
  <si>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</si>
  <si>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</si>
  <si>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</si>
  <si>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</si>
  <si>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</si>
  <si>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</si>
  <si>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</si>
  <si>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</si>
  <si>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</si>
  <si>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</si>
  <si>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</si>
  <si>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</si>
  <si>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</si>
  <si>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</si>
  <si>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</si>
  <si>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</si>
  <si>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</si>
  <si>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</si>
  <si>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</si>
  <si>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</si>
  <si>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</si>
  <si>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</si>
  <si>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</si>
  <si>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</si>
  <si>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</si>
  <si>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</si>
  <si>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</si>
  <si>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</si>
  <si>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</si>
  <si>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</si>
  <si>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</si>
  <si>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</si>
  <si>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</si>
  <si>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</si>
  <si>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</si>
  <si>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</si>
  <si>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</si>
  <si>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</si>
  <si>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</si>
  <si>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</si>
  <si>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</si>
  <si>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</si>
  <si>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</si>
  <si>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</si>
  <si>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</si>
  <si>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</si>
  <si>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</si>
  <si>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</si>
  <si>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</si>
  <si>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</si>
  <si>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</si>
  <si>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</si>
  <si>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</si>
  <si>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</si>
  <si>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</si>
  <si>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</si>
  <si>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</si>
  <si>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</si>
  <si>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</si>
  <si>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</si>
  <si>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</si>
  <si>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</si>
  <si>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Goal</t>
  </si>
  <si>
    <t>Number Successful</t>
  </si>
  <si>
    <t>Number Failed</t>
  </si>
  <si>
    <t>Number Canceled</t>
  </si>
  <si>
    <t>Total Projects</t>
  </si>
  <si>
    <t>Precentage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</si>
  <si>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</si>
  <si>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</si>
  <si>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</si>
  <si>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</si>
  <si>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</si>
  <si>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</si>
  <si>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</si>
  <si>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</si>
  <si>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</si>
  <si>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</si>
  <si>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</si>
  <si>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</si>
  <si>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</si>
  <si>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</si>
  <si>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Parent Category</t>
  </si>
  <si>
    <t>Subcatagory</t>
  </si>
  <si>
    <t>Percentage Funded</t>
  </si>
  <si>
    <t>Average Donation</t>
  </si>
  <si>
    <t>Date Created Conversion</t>
  </si>
  <si>
    <t>Date Ended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</si>
  <si>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</si>
  <si>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</si>
  <si>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</si>
  <si>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</si>
  <si>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</si>
  <si>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</si>
  <si>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</si>
  <si>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</si>
  <si>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</si>
  <si>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</si>
  <si>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</si>
  <si>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</si>
  <si>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</si>
  <si>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</si>
  <si>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</si>
  <si>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</si>
  <si>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</si>
  <si>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</si>
  <si>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</si>
  <si>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</si>
  <si>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</si>
  <si>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</si>
  <si>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</si>
  <si>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</si>
  <si>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</si>
  <si>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</si>
  <si>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</si>
  <si>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</si>
  <si>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</si>
  <si>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</si>
  <si>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</si>
  <si>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</si>
  <si>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</si>
  <si>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</si>
  <si>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</si>
  <si>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</si>
  <si>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</si>
  <si>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</si>
  <si>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</si>
  <si>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</si>
  <si>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</si>
  <si>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</si>
  <si>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</si>
  <si>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</si>
  <si>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</si>
  <si>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</si>
  <si>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</si>
  <si>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</si>
  <si>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</si>
  <si>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</si>
  <si>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</si>
  <si>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</si>
  <si>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</si>
  <si>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Oct</t>
  </si>
  <si>
    <t>Dec</t>
  </si>
  <si>
    <t>Mar</t>
  </si>
  <si>
    <t>Apr</t>
  </si>
  <si>
    <t>Jan</t>
  </si>
  <si>
    <t>Nov</t>
  </si>
  <si>
    <t>Jun</t>
  </si>
  <si>
    <t>Jul</t>
  </si>
  <si>
    <t>Aug</t>
  </si>
  <si>
    <t>May</t>
  </si>
  <si>
    <t>Sep</t>
  </si>
  <si>
    <t>Feb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</si>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</sst>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quotePrefix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3" fillId="0" borderId="0" xfId="0" applyNumberFormat="1" applyFont="1" applyAlignment="1">
      <alignment horizontal="center"/>
    </xf>
    <xf numFmtId="14" fontId="4" fillId="0" borderId="0" xfId="0" applyNumberFormat="1" applyFont="1"/>
  </cellXfs>
  <cellStyles count="1">
    <cellStyle name="Normal" xfId="0" builtinId="0"/>
  </cellStyles>
  <dxfs count="8">
    <dxf>
      <font>
        <b val="0"/>
        <i val="0"/>
      </font>
      <fill>
        <patternFill>
          <bgColor theme="9" tint="0.59996337778862885"/>
        </patternFill>
      </fill>
    </dxf>
    <dxf>
      <fill>
        <patternFill>
          <bgColor rgb="FFF3F70C"/>
        </patternFill>
      </fill>
    </dxf>
    <dxf>
      <fill>
        <patternFill>
          <bgColor rgb="FFE8675A"/>
        </patternFill>
      </fill>
    </dxf>
    <dxf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ill>
        <patternFill>
          <bgColor rgb="FFF3F70C"/>
        </patternFill>
      </fill>
    </dxf>
    <dxf>
      <fill>
        <patternFill>
          <bgColor rgb="FFE8675A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Outcomes Based on Goals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Precentage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2-944B-B4DA-01A24CB5AB47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2-944B-B4DA-01A24CB5AB47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2-944B-B4DA-01A24CB5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371456"/>
        <c:axId val="1242390240"/>
      </c:lineChart>
      <c:catAx>
        <c:axId val="12423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90240"/>
        <c:crosses val="autoZero"/>
        <c:auto val="1"/>
        <c:lblAlgn val="ctr"/>
        <c:lblOffset val="100"/>
        <c:noMultiLvlLbl val="0"/>
      </c:catAx>
      <c:valAx>
        <c:axId val="124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7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Challenge.xlsx]Outcomes Based on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Launch Date</a:t>
            </a:r>
          </a:p>
        </c:rich>
      </c:tx>
      <c:layout>
        <c:manualLayout>
          <c:xMode val="edge"/>
          <c:yMode val="edge"/>
          <c:x val="0.52739373215798224"/>
          <c:y val="6.182795698924731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8-3447-9F19-644778480AC1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58-3447-9F19-644778480AC1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58-3447-9F19-644778480AC1}"/>
            </c:ext>
          </c:extLst>
        </c:ser>
        <c:ser>
          <c:idx val="3"/>
          <c:order val="3"/>
          <c:tx>
            <c:strRef>
              <c:f>'Outcomes Based on Launch Date'!$E$3:$E$4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Date'!$E$5:$E$17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58-3447-9F19-644778480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676400"/>
        <c:axId val="1183766608"/>
      </c:lineChart>
      <c:catAx>
        <c:axId val="11836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66608"/>
        <c:crosses val="autoZero"/>
        <c:auto val="1"/>
        <c:lblAlgn val="ctr"/>
        <c:lblOffset val="100"/>
        <c:noMultiLvlLbl val="0"/>
      </c:catAx>
      <c:valAx>
        <c:axId val="11837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1248833</xdr:colOff>
      <xdr:row>16</xdr:row>
      <xdr:rowOff>14815</xdr:rowOff>
    </xdr:from>
    <xdr:to>
      <xdr:col>7</xdr:col>
      <xdr:colOff>10582</xdr:colOff>
      <xdr:row>39</xdr:row>
      <xdr:rowOff>105832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634E6D-0812-BF40-8BC0-EED0D6DDF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19</xdr:row>
      <xdr:rowOff>177800</xdr:rowOff>
    </xdr:from>
    <xdr:to>
      <xdr:col>17</xdr:col>
      <xdr:colOff>431800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B7B49-7D1C-9147-A9BB-20F46A91D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65.739537615744" createdVersion="6" refreshedVersion="6" minRefreshableVersion="3" recordCount="4115" xr:uid="{FB00D6CD-94F5-8942-801C-283F93E98436}">
  <cacheSource type="worksheet">
    <worksheetSource ref="A1:S1048576" sheet="Kickstarter Data All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a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0" base="17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NonDate="0" containsDate="1" containsString="0" containsBlank="1" minDate="2009-08-10T19:26:00" maxDate="2017-05-03T19:12:00"/>
    </cacheField>
    <cacheField name="Quarters" numFmtId="0" databaseField="0">
      <fieldGroup base="17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7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n v="137"/>
    <n v="63.92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n v="143"/>
    <n v="185.48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n v="105"/>
    <n v="15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n v="104"/>
    <n v="69.27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n v="123"/>
    <n v="190.55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n v="110"/>
    <n v="93.4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n v="106"/>
    <n v="146.88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n v="101"/>
    <n v="159.82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n v="100"/>
    <n v="291.79000000000002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n v="126"/>
    <n v="31.5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n v="101"/>
    <n v="158.68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n v="121"/>
    <n v="80.33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n v="165"/>
    <n v="59.96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n v="160"/>
    <n v="109.78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n v="101"/>
    <n v="147.71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n v="107"/>
    <n v="21.76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n v="100"/>
    <n v="171.84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n v="101"/>
    <n v="41.94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n v="106"/>
    <n v="93.26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n v="145"/>
    <n v="56.14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n v="100"/>
    <n v="80.16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n v="109"/>
    <n v="199.9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n v="117"/>
    <n v="51.25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n v="119"/>
    <n v="103.04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n v="109"/>
    <n v="66.349999999999994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n v="133"/>
    <n v="57.14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n v="155"/>
    <n v="102.11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n v="112"/>
    <n v="148.97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n v="100"/>
    <n v="169.61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n v="123"/>
    <n v="31.62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n v="101"/>
    <n v="76.45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n v="100"/>
    <n v="13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n v="100"/>
    <n v="320.45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n v="102"/>
    <n v="83.75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n v="130"/>
    <n v="49.88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n v="167"/>
    <n v="59.46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n v="142"/>
    <n v="193.84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n v="183"/>
    <n v="159.51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n v="110"/>
    <n v="41.68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n v="131"/>
    <n v="150.9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n v="101"/>
    <n v="126.69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n v="100"/>
    <n v="105.26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n v="142"/>
    <n v="117.51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n v="309"/>
    <n v="117.36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n v="100"/>
    <n v="133.33000000000001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n v="120"/>
    <n v="98.36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n v="104"/>
    <n v="194.44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n v="108"/>
    <n v="76.87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n v="108"/>
    <n v="56.82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n v="100"/>
    <n v="137.93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n v="100"/>
    <n v="27.27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n v="128"/>
    <n v="118.34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n v="116"/>
    <n v="223.48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n v="110"/>
    <n v="28.11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n v="101"/>
    <n v="194.23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n v="129"/>
    <n v="128.94999999999999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n v="107"/>
    <n v="49.32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n v="102"/>
    <n v="221.52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n v="103"/>
    <n v="137.21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n v="100"/>
    <n v="606.82000000000005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n v="103"/>
    <n v="43.04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n v="148"/>
    <n v="322.39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n v="155"/>
    <n v="96.7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n v="114"/>
    <n v="35.47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n v="173"/>
    <n v="86.67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n v="108"/>
    <n v="132.05000000000001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n v="119"/>
    <n v="91.23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n v="116"/>
    <n v="116.25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n v="127"/>
    <n v="21.19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n v="111"/>
    <n v="62.33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n v="127"/>
    <n v="37.409999999999997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n v="124"/>
    <n v="69.72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n v="108"/>
    <n v="58.17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n v="100"/>
    <n v="50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n v="113"/>
    <n v="19.47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n v="115"/>
    <n v="85.96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n v="153"/>
    <n v="30.67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n v="393"/>
    <n v="60.38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n v="2702"/>
    <n v="38.6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n v="127"/>
    <n v="40.270000000000003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n v="107"/>
    <n v="273.83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n v="198"/>
    <n v="53.04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n v="100"/>
    <n v="40.0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n v="103"/>
    <n v="15.77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n v="100"/>
    <n v="71.430000000000007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n v="126"/>
    <n v="71.709999999999994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n v="106"/>
    <n v="375.76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n v="105"/>
    <n v="104.6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n v="103"/>
    <n v="60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n v="115"/>
    <n v="123.29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n v="100"/>
    <n v="31.38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n v="120"/>
    <n v="78.260000000000005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n v="105"/>
    <n v="122.33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n v="111"/>
    <n v="73.73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n v="104"/>
    <n v="21.67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n v="131"/>
    <n v="21.9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n v="115"/>
    <n v="50.59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n v="106"/>
    <n v="53.13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n v="106"/>
    <n v="56.67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n v="106"/>
    <n v="40.78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n v="100"/>
    <n v="192.3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n v="100"/>
    <n v="100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n v="128"/>
    <n v="117.92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n v="105"/>
    <n v="27.9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n v="120"/>
    <n v="60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n v="107"/>
    <n v="39.380000000000003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n v="101"/>
    <n v="186.1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n v="102"/>
    <n v="111.38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n v="247"/>
    <n v="78.72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n v="220"/>
    <n v="46.7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n v="131"/>
    <n v="65.38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n v="155"/>
    <n v="102.08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n v="104"/>
    <n v="64.2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n v="141"/>
    <n v="90.38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n v="103"/>
    <n v="88.57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n v="140"/>
    <n v="28.73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n v="114"/>
    <n v="69.790000000000006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n v="100"/>
    <n v="167.49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n v="113"/>
    <n v="144.9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n v="105"/>
    <n v="91.84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n v="0"/>
    <n v="10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n v="0"/>
    <n v="1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n v="0"/>
    <n v="0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n v="0"/>
    <n v="25.17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n v="0"/>
    <n v="0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n v="14"/>
    <n v="11.67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n v="6"/>
    <n v="106.69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n v="2"/>
    <n v="47.5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n v="2"/>
    <n v="311.17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n v="0"/>
    <n v="0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n v="0"/>
    <n v="0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n v="0"/>
    <n v="0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n v="10"/>
    <n v="94.51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n v="0"/>
    <n v="0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n v="0"/>
    <n v="0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n v="13"/>
    <n v="80.599999999999994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n v="0"/>
    <n v="0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n v="0"/>
    <n v="0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n v="3"/>
    <n v="81.239999999999995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n v="100"/>
    <n v="500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n v="0"/>
    <n v="0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n v="11"/>
    <n v="46.18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n v="0"/>
    <n v="10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n v="0"/>
    <n v="0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n v="28"/>
    <n v="55.95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n v="8"/>
    <n v="37.56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n v="1"/>
    <n v="38.33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n v="0"/>
    <n v="0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n v="0"/>
    <n v="20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n v="1"/>
    <n v="15.33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n v="23"/>
    <n v="449.43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n v="0"/>
    <n v="28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n v="0"/>
    <n v="15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n v="1"/>
    <n v="35.9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n v="3"/>
    <n v="13.33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n v="0"/>
    <n v="20.25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n v="5"/>
    <n v="119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n v="0"/>
    <n v="4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n v="0"/>
    <n v="0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n v="0"/>
    <n v="10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n v="0"/>
    <n v="0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n v="0"/>
    <n v="5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n v="16"/>
    <n v="43.5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n v="0"/>
    <n v="0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n v="1"/>
    <n v="91.43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n v="0"/>
    <n v="0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n v="60"/>
    <n v="3000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n v="0"/>
    <n v="5.5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n v="4"/>
    <n v="108.3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n v="22"/>
    <n v="56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n v="3"/>
    <n v="32.5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n v="0"/>
    <n v="1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n v="0"/>
    <n v="0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n v="0"/>
    <n v="0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n v="0"/>
    <n v="0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n v="6"/>
    <n v="49.88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n v="0"/>
    <n v="0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n v="40"/>
    <n v="25.71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n v="0"/>
    <n v="0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n v="20"/>
    <n v="100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n v="33"/>
    <n v="30.85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n v="21"/>
    <n v="180.5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n v="0"/>
    <n v="0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n v="36"/>
    <n v="373.5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n v="3"/>
    <n v="25.5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n v="6"/>
    <n v="220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n v="0"/>
    <n v="0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n v="16"/>
    <n v="160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n v="0"/>
    <n v="0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n v="0"/>
    <n v="69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n v="0"/>
    <n v="50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n v="5"/>
    <n v="83.3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n v="0"/>
    <n v="5.67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n v="0"/>
    <n v="0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n v="0"/>
    <n v="1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n v="0"/>
    <n v="0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n v="42"/>
    <n v="77.11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n v="10"/>
    <n v="32.75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n v="1"/>
    <n v="46.5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n v="0"/>
    <n v="0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n v="26"/>
    <n v="87.31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n v="58"/>
    <n v="54.29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n v="0"/>
    <n v="0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n v="30"/>
    <n v="93.25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n v="51"/>
    <n v="117.68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n v="16"/>
    <n v="76.47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n v="0"/>
    <n v="0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n v="15"/>
    <n v="163.85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n v="0"/>
    <n v="0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n v="0"/>
    <n v="0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n v="25"/>
    <n v="91.82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n v="45"/>
    <n v="185.8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n v="0"/>
    <n v="1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n v="0"/>
    <n v="20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n v="0"/>
    <n v="1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n v="0"/>
    <n v="10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n v="56"/>
    <n v="331.54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n v="12"/>
    <n v="314.29000000000002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n v="2"/>
    <n v="100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n v="18"/>
    <n v="115.99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n v="1"/>
    <n v="120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n v="0"/>
    <n v="0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n v="13"/>
    <n v="65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n v="0"/>
    <n v="0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n v="0"/>
    <n v="0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n v="0"/>
    <n v="0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n v="1"/>
    <n v="125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n v="0"/>
    <n v="0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n v="0"/>
    <n v="0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n v="0"/>
    <n v="0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n v="0"/>
    <n v="30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n v="0"/>
    <n v="0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n v="3"/>
    <n v="15.71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n v="0"/>
    <n v="0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n v="40"/>
    <n v="80.2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n v="0"/>
    <n v="0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n v="0"/>
    <n v="0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n v="0"/>
    <n v="50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n v="0"/>
    <n v="0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n v="25"/>
    <n v="50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n v="108"/>
    <n v="117.85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n v="113"/>
    <n v="109.0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n v="113"/>
    <n v="73.02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n v="103"/>
    <n v="78.2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n v="114"/>
    <n v="47.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n v="104"/>
    <n v="54.02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n v="305"/>
    <n v="68.489999999999995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n v="134"/>
    <n v="108.15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n v="101"/>
    <n v="589.95000000000005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n v="113"/>
    <n v="48.05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n v="106"/>
    <n v="72.48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n v="126"/>
    <n v="57.08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n v="185"/>
    <n v="85.4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n v="101"/>
    <n v="215.86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n v="117"/>
    <n v="89.39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n v="107"/>
    <n v="45.42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n v="139"/>
    <n v="65.760000000000005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n v="107"/>
    <n v="66.7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n v="191"/>
    <n v="83.35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n v="132"/>
    <n v="105.05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n v="106"/>
    <n v="120.91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n v="107"/>
    <n v="97.64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n v="240"/>
    <n v="41.38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n v="118"/>
    <n v="30.65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n v="118"/>
    <n v="64.95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n v="111"/>
    <n v="95.78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n v="146"/>
    <n v="40.42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n v="132"/>
    <n v="78.58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n v="111"/>
    <n v="50.18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n v="147"/>
    <n v="92.25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n v="153"/>
    <n v="57.5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n v="105"/>
    <n v="109.42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n v="177"/>
    <n v="81.89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n v="108"/>
    <n v="45.67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n v="156"/>
    <n v="55.22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n v="108"/>
    <n v="65.3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n v="148"/>
    <n v="95.23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n v="110"/>
    <n v="75.4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n v="150"/>
    <n v="97.82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n v="157"/>
    <n v="87.69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n v="156"/>
    <n v="54.75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n v="121"/>
    <n v="83.95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n v="101"/>
    <n v="254.39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n v="114"/>
    <n v="101.83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n v="105"/>
    <n v="55.07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n v="229"/>
    <n v="56.9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n v="109"/>
    <n v="121.28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n v="176"/>
    <n v="91.19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n v="103"/>
    <n v="115.45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n v="105"/>
    <n v="67.77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n v="107"/>
    <n v="28.58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n v="120"/>
    <n v="46.88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n v="102"/>
    <n v="154.41999999999999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n v="101"/>
    <n v="201.22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n v="100"/>
    <n v="100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n v="133"/>
    <n v="100.08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n v="119"/>
    <n v="230.09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n v="101"/>
    <n v="141.75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n v="109"/>
    <n v="56.3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n v="179"/>
    <n v="73.3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n v="102"/>
    <n v="85.3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n v="119"/>
    <n v="61.5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n v="100"/>
    <n v="93.02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n v="137"/>
    <n v="50.29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n v="232"/>
    <n v="106.43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n v="130"/>
    <n v="51.72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n v="293"/>
    <n v="36.61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n v="111"/>
    <n v="42.52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n v="106"/>
    <n v="62.71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n v="119"/>
    <n v="89.96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n v="104"/>
    <n v="28.92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n v="104"/>
    <n v="138.80000000000001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n v="112"/>
    <n v="61.3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n v="105"/>
    <n v="80.2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n v="385"/>
    <n v="32.1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n v="101"/>
    <n v="200.89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n v="114"/>
    <n v="108.01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n v="101"/>
    <n v="95.7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n v="283"/>
    <n v="49.88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n v="113"/>
    <n v="110.47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n v="107"/>
    <n v="134.91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n v="103"/>
    <n v="106.62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n v="108"/>
    <n v="145.0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n v="123"/>
    <n v="114.59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n v="102"/>
    <n v="105.32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n v="104"/>
    <n v="70.92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n v="113"/>
    <n v="147.16999999999999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n v="136"/>
    <n v="160.47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n v="104"/>
    <n v="156.05000000000001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n v="106"/>
    <n v="63.17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n v="102"/>
    <n v="104.82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n v="107"/>
    <n v="97.36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n v="113"/>
    <n v="203.63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n v="125"/>
    <n v="188.31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n v="101"/>
    <n v="146.65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n v="103"/>
    <n v="109.19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n v="117"/>
    <n v="59.25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n v="101"/>
    <n v="97.9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n v="110"/>
    <n v="70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n v="108"/>
    <n v="72.87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n v="125"/>
    <n v="146.35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n v="107"/>
    <n v="67.91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n v="100"/>
    <n v="169.85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n v="102"/>
    <n v="58.41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n v="102"/>
    <n v="119.99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n v="123"/>
    <n v="99.86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n v="170"/>
    <n v="90.58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n v="112"/>
    <n v="117.77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n v="103"/>
    <n v="86.55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n v="107"/>
    <n v="71.900000000000006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n v="115"/>
    <n v="129.82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n v="127"/>
    <n v="44.91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n v="117"/>
    <n v="40.76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n v="109"/>
    <n v="103.52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n v="104"/>
    <n v="125.45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n v="116"/>
    <n v="246.61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n v="103"/>
    <n v="79.400000000000006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n v="174"/>
    <n v="86.1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n v="103"/>
    <n v="193.05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n v="105"/>
    <n v="84.02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n v="101"/>
    <n v="139.83000000000001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n v="111"/>
    <n v="109.82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n v="124"/>
    <n v="139.53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n v="101"/>
    <n v="347.85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n v="110"/>
    <n v="68.239999999999995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n v="104"/>
    <n v="239.9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n v="101"/>
    <n v="287.31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n v="103"/>
    <n v="86.85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n v="104"/>
    <n v="81.84999999999999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n v="110"/>
    <n v="42.87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n v="122"/>
    <n v="709.42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n v="114"/>
    <n v="161.26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n v="125"/>
    <n v="41.78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n v="107"/>
    <n v="89.89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n v="131"/>
    <n v="45.05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n v="120"/>
    <n v="42.86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n v="106"/>
    <n v="54.08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n v="114"/>
    <n v="103.22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n v="112"/>
    <n v="40.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n v="116"/>
    <n v="116.86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n v="142"/>
    <n v="115.51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n v="105"/>
    <n v="104.31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n v="256"/>
    <n v="69.77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n v="207"/>
    <n v="43.02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n v="112"/>
    <n v="58.5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n v="106"/>
    <n v="111.8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n v="100"/>
    <n v="46.23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n v="214"/>
    <n v="144.69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n v="126"/>
    <n v="88.85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n v="182"/>
    <n v="81.75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n v="100"/>
    <n v="71.430000000000007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n v="101"/>
    <n v="104.26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n v="101"/>
    <n v="90.62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n v="110"/>
    <n v="157.33000000000001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n v="112"/>
    <n v="105.18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n v="108"/>
    <n v="58.72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n v="107"/>
    <n v="81.63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n v="104"/>
    <n v="56.46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n v="125"/>
    <n v="140.1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n v="107"/>
    <n v="224.85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n v="112"/>
    <n v="181.13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n v="104"/>
    <n v="711.0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n v="142"/>
    <n v="65.88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n v="105"/>
    <n v="75.19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n v="103"/>
    <n v="133.13999999999999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n v="108"/>
    <n v="55.2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n v="108"/>
    <n v="86.16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n v="102"/>
    <n v="92.32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n v="101"/>
    <n v="160.16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n v="137"/>
    <n v="45.6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n v="128"/>
    <n v="183.29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n v="101"/>
    <n v="125.79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n v="127"/>
    <n v="57.65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n v="105"/>
    <n v="78.66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n v="103"/>
    <n v="91.48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n v="102"/>
    <n v="68.09999999999999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n v="120"/>
    <n v="48.09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n v="100"/>
    <n v="202.42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n v="101"/>
    <n v="216.75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n v="100"/>
    <n v="110.07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n v="0"/>
    <n v="4.83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n v="2"/>
    <n v="50.17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n v="1"/>
    <n v="35.83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n v="1"/>
    <n v="11.77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n v="7"/>
    <n v="40.78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n v="0"/>
    <n v="3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n v="1"/>
    <n v="16.63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n v="0"/>
    <n v="0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n v="6"/>
    <n v="52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n v="0"/>
    <n v="0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n v="2"/>
    <n v="4.8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n v="14"/>
    <n v="51.88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n v="10"/>
    <n v="71.2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n v="0"/>
    <n v="0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n v="5"/>
    <n v="62.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n v="0"/>
    <n v="1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n v="0"/>
    <n v="0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n v="0"/>
    <n v="0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n v="9"/>
    <n v="170.5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n v="0"/>
    <n v="0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n v="0"/>
    <n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n v="0"/>
    <n v="0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n v="39"/>
    <n v="393.59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n v="0"/>
    <n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n v="5"/>
    <n v="50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n v="0"/>
    <n v="1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n v="7"/>
    <n v="47.88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n v="0"/>
    <n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n v="3"/>
    <n v="20.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n v="2"/>
    <n v="9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n v="1"/>
    <n v="56.57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n v="0"/>
    <n v="0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n v="64"/>
    <n v="40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n v="0"/>
    <n v="13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n v="1"/>
    <n v="16.399999999999999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n v="0"/>
    <n v="22.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n v="1"/>
    <n v="20.329999999999998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n v="0"/>
    <n v="0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n v="8"/>
    <n v="16.760000000000002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n v="0"/>
    <n v="25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n v="0"/>
    <n v="12.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n v="0"/>
    <n v="0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n v="0"/>
    <n v="0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n v="2"/>
    <n v="113.64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n v="0"/>
    <n v="1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n v="27"/>
    <n v="17.2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n v="1"/>
    <n v="15.2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n v="22"/>
    <n v="110.64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n v="0"/>
    <n v="0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n v="0"/>
    <n v="0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n v="1"/>
    <n v="25.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n v="12"/>
    <n v="38.479999999999997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n v="18"/>
    <n v="28.2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n v="3"/>
    <n v="61.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n v="0"/>
    <n v="1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n v="0"/>
    <n v="0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n v="2"/>
    <n v="39.57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n v="0"/>
    <n v="0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n v="0"/>
    <n v="0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n v="33"/>
    <n v="88.8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n v="19"/>
    <n v="55.46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n v="6"/>
    <n v="87.14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n v="0"/>
    <n v="10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n v="50"/>
    <n v="51.22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n v="0"/>
    <n v="13.5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n v="22"/>
    <n v="66.52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n v="0"/>
    <n v="50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n v="0"/>
    <n v="0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n v="0"/>
    <n v="0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n v="0"/>
    <n v="71.67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n v="0"/>
    <n v="0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n v="0"/>
    <n v="0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n v="0"/>
    <n v="0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n v="0"/>
    <n v="0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n v="0"/>
    <n v="10.33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n v="0"/>
    <n v="0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n v="0"/>
    <n v="1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n v="1"/>
    <n v="10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n v="5"/>
    <n v="136.09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n v="10"/>
    <n v="73.459999999999994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n v="3"/>
    <n v="53.7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n v="0"/>
    <n v="0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n v="1"/>
    <n v="57.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n v="2"/>
    <n v="12.67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n v="1"/>
    <n v="67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n v="0"/>
    <n v="3.71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n v="0"/>
    <n v="250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n v="3"/>
    <n v="64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n v="1"/>
    <n v="133.33000000000001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n v="0"/>
    <n v="10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n v="0"/>
    <n v="0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n v="3"/>
    <n v="30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n v="0"/>
    <n v="5.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n v="14"/>
    <n v="102.38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n v="3"/>
    <n v="16.670000000000002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n v="25"/>
    <n v="725.03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n v="0"/>
    <n v="0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n v="1"/>
    <n v="68.33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n v="0"/>
    <n v="0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n v="23"/>
    <n v="39.229999999999997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n v="102"/>
    <n v="150.15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n v="105"/>
    <n v="93.43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n v="115"/>
    <n v="110.97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n v="121"/>
    <n v="71.79000000000000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n v="109"/>
    <n v="29.2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n v="100"/>
    <n v="1000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n v="114"/>
    <n v="74.349999999999994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n v="101"/>
    <n v="63.83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n v="116"/>
    <n v="44.33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n v="130"/>
    <n v="86.94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n v="108"/>
    <n v="126.55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n v="100"/>
    <n v="129.03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n v="123"/>
    <n v="71.239999999999995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n v="100"/>
    <n v="117.88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n v="105"/>
    <n v="327.08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n v="103"/>
    <n v="34.75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n v="118"/>
    <n v="100.0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n v="121"/>
    <n v="40.85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n v="302"/>
    <n v="252.02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n v="101"/>
    <n v="25.1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n v="0"/>
    <n v="1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n v="1"/>
    <n v="25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n v="0"/>
    <n v="1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n v="0"/>
    <n v="35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n v="1"/>
    <n v="3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n v="27"/>
    <n v="402.71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n v="0"/>
    <n v="26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n v="0"/>
    <n v="0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n v="0"/>
    <n v="9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n v="3"/>
    <n v="8.5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n v="1"/>
    <n v="8.75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n v="5"/>
    <n v="135.04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n v="0"/>
    <n v="0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n v="0"/>
    <n v="20.5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n v="37"/>
    <n v="64.36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n v="0"/>
    <n v="0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n v="3"/>
    <n v="200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n v="1"/>
    <n v="68.3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n v="0"/>
    <n v="0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n v="0"/>
    <n v="50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n v="0"/>
    <n v="4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n v="0"/>
    <n v="27.5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n v="0"/>
    <n v="0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n v="0"/>
    <n v="34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n v="0"/>
    <n v="1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n v="0"/>
    <n v="0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n v="0"/>
    <n v="1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n v="0"/>
    <n v="0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n v="1"/>
    <n v="49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n v="1"/>
    <n v="20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n v="0"/>
    <n v="142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n v="0"/>
    <n v="53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n v="0"/>
    <n v="0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n v="0"/>
    <n v="38.44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n v="1"/>
    <n v="20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n v="0"/>
    <n v="64.75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n v="0"/>
    <n v="1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n v="0"/>
    <n v="10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n v="0"/>
    <n v="2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n v="1"/>
    <n v="35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n v="0"/>
    <n v="1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n v="0"/>
    <n v="0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n v="0"/>
    <n v="0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n v="0"/>
    <n v="1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n v="1"/>
    <n v="5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n v="0"/>
    <n v="0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n v="1"/>
    <n v="14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n v="9"/>
    <n v="389.29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n v="3"/>
    <n v="150.5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n v="0"/>
    <n v="1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n v="4"/>
    <n v="24.78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n v="0"/>
    <n v="30.5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n v="3"/>
    <n v="250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n v="23"/>
    <n v="16.43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n v="0"/>
    <n v="13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n v="0"/>
    <n v="53.25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n v="0"/>
    <n v="3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n v="0"/>
    <n v="10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n v="34"/>
    <n v="121.43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n v="0"/>
    <n v="15.5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n v="2"/>
    <n v="100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n v="1"/>
    <n v="23.33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n v="0"/>
    <n v="0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n v="4"/>
    <n v="45.39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n v="0"/>
    <n v="0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n v="3"/>
    <n v="16.38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n v="0"/>
    <n v="10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n v="0"/>
    <n v="0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n v="1"/>
    <n v="292.2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n v="1"/>
    <n v="5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n v="0"/>
    <n v="0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n v="0"/>
    <n v="0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n v="0"/>
    <n v="0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n v="21"/>
    <n v="105.93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n v="0"/>
    <n v="0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n v="0"/>
    <n v="0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n v="0"/>
    <n v="0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n v="3"/>
    <n v="20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n v="0"/>
    <n v="0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n v="0"/>
    <n v="1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n v="1"/>
    <n v="300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n v="1"/>
    <n v="8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n v="6"/>
    <n v="37.89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n v="0"/>
    <n v="0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n v="0"/>
    <n v="0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n v="0"/>
    <n v="0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n v="17"/>
    <n v="111.41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n v="0"/>
    <n v="90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n v="0"/>
    <n v="0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n v="0"/>
    <n v="116.6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n v="0"/>
    <n v="10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n v="1"/>
    <n v="76.6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n v="0"/>
    <n v="0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n v="12"/>
    <n v="49.8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n v="0"/>
    <n v="1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n v="0"/>
    <n v="2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n v="0"/>
    <n v="4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n v="0"/>
    <n v="0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n v="0"/>
    <n v="3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n v="0"/>
    <n v="1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n v="144"/>
    <n v="50.5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n v="119"/>
    <n v="151.32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n v="1460"/>
    <n v="134.36000000000001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n v="106"/>
    <n v="174.03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n v="300"/>
    <n v="73.489999999999995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n v="279"/>
    <n v="23.52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n v="132"/>
    <n v="39.07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n v="107"/>
    <n v="125.94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n v="127"/>
    <n v="1644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n v="140"/>
    <n v="42.67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n v="112"/>
    <n v="35.130000000000003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n v="101"/>
    <n v="239.35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n v="100"/>
    <n v="107.64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n v="141"/>
    <n v="95.83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n v="267"/>
    <n v="31.66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n v="147"/>
    <n v="42.89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n v="214"/>
    <n v="122.74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n v="126"/>
    <n v="190.45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n v="104"/>
    <n v="109.34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n v="101"/>
    <n v="143.66999999999999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n v="3"/>
    <n v="84.94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n v="1"/>
    <n v="10.56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n v="0"/>
    <n v="39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n v="0"/>
    <n v="100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n v="8"/>
    <n v="31.17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n v="19"/>
    <n v="155.33000000000001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n v="0"/>
    <n v="2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n v="10"/>
    <n v="178.93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n v="5"/>
    <n v="27.36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n v="22"/>
    <n v="1536.25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n v="29"/>
    <n v="85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n v="39"/>
    <n v="788.53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n v="22"/>
    <n v="50.3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n v="0"/>
    <n v="68.33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n v="0"/>
    <n v="7.5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n v="15"/>
    <n v="34.270000000000003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n v="1"/>
    <n v="61.29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n v="26"/>
    <n v="133.25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n v="4"/>
    <n v="65.180000000000007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n v="15"/>
    <n v="93.9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n v="26"/>
    <n v="150.65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n v="0"/>
    <n v="1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n v="0"/>
    <n v="13.25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n v="1"/>
    <n v="99.33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n v="7"/>
    <n v="177.39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n v="28"/>
    <n v="55.3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n v="0"/>
    <n v="0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n v="4"/>
    <n v="591.66999999999996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n v="73"/>
    <n v="405.5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n v="58"/>
    <n v="343.15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n v="12"/>
    <n v="72.59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n v="1"/>
    <n v="26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n v="7"/>
    <n v="6.5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n v="35"/>
    <n v="119.39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n v="0"/>
    <n v="84.29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n v="1"/>
    <n v="90.86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n v="0"/>
    <n v="1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n v="46"/>
    <n v="20.34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n v="15"/>
    <n v="530.69000000000005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n v="82"/>
    <n v="120.39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n v="3"/>
    <n v="13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n v="27"/>
    <n v="291.33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n v="31"/>
    <n v="124.92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n v="6"/>
    <n v="119.57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n v="1"/>
    <n v="120.25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n v="1"/>
    <n v="195.4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n v="0"/>
    <n v="0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n v="79"/>
    <n v="117.7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n v="22"/>
    <n v="23.95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n v="0"/>
    <n v="30.5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n v="0"/>
    <n v="0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n v="34"/>
    <n v="99.97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n v="0"/>
    <n v="26.25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n v="1"/>
    <n v="199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n v="15"/>
    <n v="80.319999999999993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n v="5"/>
    <n v="115.75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n v="10"/>
    <n v="44.69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n v="0"/>
    <n v="76.25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n v="1"/>
    <n v="22.5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n v="1"/>
    <n v="19.399999999999999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n v="144"/>
    <n v="66.709999999999994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n v="122"/>
    <n v="84.14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n v="132"/>
    <n v="215.73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n v="109"/>
    <n v="54.6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n v="105"/>
    <n v="51.63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n v="100"/>
    <n v="143.36000000000001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n v="101"/>
    <n v="72.430000000000007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n v="156"/>
    <n v="36.53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n v="106"/>
    <n v="60.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n v="131"/>
    <n v="43.55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n v="132"/>
    <n v="99.77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n v="126"/>
    <n v="88.73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n v="160"/>
    <n v="4.92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n v="120"/>
    <n v="17.82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n v="126"/>
    <n v="187.1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n v="114"/>
    <n v="234.81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n v="315"/>
    <n v="105.05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n v="122"/>
    <n v="56.67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n v="107"/>
    <n v="39.049999999999997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n v="158"/>
    <n v="68.349999999999994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n v="107"/>
    <n v="169.58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n v="102"/>
    <n v="141.4199999999999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n v="111"/>
    <n v="67.3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n v="148"/>
    <n v="54.27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n v="102"/>
    <n v="82.52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n v="179"/>
    <n v="53.73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n v="111"/>
    <n v="34.21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n v="100"/>
    <n v="127.33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n v="100"/>
    <n v="45.57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n v="106"/>
    <n v="95.96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n v="103"/>
    <n v="77.27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n v="119"/>
    <n v="57.34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n v="112"/>
    <n v="53.1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n v="128"/>
    <n v="492.31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n v="104"/>
    <n v="42.35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n v="102"/>
    <n v="37.47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n v="118"/>
    <n v="37.450000000000003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n v="238"/>
    <n v="33.06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n v="102"/>
    <n v="134.21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n v="102"/>
    <n v="51.47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n v="0"/>
    <n v="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n v="5"/>
    <n v="39.17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n v="0"/>
    <n v="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n v="0"/>
    <n v="5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n v="0"/>
    <n v="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n v="36"/>
    <n v="57.3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n v="0"/>
    <n v="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n v="4"/>
    <n v="59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n v="0"/>
    <n v="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n v="41"/>
    <n v="31.85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n v="0"/>
    <n v="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n v="0"/>
    <n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n v="3"/>
    <n v="5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n v="1"/>
    <n v="16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n v="70"/>
    <n v="39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n v="2"/>
    <n v="34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n v="51"/>
    <n v="63.12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n v="1"/>
    <n v="7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n v="0"/>
    <n v="2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n v="3"/>
    <n v="66.67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n v="104"/>
    <n v="38.520000000000003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n v="133"/>
    <n v="42.6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n v="100"/>
    <n v="50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n v="148"/>
    <n v="63.49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n v="103"/>
    <n v="102.5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n v="181"/>
    <n v="31.14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n v="143"/>
    <n v="162.2700000000000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n v="114"/>
    <n v="80.59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n v="204"/>
    <n v="59.85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n v="109"/>
    <n v="132.8600000000000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n v="144"/>
    <n v="92.55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n v="104"/>
    <n v="60.86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n v="100"/>
    <n v="41.85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n v="103"/>
    <n v="88.33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n v="105"/>
    <n v="158.96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n v="112"/>
    <n v="85.05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n v="101"/>
    <n v="112.6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n v="108"/>
    <n v="45.44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n v="115"/>
    <n v="46.22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n v="100"/>
    <n v="178.6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n v="152"/>
    <n v="40.75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n v="112"/>
    <n v="43.73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n v="101"/>
    <n v="81.069999999999993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n v="123"/>
    <n v="74.6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n v="100"/>
    <n v="305.56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n v="105"/>
    <n v="58.33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n v="104"/>
    <n v="117.68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n v="105"/>
    <n v="73.77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n v="100"/>
    <n v="104.65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n v="104"/>
    <n v="79.83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n v="105"/>
    <n v="58.33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n v="104"/>
    <n v="86.67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n v="152"/>
    <n v="27.6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n v="160"/>
    <n v="25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n v="127"/>
    <n v="45.46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n v="107"/>
    <n v="99.53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n v="115"/>
    <n v="39.3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n v="137"/>
    <n v="89.42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n v="156"/>
    <n v="28.68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n v="109"/>
    <n v="31.07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n v="134"/>
    <n v="70.55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n v="100"/>
    <n v="224.13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n v="119"/>
    <n v="51.8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n v="180"/>
    <n v="43.52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n v="134"/>
    <n v="39.82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n v="100"/>
    <n v="126.8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n v="101"/>
    <n v="113.88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n v="103"/>
    <n v="28.18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n v="107"/>
    <n v="36.6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n v="104"/>
    <n v="32.5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n v="108"/>
    <n v="60.66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n v="233"/>
    <n v="175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n v="101"/>
    <n v="97.99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n v="102"/>
    <n v="148.78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n v="131"/>
    <n v="96.08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n v="117"/>
    <n v="58.63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n v="101"/>
    <n v="109.7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n v="122"/>
    <n v="49.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n v="145"/>
    <n v="47.67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n v="117"/>
    <n v="60.74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n v="120"/>
    <n v="63.38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n v="101"/>
    <n v="53.89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n v="104"/>
    <n v="66.87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n v="267"/>
    <n v="63.1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n v="194"/>
    <n v="36.630000000000003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n v="120"/>
    <n v="34.01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n v="122"/>
    <n v="28.55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n v="100"/>
    <n v="10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n v="100"/>
    <n v="18.75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n v="120"/>
    <n v="41.7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n v="155"/>
    <n v="46.67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n v="130"/>
    <n v="37.270000000000003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n v="105"/>
    <n v="59.26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n v="100"/>
    <n v="30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n v="118"/>
    <n v="65.86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n v="103"/>
    <n v="31.91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n v="218"/>
    <n v="19.46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n v="100"/>
    <n v="50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n v="144"/>
    <n v="22.74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n v="105"/>
    <n v="42.7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n v="18"/>
    <n v="52.92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n v="2"/>
    <n v="50.5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n v="0"/>
    <n v="42.5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n v="5"/>
    <n v="18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n v="42"/>
    <n v="34.18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n v="2"/>
    <n v="22.5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n v="18"/>
    <n v="58.18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n v="24"/>
    <n v="109.18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n v="0"/>
    <n v="50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n v="12"/>
    <n v="346.67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n v="0"/>
    <n v="12.4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n v="5"/>
    <n v="27.08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n v="1"/>
    <n v="32.5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n v="1"/>
    <n v="9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n v="24"/>
    <n v="34.76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n v="0"/>
    <n v="0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n v="41"/>
    <n v="28.58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n v="68"/>
    <n v="46.59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n v="1"/>
    <n v="32.5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n v="31"/>
    <n v="21.47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n v="3"/>
    <n v="14.13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n v="1"/>
    <n v="30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n v="20"/>
    <n v="21.57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n v="40"/>
    <n v="83.38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n v="1"/>
    <n v="10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n v="75"/>
    <n v="35.71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n v="41"/>
    <n v="29.29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n v="0"/>
    <n v="0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n v="7"/>
    <n v="18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n v="9"/>
    <n v="73.760000000000005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n v="4"/>
    <n v="31.25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n v="3"/>
    <n v="28.89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n v="41"/>
    <n v="143.82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n v="10"/>
    <n v="40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n v="39"/>
    <n v="147.81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n v="2"/>
    <n v="27.86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n v="40"/>
    <n v="44.4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n v="0"/>
    <n v="0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n v="3"/>
    <n v="35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n v="37"/>
    <n v="35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n v="0"/>
    <n v="10.5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n v="0"/>
    <n v="0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n v="0"/>
    <n v="30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n v="3"/>
    <n v="40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n v="0"/>
    <n v="50.3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n v="3"/>
    <n v="32.67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n v="0"/>
    <n v="0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n v="0"/>
    <n v="0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n v="0"/>
    <n v="0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n v="3"/>
    <n v="65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n v="22"/>
    <n v="24.6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n v="0"/>
    <n v="0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n v="1"/>
    <n v="15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n v="7"/>
    <n v="82.58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n v="0"/>
    <n v="0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n v="6"/>
    <n v="41.67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n v="0"/>
    <n v="0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n v="1"/>
    <n v="30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n v="5"/>
    <n v="19.600000000000001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n v="1"/>
    <n v="100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n v="0"/>
    <n v="0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n v="31"/>
    <n v="231.75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n v="21"/>
    <n v="189.3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n v="2"/>
    <n v="55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n v="11"/>
    <n v="21.8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n v="3"/>
    <n v="32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n v="0"/>
    <n v="0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n v="0"/>
    <n v="0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n v="11"/>
    <n v="56.25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n v="0"/>
    <n v="0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n v="38"/>
    <n v="69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n v="7"/>
    <n v="18.71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n v="15"/>
    <n v="46.0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n v="6"/>
    <n v="60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n v="30"/>
    <n v="50.67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n v="1"/>
    <n v="25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n v="0"/>
    <n v="0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n v="1"/>
    <n v="20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n v="0"/>
    <n v="25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n v="1"/>
    <n v="20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n v="17"/>
    <n v="110.29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n v="2"/>
    <n v="37.450000000000003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n v="9"/>
    <n v="41.75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n v="10"/>
    <n v="24.0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n v="13"/>
    <n v="69.41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n v="2"/>
    <n v="155.25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n v="2"/>
    <n v="57.2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n v="0"/>
    <n v="0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n v="12"/>
    <n v="60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n v="1"/>
    <n v="39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n v="28"/>
    <n v="58.42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n v="38"/>
    <n v="158.63999999999999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n v="40"/>
    <n v="99.86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n v="1"/>
    <n v="25.2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n v="43"/>
    <n v="89.19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n v="6"/>
    <n v="182.62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n v="2"/>
    <n v="50.65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n v="2"/>
    <n v="33.29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n v="11"/>
    <n v="51.82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n v="39"/>
    <n v="113.63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n v="46"/>
    <n v="136.46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n v="42"/>
    <n v="364.35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n v="28"/>
    <n v="19.239999999999998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n v="1"/>
    <n v="41.89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n v="1"/>
    <n v="30.31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n v="1"/>
    <n v="49.67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n v="15"/>
    <n v="59.2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n v="18"/>
    <n v="43.9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n v="1"/>
    <n v="26.5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n v="47"/>
    <n v="1272.73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n v="46"/>
    <n v="164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n v="0"/>
    <n v="45.2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n v="35"/>
    <n v="153.88999999999999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n v="2"/>
    <n v="51.3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n v="1"/>
    <n v="93.33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n v="3"/>
    <n v="108.63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n v="2"/>
    <n v="160.5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n v="34"/>
    <n v="75.75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n v="56"/>
    <n v="790.84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n v="83"/>
    <n v="301.94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n v="15"/>
    <n v="47.94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n v="0"/>
    <n v="2.75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n v="0"/>
    <n v="1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n v="30"/>
    <n v="171.79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n v="1"/>
    <n v="35.33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n v="6"/>
    <n v="82.09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n v="13"/>
    <n v="110.87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n v="13"/>
    <n v="161.22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n v="0"/>
    <n v="0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n v="17"/>
    <n v="52.41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n v="0"/>
    <n v="13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n v="4"/>
    <n v="30.29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n v="0"/>
    <n v="116.75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n v="25"/>
    <n v="89.6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n v="2"/>
    <n v="424.45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n v="7"/>
    <n v="80.67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n v="2"/>
    <n v="13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n v="1"/>
    <n v="8.130000000000000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n v="59"/>
    <n v="153.43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n v="8"/>
    <n v="292.0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n v="2"/>
    <n v="3304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n v="104"/>
    <n v="1300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n v="30"/>
    <n v="134.55000000000001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n v="16"/>
    <n v="214.07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n v="82"/>
    <n v="216.34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n v="75"/>
    <n v="932.31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n v="6"/>
    <n v="29.25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n v="44"/>
    <n v="174.95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n v="0"/>
    <n v="250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n v="13"/>
    <n v="65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n v="0"/>
    <n v="55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n v="0"/>
    <n v="75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n v="21535"/>
    <n v="1389.36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n v="35"/>
    <n v="95.91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n v="31"/>
    <n v="191.25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n v="3"/>
    <n v="40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n v="3"/>
    <n v="74.790000000000006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n v="23"/>
    <n v="161.12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n v="3"/>
    <n v="88.71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n v="47"/>
    <n v="53.25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n v="206"/>
    <n v="106.2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n v="352"/>
    <n v="22.08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n v="115"/>
    <n v="31.0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n v="237"/>
    <n v="36.21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n v="119"/>
    <n v="388.98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n v="110"/>
    <n v="71.849999999999994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n v="100"/>
    <n v="57.38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n v="103"/>
    <n v="69.67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n v="117"/>
    <n v="45.99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n v="112"/>
    <n v="79.260000000000005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n v="342"/>
    <n v="43.03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n v="107"/>
    <n v="108.48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n v="108"/>
    <n v="61.03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n v="103"/>
    <n v="50.59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n v="130"/>
    <n v="39.159999999999997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n v="108"/>
    <n v="65.16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n v="112"/>
    <n v="23.96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n v="102"/>
    <n v="48.62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n v="145"/>
    <n v="35.74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n v="128"/>
    <n v="21.37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n v="0"/>
    <n v="250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n v="0"/>
    <n v="0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n v="2"/>
    <n v="10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n v="9"/>
    <n v="29.24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n v="0"/>
    <n v="3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n v="3"/>
    <n v="33.25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n v="0"/>
    <n v="0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n v="0"/>
    <n v="1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n v="1"/>
    <n v="53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n v="0"/>
    <n v="0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n v="0"/>
    <n v="0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n v="0"/>
    <n v="0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n v="0"/>
    <n v="0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n v="1"/>
    <n v="15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n v="0"/>
    <n v="0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n v="0"/>
    <n v="0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n v="0"/>
    <n v="0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n v="0"/>
    <n v="0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n v="0"/>
    <n v="0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n v="0"/>
    <n v="0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n v="1"/>
    <n v="50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n v="0"/>
    <n v="0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n v="95"/>
    <n v="47.5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n v="0"/>
    <n v="0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n v="9"/>
    <n v="65.6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n v="3"/>
    <n v="16.2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n v="3"/>
    <n v="34.130000000000003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n v="26"/>
    <n v="13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n v="0"/>
    <n v="11.25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n v="39"/>
    <n v="40.47999999999999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n v="1"/>
    <n v="35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n v="0"/>
    <n v="0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n v="0"/>
    <n v="12.75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n v="1"/>
    <n v="10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n v="6"/>
    <n v="113.57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n v="5"/>
    <n v="15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n v="63"/>
    <n v="48.28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n v="29"/>
    <n v="43.98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n v="8"/>
    <n v="9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n v="3"/>
    <n v="37.6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n v="9"/>
    <n v="18.579999999999998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n v="0"/>
    <n v="3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n v="1"/>
    <n v="18.670000000000002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n v="1"/>
    <n v="410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n v="0"/>
    <n v="0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n v="3"/>
    <n v="114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n v="0"/>
    <n v="7.5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n v="0"/>
    <n v="0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n v="14"/>
    <n v="43.42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n v="8"/>
    <n v="23.96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n v="0"/>
    <n v="5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n v="13"/>
    <n v="12.5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n v="1"/>
    <n v="3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n v="14"/>
    <n v="10.56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n v="18"/>
    <n v="122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n v="5"/>
    <n v="267.81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n v="18"/>
    <n v="74.209999999999994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n v="0"/>
    <n v="6.71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n v="7"/>
    <n v="81.95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n v="1"/>
    <n v="25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n v="3"/>
    <n v="10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n v="0"/>
    <n v="6.83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n v="5"/>
    <n v="17.71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n v="2"/>
    <n v="16.2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n v="5"/>
    <n v="80.3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n v="0"/>
    <n v="71.55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n v="41"/>
    <n v="23.5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n v="0"/>
    <n v="0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n v="3"/>
    <n v="34.880000000000003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n v="0"/>
    <n v="15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n v="1"/>
    <n v="23.18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n v="0"/>
    <n v="1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n v="36"/>
    <n v="100.23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n v="1"/>
    <n v="5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n v="0"/>
    <n v="3.33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n v="0"/>
    <n v="13.25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n v="0"/>
    <n v="17.850000000000001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n v="8"/>
    <n v="10.38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n v="2"/>
    <n v="36.33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n v="0"/>
    <n v="5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n v="0"/>
    <n v="0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n v="0"/>
    <n v="5.8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n v="0"/>
    <n v="0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n v="0"/>
    <n v="3.6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n v="0"/>
    <n v="60.71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n v="0"/>
    <n v="0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n v="1"/>
    <n v="5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n v="2"/>
    <n v="25.43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n v="0"/>
    <n v="1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n v="0"/>
    <n v="10.5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n v="0"/>
    <n v="3.67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n v="0"/>
    <n v="0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n v="14"/>
    <n v="110.62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n v="1"/>
    <n v="20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n v="0"/>
    <n v="1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n v="5"/>
    <n v="50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n v="6"/>
    <n v="45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n v="40"/>
    <n v="253.21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n v="0"/>
    <n v="31.25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n v="0"/>
    <n v="5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n v="0"/>
    <n v="0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n v="0"/>
    <n v="0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n v="0"/>
    <n v="0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n v="0"/>
    <n v="23.25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n v="0"/>
    <n v="0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n v="0"/>
    <n v="100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n v="9"/>
    <n v="44.17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n v="0"/>
    <n v="0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n v="0"/>
    <n v="24.33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n v="0"/>
    <n v="37.5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n v="10"/>
    <n v="42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n v="0"/>
    <n v="0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n v="6"/>
    <n v="60.73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n v="1"/>
    <n v="50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n v="7"/>
    <n v="108.33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n v="1"/>
    <n v="23.5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n v="0"/>
    <n v="0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n v="2"/>
    <n v="50.33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n v="0"/>
    <n v="11.67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n v="0"/>
    <n v="0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n v="4"/>
    <n v="60.7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n v="0"/>
    <n v="0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n v="0"/>
    <n v="17.5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n v="0"/>
    <n v="0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n v="0"/>
    <n v="0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n v="21"/>
    <n v="82.82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n v="19"/>
    <n v="358.88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n v="2"/>
    <n v="61.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n v="6"/>
    <n v="340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n v="0"/>
    <n v="5.67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n v="0"/>
    <n v="50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n v="0"/>
    <n v="25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n v="0"/>
    <n v="0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n v="0"/>
    <n v="30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n v="6"/>
    <n v="46.63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n v="3"/>
    <n v="65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n v="0"/>
    <n v="10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n v="0"/>
    <n v="0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n v="0"/>
    <n v="5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n v="5"/>
    <n v="640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n v="12"/>
    <n v="69.12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n v="0"/>
    <n v="1.33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n v="4"/>
    <n v="10.5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n v="4"/>
    <n v="33.33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n v="105"/>
    <n v="61.56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n v="105"/>
    <n v="118.74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n v="107"/>
    <n v="65.08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n v="104"/>
    <n v="130.16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n v="161"/>
    <n v="37.78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n v="108"/>
    <n v="112.79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n v="135"/>
    <n v="51.92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n v="109"/>
    <n v="89.24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n v="290"/>
    <n v="19.329999999999998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n v="104"/>
    <n v="79.97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n v="322"/>
    <n v="56.41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n v="135"/>
    <n v="79.41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n v="270"/>
    <n v="76.44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n v="253"/>
    <n v="121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n v="261"/>
    <n v="54.62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n v="101"/>
    <n v="299.22000000000003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n v="126"/>
    <n v="58.53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n v="102"/>
    <n v="55.37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n v="199"/>
    <n v="183.8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n v="102"/>
    <n v="165.35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n v="103"/>
    <n v="234.79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n v="101"/>
    <n v="211.48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n v="115"/>
    <n v="32.340000000000003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n v="104"/>
    <n v="123.38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n v="155"/>
    <n v="207.07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n v="106"/>
    <n v="138.26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n v="254"/>
    <n v="493.82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n v="101"/>
    <n v="168.5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n v="129"/>
    <n v="38.869999999999997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n v="102"/>
    <n v="61.53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n v="132"/>
    <n v="105.44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n v="786"/>
    <n v="71.59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n v="146"/>
    <n v="91.88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n v="103"/>
    <n v="148.57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n v="172"/>
    <n v="174.21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n v="159"/>
    <n v="102.86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n v="104"/>
    <n v="111.18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n v="111"/>
    <n v="23.8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n v="280"/>
    <n v="81.27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n v="112"/>
    <n v="116.21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n v="7"/>
    <n v="58.89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n v="4"/>
    <n v="44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n v="4"/>
    <n v="48.43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n v="0"/>
    <n v="0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n v="29"/>
    <n v="61.04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n v="1"/>
    <n v="25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n v="0"/>
    <n v="0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n v="0"/>
    <n v="0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n v="1"/>
    <n v="40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n v="12"/>
    <n v="19.329999999999998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n v="0"/>
    <n v="0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n v="3"/>
    <n v="35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n v="0"/>
    <n v="0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n v="0"/>
    <n v="0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n v="18"/>
    <n v="59.33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n v="0"/>
    <n v="0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n v="3"/>
    <n v="30.13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n v="51"/>
    <n v="74.62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n v="1"/>
    <n v="5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n v="14"/>
    <n v="44.5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n v="104"/>
    <n v="46.13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n v="120"/>
    <n v="141.47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n v="117"/>
    <n v="75.48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n v="122"/>
    <n v="85.5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n v="152"/>
    <n v="64.25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n v="104"/>
    <n v="64.47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n v="200"/>
    <n v="118.2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n v="102"/>
    <n v="82.54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n v="138"/>
    <n v="34.17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n v="303833"/>
    <n v="42.73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n v="199"/>
    <n v="94.49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n v="202"/>
    <n v="55.7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n v="118"/>
    <n v="98.03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n v="295"/>
    <n v="92.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n v="213"/>
    <n v="38.18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n v="104"/>
    <n v="27.15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n v="114"/>
    <n v="50.69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n v="101"/>
    <n v="38.94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n v="125"/>
    <n v="77.64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n v="119"/>
    <n v="43.54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n v="166"/>
    <n v="31.82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n v="119"/>
    <n v="63.18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n v="100"/>
    <n v="190.9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n v="102"/>
    <n v="140.8600000000000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n v="117"/>
    <n v="76.92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n v="109"/>
    <n v="99.16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n v="115"/>
    <n v="67.88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n v="102"/>
    <n v="246.29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n v="106"/>
    <n v="189.29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n v="104"/>
    <n v="76.67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n v="155"/>
    <n v="82.96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n v="162"/>
    <n v="62.52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n v="104"/>
    <n v="46.07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n v="106"/>
    <n v="38.54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n v="155"/>
    <n v="53.0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n v="111"/>
    <n v="73.36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n v="111"/>
    <n v="127.98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n v="111"/>
    <n v="104.73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n v="124"/>
    <n v="67.67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n v="211"/>
    <n v="95.93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n v="101"/>
    <n v="65.1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n v="102"/>
    <n v="32.270000000000003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n v="108"/>
    <n v="81.25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n v="242"/>
    <n v="24.2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n v="100"/>
    <n v="65.87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n v="125"/>
    <n v="36.08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n v="109"/>
    <n v="44.19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n v="146"/>
    <n v="104.07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n v="110"/>
    <n v="35.9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n v="102"/>
    <n v="127.79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n v="122"/>
    <n v="27.73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n v="102"/>
    <n v="39.83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n v="141"/>
    <n v="52.17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n v="110"/>
    <n v="92.04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n v="105"/>
    <n v="63.42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n v="124"/>
    <n v="135.63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n v="135"/>
    <n v="168.75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n v="103"/>
    <n v="70.8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n v="100"/>
    <n v="50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n v="130"/>
    <n v="42.21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n v="40"/>
    <n v="152.41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n v="26"/>
    <n v="90.62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n v="65"/>
    <n v="201.6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n v="12"/>
    <n v="127.93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n v="11"/>
    <n v="29.89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n v="112"/>
    <n v="367.97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n v="16"/>
    <n v="129.16999999999999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n v="32"/>
    <n v="800.7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n v="1"/>
    <n v="2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n v="31"/>
    <n v="102.02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n v="1"/>
    <n v="184.36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n v="40"/>
    <n v="162.91999999999999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n v="0"/>
    <n v="1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n v="6"/>
    <n v="603.53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n v="15"/>
    <n v="45.41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n v="15"/>
    <n v="97.33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n v="1"/>
    <n v="167.67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n v="1"/>
    <n v="859.86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n v="0"/>
    <n v="26.5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n v="9"/>
    <n v="30.27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n v="10"/>
    <n v="54.67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n v="2"/>
    <n v="60.75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n v="1"/>
    <n v="102.73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n v="4"/>
    <n v="41.59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n v="2"/>
    <n v="116.53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n v="1"/>
    <n v="45.33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n v="22"/>
    <n v="157.46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n v="1"/>
    <n v="100.5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n v="0"/>
    <n v="0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n v="0"/>
    <n v="0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n v="11"/>
    <n v="51.82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n v="20"/>
    <n v="308.75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n v="85"/>
    <n v="379.23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n v="49"/>
    <n v="176.36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n v="3"/>
    <n v="66.069999999999993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n v="7"/>
    <n v="89.65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n v="0"/>
    <n v="0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n v="70"/>
    <n v="382.39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n v="0"/>
    <n v="100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n v="102"/>
    <n v="158.36000000000001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n v="378"/>
    <n v="40.76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n v="125"/>
    <n v="53.57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n v="147"/>
    <n v="48.45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n v="102"/>
    <n v="82.42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n v="102"/>
    <n v="230.1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n v="204"/>
    <n v="59.36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n v="104"/>
    <n v="66.7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n v="101"/>
    <n v="168.78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n v="136"/>
    <n v="59.97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n v="134"/>
    <n v="31.81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n v="130"/>
    <n v="24.42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n v="123"/>
    <n v="25.35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n v="183"/>
    <n v="71.44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n v="125"/>
    <n v="38.549999999999997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n v="112"/>
    <n v="68.37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n v="116"/>
    <n v="40.21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n v="173"/>
    <n v="32.07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n v="126"/>
    <n v="28.63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n v="109"/>
    <n v="43.64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n v="100"/>
    <n v="40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n v="119"/>
    <n v="346.04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n v="100"/>
    <n v="81.739999999999995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n v="126"/>
    <n v="64.540000000000006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n v="114"/>
    <n v="63.48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n v="111"/>
    <n v="63.62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n v="105"/>
    <n v="83.97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n v="104"/>
    <n v="77.75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n v="107"/>
    <n v="107.07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n v="124"/>
    <n v="38.75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n v="105"/>
    <n v="201.94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n v="189"/>
    <n v="43.06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n v="171"/>
    <n v="62.87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n v="252"/>
    <n v="55.6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n v="116"/>
    <n v="48.71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n v="203"/>
    <n v="30.58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n v="112"/>
    <n v="73.91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n v="424"/>
    <n v="21.2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n v="107"/>
    <n v="73.36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n v="104"/>
    <n v="56.4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n v="212"/>
    <n v="50.25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n v="124"/>
    <n v="68.94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n v="110"/>
    <n v="65.91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n v="219"/>
    <n v="62.5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n v="137"/>
    <n v="70.06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n v="135"/>
    <n v="60.18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n v="145"/>
    <n v="21.38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n v="109"/>
    <n v="160.79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n v="110"/>
    <n v="42.38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n v="114"/>
    <n v="27.32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n v="102"/>
    <n v="196.83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n v="122"/>
    <n v="53.88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n v="112"/>
    <n v="47.76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n v="107"/>
    <n v="88.19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n v="114"/>
    <n v="72.06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n v="110"/>
    <n v="74.25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n v="126"/>
    <n v="61.7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n v="167"/>
    <n v="17.239999999999998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n v="497"/>
    <n v="51.72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n v="109"/>
    <n v="24.15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n v="103"/>
    <n v="62.17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n v="2"/>
    <n v="48.2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n v="0"/>
    <n v="6.18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n v="0"/>
    <n v="5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n v="1"/>
    <n v="7.5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n v="7"/>
    <n v="1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n v="0"/>
    <n v="0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n v="0"/>
    <n v="1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n v="0"/>
    <n v="2.33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n v="5"/>
    <n v="24.6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n v="5"/>
    <n v="100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n v="0"/>
    <n v="1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n v="18"/>
    <n v="88.89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n v="0"/>
    <n v="0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n v="1"/>
    <n v="27.5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n v="0"/>
    <n v="6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n v="7"/>
    <n v="44.5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n v="3"/>
    <n v="1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n v="0"/>
    <n v="100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n v="0"/>
    <n v="13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n v="0"/>
    <n v="100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n v="20"/>
    <n v="109.07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n v="0"/>
    <n v="0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n v="0"/>
    <n v="0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n v="8"/>
    <n v="104.75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n v="5"/>
    <n v="15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n v="0"/>
    <n v="0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n v="8"/>
    <n v="80.599999999999994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n v="32"/>
    <n v="115.55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n v="0"/>
    <n v="0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n v="7"/>
    <n v="80.5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n v="10"/>
    <n v="744.55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n v="0"/>
    <n v="7.5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n v="1"/>
    <n v="38.5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n v="27"/>
    <n v="36.68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n v="3"/>
    <n v="75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n v="7"/>
    <n v="30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n v="0"/>
    <n v="1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n v="1"/>
    <n v="673.33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n v="0"/>
    <n v="0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n v="0"/>
    <n v="0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n v="0"/>
    <n v="0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n v="0"/>
    <n v="0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n v="0"/>
    <n v="0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n v="0"/>
    <n v="25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n v="0"/>
    <n v="0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n v="0"/>
    <n v="0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n v="0"/>
    <n v="1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n v="0"/>
    <n v="1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n v="0"/>
    <n v="0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n v="0"/>
    <n v="0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n v="1"/>
    <n v="15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n v="11"/>
    <n v="225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n v="3"/>
    <n v="48.33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n v="0"/>
    <n v="0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n v="0"/>
    <n v="0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n v="0"/>
    <n v="0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n v="0"/>
    <n v="0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n v="101"/>
    <n v="44.67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n v="109"/>
    <n v="28.94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n v="148"/>
    <n v="35.44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n v="163"/>
    <n v="34.869999999999997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n v="456"/>
    <n v="52.62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n v="108"/>
    <n v="69.599999999999994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n v="115"/>
    <n v="76.72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n v="102"/>
    <n v="33.19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n v="108"/>
    <n v="149.46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n v="125"/>
    <n v="23.17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n v="104"/>
    <n v="96.88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n v="139"/>
    <n v="103.2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n v="121"/>
    <n v="38.46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n v="112"/>
    <n v="44.32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n v="189"/>
    <n v="64.17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n v="662"/>
    <n v="43.3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n v="111"/>
    <n v="90.5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n v="1182"/>
    <n v="29.19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n v="137"/>
    <n v="30.96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n v="117"/>
    <n v="92.16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n v="2"/>
    <n v="17.5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n v="0"/>
    <n v="5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n v="1"/>
    <n v="25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n v="0"/>
    <n v="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n v="2"/>
    <n v="5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n v="0"/>
    <n v="16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n v="0"/>
    <n v="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n v="2"/>
    <n v="6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n v="0"/>
    <n v="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n v="31"/>
    <n v="47.11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n v="8"/>
    <n v="10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n v="1"/>
    <n v="15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n v="0"/>
    <n v="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n v="9"/>
    <n v="40.450000000000003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n v="0"/>
    <n v="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n v="0"/>
    <n v="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n v="0"/>
    <n v="1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n v="2"/>
    <n v="19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n v="0"/>
    <n v="5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n v="25"/>
    <n v="46.73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n v="166"/>
    <n v="97.73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n v="101"/>
    <n v="67.84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n v="108"/>
    <n v="56.98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n v="278"/>
    <n v="67.16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n v="104"/>
    <n v="48.04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n v="111"/>
    <n v="38.86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n v="215"/>
    <n v="78.180000000000007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n v="111"/>
    <n v="97.11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n v="124"/>
    <n v="110.39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n v="101"/>
    <n v="39.92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n v="112"/>
    <n v="75.98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n v="559"/>
    <n v="58.38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n v="150"/>
    <n v="55.82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n v="106"/>
    <n v="151.24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n v="157"/>
    <n v="849.67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n v="109"/>
    <n v="159.24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n v="162"/>
    <n v="39.51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n v="205"/>
    <n v="130.53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n v="103"/>
    <n v="64.16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n v="103"/>
    <n v="111.53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n v="107"/>
    <n v="170.45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n v="139"/>
    <n v="133.74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n v="125"/>
    <n v="95.83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n v="207"/>
    <n v="221.79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n v="174"/>
    <n v="32.32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n v="120"/>
    <n v="98.84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n v="110"/>
    <n v="55.22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n v="282"/>
    <n v="52.79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n v="101"/>
    <n v="135.66999999999999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n v="135"/>
    <n v="53.99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n v="176"/>
    <n v="56.64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n v="484"/>
    <n v="82.32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n v="145"/>
    <n v="88.26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n v="418"/>
    <n v="84.91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n v="132"/>
    <n v="48.15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n v="250"/>
    <n v="66.02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n v="180"/>
    <n v="96.38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n v="103"/>
    <n v="156.16999999999999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n v="136"/>
    <n v="95.76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n v="118"/>
    <n v="180.41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n v="0"/>
    <n v="3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n v="4"/>
    <n v="20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n v="0"/>
    <n v="10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n v="0"/>
    <n v="0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n v="0"/>
    <n v="1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n v="29"/>
    <n v="26.27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n v="0"/>
    <n v="0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n v="9"/>
    <n v="60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n v="34"/>
    <n v="28.33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n v="13"/>
    <n v="14.43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n v="0"/>
    <n v="0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n v="49"/>
    <n v="132.19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n v="0"/>
    <n v="0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n v="0"/>
    <n v="0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n v="0"/>
    <n v="0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n v="45"/>
    <n v="56.42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n v="4"/>
    <n v="100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n v="5"/>
    <n v="11.67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n v="0"/>
    <n v="50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n v="4"/>
    <n v="23.5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n v="1"/>
    <n v="67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n v="0"/>
    <n v="0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n v="1"/>
    <n v="42.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n v="0"/>
    <n v="10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n v="3"/>
    <n v="100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n v="21"/>
    <n v="108.0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n v="4"/>
    <n v="26.92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n v="14"/>
    <n v="155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n v="0"/>
    <n v="0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n v="41"/>
    <n v="47.77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n v="1"/>
    <n v="20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n v="5"/>
    <n v="41.67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n v="2"/>
    <n v="74.33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n v="5"/>
    <n v="84.33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n v="23"/>
    <n v="65.459999999999994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n v="13"/>
    <n v="6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n v="1"/>
    <n v="27.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n v="11"/>
    <n v="51.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n v="1"/>
    <n v="14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n v="0"/>
    <n v="0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n v="1"/>
    <n v="5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n v="9"/>
    <n v="31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n v="0"/>
    <n v="15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n v="0"/>
    <n v="0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n v="79"/>
    <n v="131.66999999999999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n v="0"/>
    <n v="0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n v="0"/>
    <n v="1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n v="0"/>
    <n v="0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n v="0"/>
    <n v="0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n v="2"/>
    <n v="510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n v="29"/>
    <n v="44.48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n v="0"/>
    <n v="0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n v="0"/>
    <n v="1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n v="21"/>
    <n v="20.5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n v="0"/>
    <n v="40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n v="2"/>
    <n v="25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n v="0"/>
    <n v="0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n v="0"/>
    <n v="1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n v="0"/>
    <n v="0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n v="7"/>
    <n v="40.78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n v="108"/>
    <n v="48.33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n v="100"/>
    <n v="46.95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n v="100"/>
    <n v="66.69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n v="122"/>
    <n v="48.84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n v="101"/>
    <n v="137.3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n v="101"/>
    <n v="87.83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n v="145"/>
    <n v="70.790000000000006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n v="101"/>
    <n v="52.83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n v="118"/>
    <n v="443.75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n v="272"/>
    <n v="48.54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n v="125"/>
    <n v="37.07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n v="110"/>
    <n v="50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n v="102"/>
    <n v="39.04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n v="103"/>
    <n v="66.69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n v="114"/>
    <n v="67.13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n v="104"/>
    <n v="66.37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n v="146"/>
    <n v="64.62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n v="105"/>
    <n v="58.37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n v="133"/>
    <n v="86.96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n v="113"/>
    <n v="66.47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n v="121"/>
    <n v="163.78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n v="102"/>
    <n v="107.98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n v="101"/>
    <n v="42.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n v="118"/>
    <n v="47.2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n v="155"/>
    <n v="112.02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n v="101"/>
    <n v="74.95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n v="117"/>
    <n v="61.58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n v="101"/>
    <n v="45.88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n v="104"/>
    <n v="75.849999999999994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n v="265"/>
    <n v="84.2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n v="156"/>
    <n v="117.23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n v="102"/>
    <n v="86.49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n v="100"/>
    <n v="172.4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n v="101"/>
    <n v="62.8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n v="125"/>
    <n v="67.73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n v="104"/>
    <n v="53.56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n v="104"/>
    <n v="34.6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n v="105"/>
    <n v="38.89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n v="100"/>
    <n v="94.74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n v="170"/>
    <n v="39.97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n v="101"/>
    <n v="97.5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n v="100"/>
    <n v="42.86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n v="125"/>
    <n v="168.51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n v="110"/>
    <n v="85.55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n v="111"/>
    <n v="554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n v="110"/>
    <n v="26.55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n v="105"/>
    <n v="113.83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n v="125"/>
    <n v="32.01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n v="101"/>
    <n v="47.19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n v="142"/>
    <n v="88.4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n v="101"/>
    <n v="100.75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n v="101"/>
    <n v="64.709999999999994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n v="174"/>
    <n v="51.85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n v="120"/>
    <n v="38.79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n v="143"/>
    <n v="44.65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n v="100"/>
    <n v="156.77000000000001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n v="105"/>
    <n v="118.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n v="132"/>
    <n v="74.150000000000006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n v="113"/>
    <n v="12.53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n v="1254"/>
    <n v="27.86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n v="103"/>
    <n v="80.18000000000000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n v="103"/>
    <n v="132.44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n v="108"/>
    <n v="33.75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n v="122"/>
    <n v="34.380000000000003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n v="119"/>
    <n v="44.96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n v="161"/>
    <n v="41.04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n v="127"/>
    <n v="52.6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n v="103"/>
    <n v="70.78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n v="140"/>
    <n v="53.75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n v="103"/>
    <n v="44.61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n v="101"/>
    <n v="26.15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n v="113"/>
    <n v="39.18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n v="128"/>
    <n v="45.59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n v="202"/>
    <n v="89.25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n v="137"/>
    <n v="40.42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n v="115"/>
    <n v="82.38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n v="112"/>
    <n v="159.52000000000001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n v="118"/>
    <n v="36.24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n v="175"/>
    <n v="62.5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n v="118"/>
    <n v="4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n v="101"/>
    <n v="74.5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n v="0"/>
    <n v="0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n v="22"/>
    <n v="76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n v="109"/>
    <n v="86.44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n v="103"/>
    <n v="24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n v="0"/>
    <n v="1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n v="31"/>
    <n v="80.13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n v="44"/>
    <n v="253.14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n v="100"/>
    <n v="171.43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n v="25"/>
    <n v="57.73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n v="33"/>
    <n v="264.26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n v="48"/>
    <n v="159.33000000000001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n v="9"/>
    <n v="35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n v="0"/>
    <n v="5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n v="12"/>
    <n v="61.09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n v="0"/>
    <n v="0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n v="20"/>
    <n v="114.82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n v="0"/>
    <n v="0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n v="4"/>
    <n v="54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n v="26"/>
    <n v="65.97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n v="0"/>
    <n v="5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n v="0"/>
    <n v="1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n v="1"/>
    <n v="25.5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n v="65"/>
    <n v="118.36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n v="0"/>
    <n v="0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n v="0"/>
    <n v="0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n v="10"/>
    <n v="54.11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n v="0"/>
    <n v="0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n v="5"/>
    <n v="21.25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n v="1"/>
    <n v="34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n v="11"/>
    <n v="525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n v="0"/>
    <n v="0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n v="2"/>
    <n v="50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n v="8"/>
    <n v="115.71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n v="0"/>
    <n v="5.5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n v="8"/>
    <n v="50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n v="43"/>
    <n v="34.020000000000003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n v="0"/>
    <n v="37.5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n v="1"/>
    <n v="11.67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n v="6"/>
    <n v="28.13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n v="0"/>
    <n v="0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n v="0"/>
    <n v="1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n v="7"/>
    <n v="216.67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n v="1"/>
    <n v="8.75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n v="10"/>
    <n v="62.22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n v="34"/>
    <n v="137.25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n v="0"/>
    <n v="1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n v="68"/>
    <n v="122.14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n v="0"/>
    <n v="0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n v="0"/>
    <n v="0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n v="0"/>
    <n v="0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n v="0"/>
    <n v="0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n v="0"/>
    <n v="0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n v="0"/>
    <n v="1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n v="11"/>
    <n v="55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n v="1"/>
    <n v="22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n v="21"/>
    <n v="56.67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n v="0"/>
    <n v="20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n v="0"/>
    <n v="1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n v="0"/>
    <n v="0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n v="111"/>
    <n v="25.58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n v="109"/>
    <n v="63.97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n v="100"/>
    <n v="89.93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n v="118"/>
    <n v="93.07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n v="114"/>
    <n v="89.67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n v="148"/>
    <n v="207.62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n v="105"/>
    <n v="59.41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n v="130"/>
    <n v="358.97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n v="123"/>
    <n v="94.74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n v="202"/>
    <n v="80.650000000000006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n v="103"/>
    <n v="168.69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n v="260"/>
    <n v="34.69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n v="108"/>
    <n v="462.86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n v="111"/>
    <n v="104.39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n v="120"/>
    <n v="7.5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n v="103"/>
    <n v="47.13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n v="116"/>
    <n v="414.29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n v="115"/>
    <n v="42.48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n v="107"/>
    <n v="108.78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n v="165"/>
    <n v="81.099999999999994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n v="155"/>
    <n v="51.67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n v="885"/>
    <n v="35.4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n v="102"/>
    <n v="103.64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n v="20"/>
    <n v="55.28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n v="59"/>
    <n v="72.17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n v="0"/>
    <n v="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n v="46"/>
    <n v="58.62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n v="4"/>
    <n v="12.47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n v="3"/>
    <n v="49.14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n v="57"/>
    <n v="150.5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n v="21"/>
    <n v="35.799999999999997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n v="16"/>
    <n v="45.16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n v="6"/>
    <n v="98.79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n v="46"/>
    <n v="88.31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n v="65"/>
    <n v="170.63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n v="7"/>
    <n v="83.75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n v="14"/>
    <n v="65.099999999999994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n v="2"/>
    <n v="66.33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n v="36"/>
    <n v="104.89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n v="40"/>
    <n v="78.44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n v="26"/>
    <n v="59.04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n v="15"/>
    <n v="71.34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n v="24"/>
    <n v="51.23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n v="40"/>
    <n v="60.24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n v="20"/>
    <n v="44.94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n v="48"/>
    <n v="31.21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n v="15"/>
    <n v="63.88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n v="1"/>
    <n v="19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n v="1"/>
    <n v="1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n v="5"/>
    <n v="109.07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n v="4"/>
    <n v="26.75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n v="61"/>
    <n v="109.94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n v="1"/>
    <n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n v="11"/>
    <n v="55.39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n v="39"/>
    <n v="133.9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n v="22"/>
    <n v="48.72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n v="68"/>
    <n v="48.25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n v="14"/>
    <n v="58.97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n v="2"/>
    <n v="11.64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n v="20"/>
    <n v="83.72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n v="14"/>
    <n v="63.65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n v="48"/>
    <n v="94.28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n v="31"/>
    <n v="71.87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n v="35"/>
    <n v="104.85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n v="36"/>
    <n v="67.14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n v="3"/>
    <n v="73.88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n v="11"/>
    <n v="69.13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n v="41"/>
    <n v="120.77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n v="11"/>
    <n v="42.22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n v="3"/>
    <n v="7.5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n v="0"/>
    <n v="1.54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n v="13"/>
    <n v="37.61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n v="0"/>
    <n v="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n v="49"/>
    <n v="42.16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n v="0"/>
    <n v="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n v="2"/>
    <n v="84.83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n v="52"/>
    <n v="94.19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n v="0"/>
    <n v="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n v="2"/>
    <n v="6.25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n v="7"/>
    <n v="213.38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n v="135"/>
    <n v="59.16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n v="100"/>
    <n v="27.27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n v="116"/>
    <n v="24.58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n v="100"/>
    <n v="75.05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n v="105"/>
    <n v="42.02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n v="101"/>
    <n v="53.16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n v="101"/>
    <n v="83.89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n v="100"/>
    <n v="417.33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n v="167"/>
    <n v="75.77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n v="102"/>
    <n v="67.39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n v="103"/>
    <n v="73.569999999999993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n v="143"/>
    <n v="25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n v="263"/>
    <n v="42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n v="118"/>
    <n v="131.16999999999999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n v="104"/>
    <n v="47.27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n v="200"/>
    <n v="182.13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n v="307"/>
    <n v="61.37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n v="100"/>
    <n v="35.770000000000003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n v="205"/>
    <n v="45.62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n v="109"/>
    <n v="75.38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n v="102"/>
    <n v="50.88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n v="125"/>
    <n v="119.29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n v="124"/>
    <n v="92.54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n v="101"/>
    <n v="76.05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n v="100"/>
    <n v="52.63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n v="138"/>
    <n v="98.99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n v="121"/>
    <n v="79.53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n v="107"/>
    <n v="134.2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n v="100"/>
    <n v="37.630000000000003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n v="102"/>
    <n v="51.04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n v="100"/>
    <n v="50.04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n v="117"/>
    <n v="133.93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n v="102"/>
    <n v="58.2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n v="102"/>
    <n v="88.04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n v="154"/>
    <n v="70.58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n v="101"/>
    <n v="53.29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n v="100"/>
    <n v="136.3600000000000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n v="109"/>
    <n v="40.549999999999997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n v="132"/>
    <n v="70.63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n v="133"/>
    <n v="52.68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n v="0"/>
    <n v="0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n v="8"/>
    <n v="90.94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n v="0"/>
    <n v="5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n v="43"/>
    <n v="58.0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n v="0"/>
    <n v="2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n v="1"/>
    <n v="62.5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n v="0"/>
    <n v="10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n v="5"/>
    <n v="71.59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n v="0"/>
    <n v="0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n v="10"/>
    <n v="32.82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n v="72"/>
    <n v="49.12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n v="1"/>
    <n v="16.309999999999999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n v="0"/>
    <n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n v="0"/>
    <n v="13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n v="1"/>
    <n v="17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n v="0"/>
    <n v="0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n v="0"/>
    <n v="0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n v="0"/>
    <n v="0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n v="0"/>
    <n v="3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n v="20"/>
    <n v="41.83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n v="173"/>
    <n v="49.3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n v="101"/>
    <n v="41.73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n v="105"/>
    <n v="32.72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n v="135"/>
    <n v="51.96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n v="116"/>
    <n v="50.69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n v="102"/>
    <n v="42.2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n v="111"/>
    <n v="416.88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n v="166"/>
    <n v="46.65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n v="107"/>
    <n v="48.45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n v="145"/>
    <n v="70.53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n v="106"/>
    <n v="87.96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n v="137"/>
    <n v="26.27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n v="104"/>
    <n v="57.78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n v="115"/>
    <n v="57.25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n v="102"/>
    <n v="196.3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n v="124"/>
    <n v="43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n v="102"/>
    <n v="35.549999999999997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n v="145"/>
    <n v="68.81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n v="133"/>
    <n v="28.57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n v="109"/>
    <n v="50.63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n v="3"/>
    <n v="106.8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n v="1"/>
    <n v="4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n v="47"/>
    <n v="34.1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n v="0"/>
    <n v="25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n v="0"/>
    <n v="10.5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n v="43"/>
    <n v="215.96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n v="0"/>
    <n v="21.25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n v="2"/>
    <n v="108.25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n v="14"/>
    <n v="129.97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n v="39"/>
    <n v="117.4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n v="0"/>
    <n v="10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n v="59"/>
    <n v="70.599999999999994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n v="1"/>
    <n v="24.5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n v="9"/>
    <n v="30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n v="2"/>
    <n v="2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n v="1"/>
    <n v="17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n v="53"/>
    <n v="2928.93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n v="1"/>
    <n v="28.8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n v="47"/>
    <n v="29.63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n v="43"/>
    <n v="40.98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n v="137"/>
    <n v="5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n v="116"/>
    <n v="36.11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n v="241"/>
    <n v="23.15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n v="114"/>
    <n v="10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n v="110"/>
    <n v="31.83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n v="195"/>
    <n v="27.39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n v="103"/>
    <n v="56.36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n v="103"/>
    <n v="77.34999999999999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n v="100"/>
    <n v="42.8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n v="127"/>
    <n v="48.85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n v="121"/>
    <n v="48.2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n v="107"/>
    <n v="70.20999999999999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n v="172"/>
    <n v="94.05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n v="124"/>
    <n v="80.27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n v="108"/>
    <n v="54.2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n v="117"/>
    <n v="60.27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n v="187"/>
    <n v="38.7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n v="116"/>
    <n v="152.5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n v="111"/>
    <n v="115.31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n v="171"/>
    <n v="35.840000000000003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n v="126"/>
    <n v="64.569999999999993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n v="138"/>
    <n v="87.44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n v="1705"/>
    <n v="68.819999999999993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n v="788"/>
    <n v="176.2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n v="348"/>
    <n v="511.79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n v="150"/>
    <n v="160.44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n v="101"/>
    <n v="35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n v="800"/>
    <n v="188.51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n v="106"/>
    <n v="56.2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n v="201"/>
    <n v="51.31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n v="212"/>
    <n v="127.36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n v="198"/>
    <n v="101.86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n v="226"/>
    <n v="230.56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n v="699"/>
    <n v="842.11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n v="399"/>
    <n v="577.28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n v="294"/>
    <n v="483.34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n v="168"/>
    <n v="76.14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n v="1436"/>
    <n v="74.11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n v="157"/>
    <n v="36.97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n v="118"/>
    <n v="2500.9699999999998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n v="1105"/>
    <n v="67.69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n v="193"/>
    <n v="63.05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n v="127"/>
    <n v="117.6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n v="260"/>
    <n v="180.75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n v="262"/>
    <n v="127.32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n v="207"/>
    <n v="136.63999999999999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n v="370"/>
    <n v="182.78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n v="285"/>
    <n v="279.38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n v="579"/>
    <n v="61.38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n v="1132"/>
    <n v="80.73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n v="263"/>
    <n v="272.36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n v="674"/>
    <n v="70.849999999999994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n v="257"/>
    <n v="247.94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n v="375"/>
    <n v="186.81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n v="209"/>
    <n v="131.99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n v="347"/>
    <n v="29.31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n v="402"/>
    <n v="245.02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n v="1027"/>
    <n v="1323.25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n v="115"/>
    <n v="282.66000000000003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n v="355"/>
    <n v="91.21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n v="5"/>
    <n v="31.75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n v="0"/>
    <n v="0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n v="4"/>
    <n v="88.69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n v="21"/>
    <n v="453.14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n v="3"/>
    <n v="12.75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n v="0"/>
    <n v="1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n v="42"/>
    <n v="83.43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n v="0"/>
    <n v="25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n v="1"/>
    <n v="50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n v="17"/>
    <n v="101.8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n v="7"/>
    <n v="46.67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n v="0"/>
    <n v="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n v="0"/>
    <n v="0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n v="0"/>
    <n v="0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n v="8"/>
    <n v="26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n v="0"/>
    <n v="0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n v="0"/>
    <n v="0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n v="26"/>
    <n v="218.33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n v="1"/>
    <n v="33.7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n v="13"/>
    <n v="25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n v="382"/>
    <n v="128.38999999999999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n v="217"/>
    <n v="78.83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n v="312"/>
    <n v="91.76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n v="234"/>
    <n v="331.1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n v="124"/>
    <n v="194.26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n v="248"/>
    <n v="408.98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n v="116"/>
    <n v="84.46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n v="117"/>
    <n v="44.85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n v="305"/>
    <n v="383.36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n v="320"/>
    <n v="55.28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n v="820"/>
    <n v="422.02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n v="235"/>
    <n v="64.180000000000007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n v="495"/>
    <n v="173.58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n v="7814"/>
    <n v="88.6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n v="113"/>
    <n v="50.22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n v="922"/>
    <n v="192.39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n v="125"/>
    <n v="73.42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n v="102"/>
    <n v="147.68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n v="485"/>
    <n v="108.97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n v="192"/>
    <n v="23.65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n v="281"/>
    <n v="147.94999999999999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n v="125"/>
    <n v="385.04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n v="161"/>
    <n v="457.39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n v="585"/>
    <n v="222.99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n v="201"/>
    <n v="220.74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n v="133"/>
    <n v="73.5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n v="120"/>
    <n v="223.1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n v="126"/>
    <n v="47.91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n v="361"/>
    <n v="96.06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n v="226"/>
    <n v="118.61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n v="120"/>
    <n v="118.45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n v="304"/>
    <n v="143.21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n v="179"/>
    <n v="282.72000000000003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n v="387"/>
    <n v="593.94000000000005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n v="211"/>
    <n v="262.16000000000003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n v="132"/>
    <n v="46.58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n v="300"/>
    <n v="70.040000000000006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n v="421"/>
    <n v="164.91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n v="136"/>
    <n v="449.26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n v="248"/>
    <n v="27.47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n v="182"/>
    <n v="143.97999999999999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n v="124"/>
    <n v="88.24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n v="506"/>
    <n v="36.33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n v="108"/>
    <n v="90.18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n v="819"/>
    <n v="152.62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n v="121"/>
    <n v="55.81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n v="103"/>
    <n v="227.85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n v="148"/>
    <n v="91.83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n v="120"/>
    <n v="80.989999999999995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n v="473"/>
    <n v="278.39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n v="130"/>
    <n v="43.1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n v="353"/>
    <n v="326.29000000000002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n v="101"/>
    <n v="41.74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n v="114"/>
    <n v="64.02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n v="167"/>
    <n v="99.46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n v="153"/>
    <n v="138.49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n v="202"/>
    <n v="45.55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n v="168"/>
    <n v="10.51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n v="143"/>
    <n v="114.77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n v="196"/>
    <n v="36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n v="108"/>
    <n v="154.16999999999999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n v="115"/>
    <n v="566.39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n v="148"/>
    <n v="120.86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n v="191"/>
    <n v="86.16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n v="199"/>
    <n v="51.21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n v="219"/>
    <n v="67.260000000000005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n v="127"/>
    <n v="62.8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n v="105"/>
    <n v="346.13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n v="128"/>
    <n v="244.12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n v="317"/>
    <n v="259.25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n v="281"/>
    <n v="201.96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n v="111"/>
    <n v="226.21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n v="153"/>
    <n v="324.69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n v="103"/>
    <n v="205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n v="1678"/>
    <n v="20.47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n v="543"/>
    <n v="116.35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n v="116"/>
    <n v="307.2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n v="131"/>
    <n v="546.69000000000005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n v="288"/>
    <n v="47.47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n v="508"/>
    <n v="101.56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n v="115"/>
    <n v="72.91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n v="111"/>
    <n v="43.71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n v="113"/>
    <n v="3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n v="108"/>
    <n v="70.650000000000006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n v="124"/>
    <n v="89.3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n v="101"/>
    <n v="115.09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n v="104"/>
    <n v="62.12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n v="116"/>
    <n v="46.2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n v="120"/>
    <n v="48.55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n v="115"/>
    <n v="57.52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n v="120"/>
    <n v="88.15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n v="101"/>
    <n v="110.49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n v="102"/>
    <n v="66.83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n v="121"/>
    <n v="58.6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n v="100"/>
    <n v="113.6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n v="102"/>
    <n v="43.57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n v="100"/>
    <n v="78.95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n v="100"/>
    <n v="188.13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n v="132"/>
    <n v="63.03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n v="137"/>
    <n v="30.37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n v="113"/>
    <n v="51.48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n v="136"/>
    <n v="35.79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n v="146"/>
    <n v="98.82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n v="130"/>
    <n v="28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n v="254"/>
    <n v="51.31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n v="107"/>
    <n v="53.52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n v="108"/>
    <n v="37.15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n v="107"/>
    <n v="89.9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n v="107"/>
    <n v="106.53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n v="100"/>
    <n v="52.82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n v="107"/>
    <n v="54.62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n v="100"/>
    <n v="27.27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n v="105"/>
    <n v="68.59999999999999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n v="105"/>
    <n v="35.61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n v="226"/>
    <n v="94.03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n v="101"/>
    <n v="526.46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n v="148"/>
    <n v="50.66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n v="135"/>
    <n v="79.180000000000007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n v="101"/>
    <n v="91.59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n v="101"/>
    <n v="116.96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n v="1"/>
    <n v="28.4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n v="0"/>
    <n v="103.33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n v="10"/>
    <n v="10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n v="10"/>
    <n v="23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n v="1"/>
    <n v="31.56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n v="0"/>
    <n v="5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n v="29"/>
    <n v="34.22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n v="0"/>
    <n v="25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n v="12"/>
    <n v="19.670000000000002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n v="0"/>
    <n v="21.25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n v="5"/>
    <n v="8.33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n v="2"/>
    <n v="21.34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n v="2"/>
    <n v="5.33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n v="2"/>
    <n v="34.6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n v="10"/>
    <n v="21.73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n v="0"/>
    <n v="11.92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n v="28"/>
    <n v="26.6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n v="13"/>
    <n v="10.6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n v="5"/>
    <n v="29.04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n v="0"/>
    <n v="50.91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n v="0"/>
    <n v="0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n v="6"/>
    <n v="50.08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n v="11"/>
    <n v="45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n v="2"/>
    <n v="25.29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n v="30"/>
    <n v="51.29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n v="0"/>
    <n v="1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n v="1"/>
    <n v="49.38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n v="2"/>
    <n v="1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n v="0"/>
    <n v="0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n v="1"/>
    <n v="101.25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n v="0"/>
    <n v="19.670000000000002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n v="0"/>
    <n v="12.5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n v="0"/>
    <n v="8.5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n v="1"/>
    <n v="1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n v="2"/>
    <n v="23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n v="3"/>
    <n v="17.989999999999998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n v="28"/>
    <n v="370.95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n v="7"/>
    <n v="63.5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n v="1"/>
    <n v="13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n v="1"/>
    <n v="5.31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n v="116"/>
    <n v="35.619999999999997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n v="112"/>
    <n v="87.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n v="132"/>
    <n v="75.11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n v="103"/>
    <n v="68.010000000000005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n v="139"/>
    <n v="29.62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n v="147"/>
    <n v="91.63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n v="120"/>
    <n v="22.5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n v="122"/>
    <n v="64.37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n v="100"/>
    <n v="21.86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n v="181"/>
    <n v="33.32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n v="106"/>
    <n v="90.28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n v="100"/>
    <n v="76.92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n v="127"/>
    <n v="59.23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n v="103"/>
    <n v="65.38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n v="250"/>
    <n v="67.3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n v="126"/>
    <n v="88.75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n v="100"/>
    <n v="65.87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n v="139"/>
    <n v="40.35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n v="161"/>
    <n v="76.86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n v="107"/>
    <n v="68.709999999999994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n v="153"/>
    <n v="57.77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n v="524"/>
    <n v="44.17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n v="489"/>
    <n v="31.57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n v="285"/>
    <n v="107.05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n v="1857"/>
    <n v="149.03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n v="110"/>
    <n v="55.96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n v="1015"/>
    <n v="56.97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n v="412"/>
    <n v="44.06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n v="503"/>
    <n v="68.63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n v="185"/>
    <n v="65.319999999999993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n v="120"/>
    <n v="35.9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n v="1081"/>
    <n v="40.07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n v="452"/>
    <n v="75.650000000000006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n v="537"/>
    <n v="61.2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n v="120"/>
    <n v="48.13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n v="114"/>
    <n v="68.11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n v="951"/>
    <n v="65.89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n v="133"/>
    <n v="81.650000000000006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n v="147"/>
    <n v="52.7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n v="542"/>
    <n v="41.23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n v="383"/>
    <n v="15.04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n v="704"/>
    <n v="39.07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n v="110"/>
    <n v="43.82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n v="133"/>
    <n v="27.3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n v="152"/>
    <n v="42.22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n v="103"/>
    <n v="33.24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n v="100"/>
    <n v="285.70999999999998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n v="102"/>
    <n v="42.33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n v="151"/>
    <n v="50.27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n v="111"/>
    <n v="61.9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n v="196"/>
    <n v="40.7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n v="114"/>
    <n v="55.8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n v="200"/>
    <n v="10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n v="293"/>
    <n v="73.13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n v="156"/>
    <n v="26.06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n v="106"/>
    <n v="22.64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n v="101"/>
    <n v="47.22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n v="123"/>
    <n v="32.32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n v="102"/>
    <n v="53.42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n v="101"/>
    <n v="51.3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n v="108"/>
    <n v="37.200000000000003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n v="163"/>
    <n v="27.1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n v="106"/>
    <n v="206.31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n v="243"/>
    <n v="82.15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n v="945"/>
    <n v="164.8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n v="108"/>
    <n v="60.8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n v="157"/>
    <n v="67.97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n v="1174"/>
    <n v="81.56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n v="171"/>
    <n v="25.43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n v="126"/>
    <n v="21.5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n v="1212"/>
    <n v="27.23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n v="496"/>
    <n v="25.09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n v="332"/>
    <n v="21.23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n v="1165"/>
    <n v="41.61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n v="153"/>
    <n v="135.59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n v="537"/>
    <n v="22.1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n v="353"/>
    <n v="64.63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n v="137"/>
    <n v="69.569999999999993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n v="128"/>
    <n v="75.13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n v="271"/>
    <n v="140.97999999999999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n v="806"/>
    <n v="49.47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n v="1360"/>
    <n v="53.87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n v="930250"/>
    <n v="4.57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n v="377"/>
    <n v="65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n v="2647"/>
    <n v="53.48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n v="100"/>
    <n v="43.91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n v="104"/>
    <n v="50.85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n v="107"/>
    <n v="58.63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n v="169"/>
    <n v="32.8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n v="975"/>
    <n v="426.93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n v="134"/>
    <n v="23.81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n v="272"/>
    <n v="98.41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n v="113"/>
    <n v="107.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n v="460"/>
    <n v="11.67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n v="287"/>
    <n v="41.78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n v="223"/>
    <n v="21.38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n v="636"/>
    <n v="94.1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n v="147"/>
    <n v="15.7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n v="1867"/>
    <n v="90.64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n v="327"/>
    <n v="97.3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n v="780"/>
    <n v="37.119999999999997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n v="154"/>
    <n v="28.1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n v="116"/>
    <n v="144.43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n v="180"/>
    <n v="24.27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n v="299"/>
    <n v="35.119999999999997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n v="320"/>
    <n v="24.76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n v="381"/>
    <n v="188.38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n v="103"/>
    <n v="148.08000000000001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n v="1802"/>
    <n v="49.93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n v="720"/>
    <n v="107.8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n v="283"/>
    <n v="42.63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n v="1357"/>
    <n v="14.37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n v="220"/>
    <n v="37.479999999999997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n v="120"/>
    <n v="30.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n v="408"/>
    <n v="33.549999999999997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n v="106"/>
    <n v="64.75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n v="141"/>
    <n v="57.93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n v="271"/>
    <n v="53.08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n v="154"/>
    <n v="48.06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n v="404"/>
    <n v="82.4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n v="185"/>
    <n v="50.45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n v="185"/>
    <n v="115.83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n v="101"/>
    <n v="63.03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n v="106"/>
    <n v="108.02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n v="121"/>
    <n v="46.09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n v="100"/>
    <n v="107.2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n v="120"/>
    <n v="50.93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n v="100"/>
    <n v="40.04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n v="107"/>
    <n v="64.44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n v="104"/>
    <n v="53.83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n v="173"/>
    <n v="100.47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n v="107"/>
    <n v="46.63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n v="108"/>
    <n v="34.07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n v="146"/>
    <n v="65.209999999999994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n v="125"/>
    <n v="44.2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n v="149"/>
    <n v="71.97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n v="101"/>
    <n v="52.95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n v="105"/>
    <n v="109.45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n v="350"/>
    <n v="75.040000000000006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n v="101"/>
    <n v="115.71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n v="134"/>
    <n v="31.66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n v="171"/>
    <n v="46.18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n v="109"/>
    <n v="68.48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n v="101"/>
    <n v="53.47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n v="101"/>
    <n v="109.11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n v="107"/>
    <n v="51.19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n v="107"/>
    <n v="27.9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n v="101"/>
    <n v="82.5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n v="107"/>
    <n v="59.82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n v="429"/>
    <n v="64.819999999999993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n v="104"/>
    <n v="90.1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n v="108"/>
    <n v="40.96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n v="176"/>
    <n v="56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n v="157"/>
    <n v="37.67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n v="103"/>
    <n v="40.08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n v="104"/>
    <n v="78.03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n v="104"/>
    <n v="18.91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n v="121"/>
    <n v="37.130000000000003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n v="108"/>
    <n v="41.96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n v="109"/>
    <n v="61.0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n v="39"/>
    <n v="64.5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n v="3"/>
    <n v="21.25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n v="48"/>
    <n v="30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n v="21"/>
    <n v="25.49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n v="8"/>
    <n v="11.4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n v="1"/>
    <n v="108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n v="526"/>
    <n v="54.88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n v="254"/>
    <n v="47.38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n v="106"/>
    <n v="211.84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n v="102"/>
    <n v="219.9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n v="144"/>
    <n v="40.799999999999997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n v="106"/>
    <n v="75.5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n v="212"/>
    <n v="13.54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n v="102"/>
    <n v="60.87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n v="102"/>
    <n v="115.69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n v="521"/>
    <n v="48.1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n v="111"/>
    <n v="74.180000000000007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n v="101"/>
    <n v="123.35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n v="294"/>
    <n v="66.62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n v="106"/>
    <n v="104.99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n v="0"/>
    <n v="0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n v="0"/>
    <n v="0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n v="3"/>
    <n v="300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n v="0"/>
    <n v="1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n v="0"/>
    <n v="0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n v="0"/>
    <n v="13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n v="2"/>
    <n v="15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n v="0"/>
    <n v="54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n v="0"/>
    <n v="0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n v="0"/>
    <n v="0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n v="1"/>
    <n v="15.43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n v="0"/>
    <n v="0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n v="0"/>
    <n v="0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n v="0"/>
    <n v="25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n v="1"/>
    <n v="27.5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n v="0"/>
    <n v="0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n v="0"/>
    <n v="0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n v="0"/>
    <n v="0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n v="15"/>
    <n v="36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n v="0"/>
    <n v="2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n v="0"/>
    <n v="0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n v="29"/>
    <n v="60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n v="0"/>
    <n v="0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n v="0"/>
    <n v="0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n v="0"/>
    <n v="0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n v="11"/>
    <n v="97.41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n v="1"/>
    <n v="47.86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n v="0"/>
    <n v="50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n v="0"/>
    <n v="0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n v="0"/>
    <n v="20.5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n v="0"/>
    <n v="0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n v="3"/>
    <n v="30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n v="0"/>
    <n v="50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n v="0"/>
    <n v="10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n v="0"/>
    <n v="0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n v="11"/>
    <n v="81.58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n v="0"/>
    <n v="0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n v="0"/>
    <n v="0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n v="0"/>
    <n v="0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n v="0"/>
    <n v="18.329999999999998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n v="2"/>
    <n v="224.43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n v="3"/>
    <n v="37.5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n v="4"/>
    <n v="145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n v="1"/>
    <n v="1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n v="1"/>
    <n v="112.5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n v="0"/>
    <n v="0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n v="1"/>
    <n v="342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n v="1"/>
    <n v="57.88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n v="0"/>
    <n v="30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n v="0"/>
    <n v="0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n v="0"/>
    <n v="25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n v="0"/>
    <n v="0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n v="0"/>
    <n v="50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n v="0"/>
    <n v="1.5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n v="0"/>
    <n v="0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n v="0"/>
    <n v="10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n v="0"/>
    <n v="0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n v="0"/>
    <n v="0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n v="0"/>
    <n v="0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n v="0"/>
    <n v="0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n v="1"/>
    <n v="22.33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n v="0"/>
    <n v="52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n v="17"/>
    <n v="16.829999999999998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n v="0"/>
    <n v="0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n v="23"/>
    <n v="56.3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n v="41"/>
    <n v="84.06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n v="25"/>
    <n v="168.3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n v="0"/>
    <n v="15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n v="2"/>
    <n v="76.67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n v="0"/>
    <n v="0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n v="1"/>
    <n v="50.33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n v="0"/>
    <n v="0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n v="1"/>
    <n v="8.33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n v="3"/>
    <n v="35.380000000000003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n v="1"/>
    <n v="55.83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n v="0"/>
    <n v="5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n v="0"/>
    <n v="0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n v="0"/>
    <n v="1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n v="0"/>
    <n v="0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n v="15"/>
    <n v="69.47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n v="0"/>
    <n v="1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n v="0"/>
    <n v="1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n v="0"/>
    <n v="8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n v="1"/>
    <n v="34.44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n v="0"/>
    <n v="1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n v="0"/>
    <n v="0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n v="0"/>
    <n v="1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n v="0"/>
    <n v="1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n v="1"/>
    <n v="501.25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n v="1"/>
    <n v="10.5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n v="0"/>
    <n v="1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n v="0"/>
    <n v="1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n v="0"/>
    <n v="0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n v="0"/>
    <n v="13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n v="0"/>
    <n v="306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n v="0"/>
    <n v="22.5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n v="0"/>
    <n v="0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n v="0"/>
    <n v="50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n v="0"/>
    <n v="0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n v="0"/>
    <n v="5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n v="108"/>
    <n v="74.2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n v="126"/>
    <n v="81.25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n v="203"/>
    <n v="130.22999999999999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n v="109"/>
    <n v="53.41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n v="173"/>
    <n v="75.1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n v="168"/>
    <n v="75.67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n v="427"/>
    <n v="31.69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n v="108"/>
    <n v="47.78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n v="108"/>
    <n v="90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n v="102"/>
    <n v="149.31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n v="115"/>
    <n v="62.07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n v="134"/>
    <n v="53.4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n v="155"/>
    <n v="69.27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n v="101"/>
    <n v="271.51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n v="182"/>
    <n v="34.13000000000000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n v="181"/>
    <n v="40.49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n v="102"/>
    <n v="189.76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n v="110"/>
    <n v="68.86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n v="102"/>
    <n v="108.78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n v="101"/>
    <n v="125.99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n v="104"/>
    <n v="90.52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n v="111"/>
    <n v="28.88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n v="116"/>
    <n v="31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n v="111"/>
    <n v="51.67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n v="180"/>
    <n v="26.27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n v="100"/>
    <n v="48.08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n v="119"/>
    <n v="27.56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n v="107"/>
    <n v="36.97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n v="114"/>
    <n v="29.02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n v="103"/>
    <n v="28.66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n v="128"/>
    <n v="37.65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n v="136"/>
    <n v="97.9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n v="100"/>
    <n v="42.55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n v="100"/>
    <n v="131.58000000000001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n v="105"/>
    <n v="32.32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n v="105"/>
    <n v="61.1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n v="171"/>
    <n v="31.3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n v="128"/>
    <n v="129.11000000000001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n v="133"/>
    <n v="25.02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n v="100"/>
    <n v="250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n v="113"/>
    <n v="47.5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n v="100"/>
    <n v="40.0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n v="114"/>
    <n v="65.8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n v="119"/>
    <n v="46.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n v="103"/>
    <n v="50.37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n v="266"/>
    <n v="26.57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n v="100"/>
    <n v="39.49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n v="107"/>
    <n v="49.25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n v="134"/>
    <n v="62.38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n v="121"/>
    <n v="37.9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n v="103"/>
    <n v="51.6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n v="125"/>
    <n v="27.78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n v="129"/>
    <n v="99.38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n v="101"/>
    <n v="38.85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n v="128"/>
    <n v="45.55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n v="100"/>
    <n v="600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n v="113"/>
    <n v="80.55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n v="106"/>
    <n v="52.8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n v="203"/>
    <n v="47.68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n v="113"/>
    <n v="23.45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n v="3"/>
    <n v="40.1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n v="0"/>
    <n v="17.2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n v="0"/>
    <n v="0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n v="0"/>
    <n v="0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n v="0"/>
    <n v="0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n v="1"/>
    <n v="15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n v="0"/>
    <n v="0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n v="0"/>
    <n v="0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n v="1"/>
    <n v="35.71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n v="0"/>
    <n v="37.5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n v="0"/>
    <n v="0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n v="0"/>
    <n v="0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n v="0"/>
    <n v="0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n v="2"/>
    <n v="52.5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n v="19"/>
    <n v="77.5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n v="0"/>
    <n v="0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n v="10"/>
    <n v="53.55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n v="0"/>
    <n v="0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n v="0"/>
    <n v="16.25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n v="0"/>
    <n v="0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n v="109"/>
    <n v="103.68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n v="100"/>
    <n v="185.19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n v="156"/>
    <n v="54.1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n v="102"/>
    <n v="177.21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n v="100"/>
    <n v="100.33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n v="113"/>
    <n v="136.91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n v="102"/>
    <n v="57.54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n v="107"/>
    <n v="52.96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n v="104"/>
    <n v="82.33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n v="100"/>
    <n v="135.41999999999999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n v="100"/>
    <n v="74.069999999999993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n v="126"/>
    <n v="84.08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n v="111"/>
    <n v="61.03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n v="105"/>
    <n v="150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n v="104"/>
    <n v="266.08999999999997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n v="116"/>
    <n v="7.2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n v="110"/>
    <n v="100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n v="113"/>
    <n v="109.96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n v="100"/>
    <n v="169.92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n v="103"/>
    <n v="95.74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n v="107"/>
    <n v="59.46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n v="104"/>
    <n v="55.77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n v="156"/>
    <n v="30.08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n v="101"/>
    <n v="88.44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n v="195"/>
    <n v="64.03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n v="112"/>
    <n v="60.1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n v="120"/>
    <n v="49.19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n v="102"/>
    <n v="165.16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n v="103"/>
    <n v="43.62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n v="101"/>
    <n v="43.7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n v="103"/>
    <n v="67.42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n v="107"/>
    <n v="177.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n v="156"/>
    <n v="38.880000000000003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n v="123"/>
    <n v="54.99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n v="107"/>
    <n v="61.34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n v="106"/>
    <n v="23.12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n v="118"/>
    <n v="29.61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n v="109"/>
    <n v="75.61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n v="111"/>
    <n v="35.6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n v="100"/>
    <n v="143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n v="0"/>
    <n v="0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n v="1"/>
    <n v="25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n v="0"/>
    <n v="0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n v="0"/>
    <n v="0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n v="1"/>
    <n v="100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n v="0"/>
    <n v="0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n v="0"/>
    <n v="60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n v="1"/>
    <n v="50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n v="2"/>
    <n v="72.5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n v="1"/>
    <n v="29.5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n v="0"/>
    <n v="62.5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n v="0"/>
    <n v="0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n v="0"/>
    <n v="0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n v="0"/>
    <n v="0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n v="0"/>
    <n v="0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n v="0"/>
    <n v="0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n v="0"/>
    <n v="0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n v="0"/>
    <n v="0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n v="0"/>
    <n v="23.08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n v="1"/>
    <n v="25.5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n v="11"/>
    <n v="48.18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n v="0"/>
    <n v="1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n v="1"/>
    <n v="1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n v="0"/>
    <n v="0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n v="0"/>
    <n v="50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n v="0"/>
    <n v="5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n v="2"/>
    <n v="202.83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n v="4"/>
    <n v="29.13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n v="0"/>
    <n v="5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n v="0"/>
    <n v="0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n v="2"/>
    <n v="13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n v="0"/>
    <n v="50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n v="0"/>
    <n v="0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n v="0"/>
    <n v="1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n v="12"/>
    <n v="96.05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n v="24"/>
    <n v="305.77999999999997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n v="6"/>
    <n v="12.14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n v="39"/>
    <n v="83.57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n v="1"/>
    <n v="18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n v="7"/>
    <n v="115.53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n v="661"/>
    <n v="21.9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n v="326"/>
    <n v="80.02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n v="101"/>
    <n v="35.520000000000003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n v="104"/>
    <n v="64.930000000000007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n v="107"/>
    <n v="60.97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n v="110"/>
    <n v="31.44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n v="408"/>
    <n v="81.95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n v="224"/>
    <n v="58.93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n v="304"/>
    <n v="157.29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n v="141"/>
    <n v="55.7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n v="2791"/>
    <n v="83.8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n v="172"/>
    <n v="58.42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n v="101"/>
    <n v="270.57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n v="102"/>
    <n v="107.1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n v="170"/>
    <n v="47.18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n v="115"/>
    <n v="120.31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n v="878"/>
    <n v="27.6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n v="105"/>
    <n v="205.3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n v="188"/>
    <n v="35.549999999999997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n v="144"/>
    <n v="74.64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n v="146"/>
    <n v="47.0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n v="131"/>
    <n v="26.59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n v="114"/>
    <n v="36.770000000000003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n v="1379"/>
    <n v="31.82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n v="956"/>
    <n v="27.58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n v="112"/>
    <n v="5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n v="647"/>
    <n v="21.56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n v="110"/>
    <n v="44.1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n v="128"/>
    <n v="63.87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n v="158"/>
    <n v="38.99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n v="115"/>
    <n v="80.19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n v="137"/>
    <n v="34.9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n v="355"/>
    <n v="89.1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n v="106"/>
    <n v="39.44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n v="100"/>
    <n v="136.9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n v="187"/>
    <n v="37.4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n v="166"/>
    <n v="31.9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n v="102"/>
    <n v="25.21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n v="164"/>
    <n v="10.039999999999999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n v="106"/>
    <n v="45.94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n v="1"/>
    <n v="15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n v="0"/>
    <n v="0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n v="34"/>
    <n v="223.58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n v="2"/>
    <n v="39.479999999999997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n v="11"/>
    <n v="91.3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n v="8"/>
    <n v="78.67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n v="1"/>
    <n v="12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n v="1"/>
    <n v="17.670000000000002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n v="0"/>
    <n v="41.33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n v="1"/>
    <n v="71.599999999999994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n v="2"/>
    <n v="307.82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n v="1"/>
    <n v="80.45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n v="12"/>
    <n v="83.94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n v="0"/>
    <n v="8.5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n v="21"/>
    <n v="73.37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n v="11"/>
    <n v="112.8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n v="19"/>
    <n v="95.28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n v="0"/>
    <n v="22.75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n v="3"/>
    <n v="133.30000000000001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n v="0"/>
    <n v="3.8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n v="103"/>
    <n v="85.75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n v="107"/>
    <n v="26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n v="105"/>
    <n v="373.56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n v="103"/>
    <n v="174.04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n v="123"/>
    <n v="93.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n v="159"/>
    <n v="77.33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n v="111"/>
    <n v="92.22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n v="171"/>
    <n v="60.96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n v="125"/>
    <n v="91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n v="6"/>
    <n v="41.58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n v="11"/>
    <n v="33.76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n v="33"/>
    <n v="70.62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n v="28"/>
    <n v="167.15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n v="63"/>
    <n v="128.62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n v="8"/>
    <n v="65.41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n v="50"/>
    <n v="117.56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n v="18"/>
    <n v="126.48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n v="0"/>
    <n v="550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n v="0"/>
    <n v="44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n v="1"/>
    <n v="69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n v="1"/>
    <n v="27.5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n v="28"/>
    <n v="84.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n v="0"/>
    <n v="12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n v="1"/>
    <n v="200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n v="0"/>
    <n v="10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n v="0"/>
    <n v="0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n v="0"/>
    <n v="0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n v="0"/>
    <n v="5.2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n v="0"/>
    <n v="1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n v="11"/>
    <n v="72.760000000000005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n v="0"/>
    <n v="17.5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n v="1"/>
    <n v="25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n v="1"/>
    <n v="13.33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n v="0"/>
    <n v="1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n v="0"/>
    <n v="23.67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n v="6"/>
    <n v="89.21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n v="26"/>
    <n v="116.56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n v="0"/>
    <n v="13.01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n v="0"/>
    <n v="0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n v="1"/>
    <n v="17.5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n v="46"/>
    <n v="34.130000000000003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n v="34"/>
    <n v="132.35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n v="104"/>
    <n v="922.22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n v="6"/>
    <n v="163.57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n v="11"/>
    <n v="217.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n v="112"/>
    <n v="149.44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n v="351"/>
    <n v="71.239999999999995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n v="233"/>
    <n v="44.46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n v="102"/>
    <n v="164.94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n v="154"/>
    <n v="84.87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n v="101"/>
    <n v="53.95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n v="131"/>
    <n v="50.53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n v="102"/>
    <n v="108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n v="116"/>
    <n v="95.37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n v="265"/>
    <n v="57.63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n v="120"/>
    <n v="64.16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n v="120"/>
    <n v="92.39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n v="104"/>
    <n v="125.9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n v="109"/>
    <n v="94.64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n v="118"/>
    <n v="170.7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n v="1462"/>
    <n v="40.76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n v="253"/>
    <n v="68.25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n v="140"/>
    <n v="95.49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n v="297"/>
    <n v="7.19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n v="145"/>
    <n v="511.65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n v="106"/>
    <n v="261.75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n v="493"/>
    <n v="69.760000000000005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n v="202"/>
    <n v="77.23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n v="104"/>
    <n v="340.57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n v="170"/>
    <n v="67.42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n v="104"/>
    <n v="845.7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n v="118"/>
    <n v="97.19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n v="108"/>
    <n v="451.84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n v="2260300"/>
    <n v="138.66999999999999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n v="978"/>
    <n v="21.64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n v="123"/>
    <n v="169.52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n v="246"/>
    <n v="161.88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n v="148"/>
    <n v="493.13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n v="384"/>
    <n v="22.12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n v="103"/>
    <n v="18.239999999999998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n v="0"/>
    <n v="8.75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n v="29"/>
    <n v="40.61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n v="0"/>
    <n v="0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n v="5"/>
    <n v="37.950000000000003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n v="22"/>
    <n v="35.729999999999997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n v="27"/>
    <n v="42.16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n v="28"/>
    <n v="35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n v="1"/>
    <n v="13.25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n v="1"/>
    <n v="55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n v="0"/>
    <n v="0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n v="0"/>
    <n v="0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n v="11"/>
    <n v="39.2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n v="19"/>
    <n v="47.5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n v="0"/>
    <n v="0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n v="52"/>
    <n v="17.329999999999998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n v="10"/>
    <n v="31.76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n v="1"/>
    <n v="5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n v="12"/>
    <n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n v="11"/>
    <n v="52.5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n v="0"/>
    <n v="0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n v="1"/>
    <n v="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n v="1"/>
    <n v="25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n v="0"/>
    <n v="30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n v="1"/>
    <n v="11.25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n v="0"/>
    <n v="0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n v="2"/>
    <n v="25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n v="1"/>
    <n v="11.33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n v="14"/>
    <n v="29.47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n v="0"/>
    <n v="1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n v="10"/>
    <n v="63.1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n v="0"/>
    <n v="0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n v="0"/>
    <n v="0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n v="0"/>
    <n v="1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n v="14"/>
    <n v="43.85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n v="3"/>
    <n v="75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n v="8"/>
    <n v="45.97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n v="0"/>
    <n v="10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n v="26"/>
    <n v="93.67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n v="2"/>
    <n v="53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n v="0"/>
    <n v="0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n v="105"/>
    <n v="47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n v="120"/>
    <n v="66.67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n v="115"/>
    <n v="18.77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n v="119"/>
    <n v="66.11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n v="105"/>
    <n v="36.86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n v="118"/>
    <n v="39.81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n v="120"/>
    <n v="31.5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n v="103"/>
    <n v="102.5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n v="101"/>
    <n v="126.4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n v="105"/>
    <n v="47.88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n v="103"/>
    <n v="73.209999999999994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n v="108"/>
    <n v="89.67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n v="111"/>
    <n v="151.4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n v="150"/>
    <n v="25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n v="104"/>
    <n v="36.5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n v="116"/>
    <n v="44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n v="103"/>
    <n v="87.3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n v="101"/>
    <n v="36.47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n v="117"/>
    <n v="44.8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n v="133"/>
    <n v="42.9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n v="133"/>
    <n v="51.23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n v="102"/>
    <n v="33.94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n v="128"/>
    <n v="90.74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n v="115"/>
    <n v="50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n v="110"/>
    <n v="24.44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n v="112"/>
    <n v="44.25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n v="126"/>
    <n v="67.739999999999995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n v="100"/>
    <n v="65.38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n v="102"/>
    <n v="121.9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n v="108"/>
    <n v="47.4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n v="100"/>
    <n v="92.84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n v="113"/>
    <n v="68.25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n v="128"/>
    <n v="37.21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n v="108"/>
    <n v="25.25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n v="242"/>
    <n v="43.21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n v="142"/>
    <n v="25.13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n v="130"/>
    <n v="23.64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n v="106"/>
    <n v="103.95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n v="105"/>
    <n v="50.38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n v="136"/>
    <n v="13.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n v="100"/>
    <n v="28.57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n v="100"/>
    <n v="63.83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n v="124"/>
    <n v="8.8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n v="117"/>
    <n v="50.67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n v="103"/>
    <n v="60.78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n v="108"/>
    <n v="113.42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n v="120"/>
    <n v="104.57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n v="100"/>
    <n v="98.31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n v="107"/>
    <n v="35.04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n v="100"/>
    <n v="272.73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n v="111"/>
    <n v="63.85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n v="115"/>
    <n v="30.19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n v="108"/>
    <n v="83.51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n v="170"/>
    <n v="64.760000000000005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n v="187"/>
    <n v="20.12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n v="108"/>
    <n v="44.09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n v="100"/>
    <n v="40.479999999999997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n v="120"/>
    <n v="44.54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n v="111"/>
    <n v="125.81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n v="104"/>
    <n v="19.7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n v="1"/>
    <n v="10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n v="0"/>
    <n v="0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n v="0"/>
    <n v="0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n v="5"/>
    <n v="30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n v="32"/>
    <n v="60.67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n v="0"/>
    <n v="0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n v="0"/>
    <n v="0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n v="0"/>
    <n v="23.33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n v="1"/>
    <n v="5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n v="4"/>
    <n v="23.92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n v="0"/>
    <n v="0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n v="2"/>
    <n v="15.83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n v="0"/>
    <n v="0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n v="42"/>
    <n v="29.79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n v="50"/>
    <n v="60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n v="5"/>
    <n v="24.33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n v="20"/>
    <n v="500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n v="0"/>
    <n v="0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n v="2"/>
    <n v="35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n v="7"/>
    <n v="29.5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n v="32"/>
    <n v="26.67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n v="0"/>
    <n v="18.329999999999998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n v="0"/>
    <n v="20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n v="2"/>
    <n v="13.33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n v="0"/>
    <n v="0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n v="1"/>
    <n v="22.5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n v="20"/>
    <n v="50.4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n v="42"/>
    <n v="105.03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n v="1"/>
    <n v="35.4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n v="15"/>
    <n v="83.33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n v="5"/>
    <n v="35.92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n v="0"/>
    <n v="0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n v="38"/>
    <n v="119.13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n v="5"/>
    <n v="90.33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n v="0"/>
    <n v="2.33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n v="0"/>
    <n v="0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n v="11"/>
    <n v="108.33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n v="2"/>
    <n v="15.75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n v="0"/>
    <n v="29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n v="23"/>
    <n v="96.55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n v="0"/>
    <n v="0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n v="34"/>
    <n v="63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n v="19"/>
    <n v="381.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n v="0"/>
    <n v="46.25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n v="33"/>
    <n v="2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n v="5"/>
    <n v="10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n v="0"/>
    <n v="5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n v="0"/>
    <n v="0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n v="38"/>
    <n v="81.569999999999993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n v="1"/>
    <n v="7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n v="3"/>
    <n v="27.3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n v="9"/>
    <n v="29.41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n v="1"/>
    <n v="12.5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n v="0"/>
    <n v="0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n v="5"/>
    <n v="5.75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n v="21"/>
    <n v="52.08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n v="5"/>
    <n v="183.33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n v="4"/>
    <n v="26.33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n v="0"/>
    <n v="0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n v="62"/>
    <n v="486.43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n v="1"/>
    <n v="3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n v="0"/>
    <n v="25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n v="1"/>
    <n v="9.75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n v="5"/>
    <n v="18.75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n v="18"/>
    <n v="36.590000000000003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n v="9"/>
    <n v="80.709999999999994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n v="0"/>
    <n v="1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n v="3"/>
    <n v="52.8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n v="0"/>
    <n v="20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n v="0"/>
    <n v="1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n v="37"/>
    <n v="46.93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n v="14"/>
    <n v="78.08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n v="0"/>
    <n v="1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n v="0"/>
    <n v="1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n v="61"/>
    <n v="203.67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n v="8"/>
    <n v="20.71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n v="22"/>
    <n v="48.5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n v="27"/>
    <n v="68.099999999999994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n v="9"/>
    <n v="8.5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n v="27"/>
    <n v="51.62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n v="129"/>
    <n v="43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n v="100"/>
    <n v="83.33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n v="100"/>
    <n v="3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n v="103"/>
    <n v="175.51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n v="102"/>
    <n v="231.66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n v="125"/>
    <n v="75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n v="131"/>
    <n v="112.14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n v="100"/>
    <n v="41.67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n v="102"/>
    <n v="255.17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n v="101"/>
    <n v="162.77000000000001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n v="106"/>
    <n v="88.33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n v="105"/>
    <n v="85.74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n v="103"/>
    <n v="47.57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n v="108"/>
    <n v="72.97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n v="101"/>
    <n v="90.54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n v="128"/>
    <n v="37.65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n v="133"/>
    <n v="36.36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n v="101"/>
    <n v="126.72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n v="103"/>
    <n v="329.2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n v="107"/>
    <n v="81.239999999999995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n v="0"/>
    <n v="1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n v="20"/>
    <n v="202.23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n v="0"/>
    <n v="0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n v="1"/>
    <n v="100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n v="0"/>
    <n v="0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n v="0"/>
    <n v="1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n v="4"/>
    <n v="82.46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n v="0"/>
    <n v="2.67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n v="3"/>
    <n v="12.5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n v="0"/>
    <n v="0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n v="2"/>
    <n v="18.899999999999999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n v="8"/>
    <n v="200.63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n v="0"/>
    <n v="201.67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n v="0"/>
    <n v="0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n v="60"/>
    <n v="65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n v="17"/>
    <n v="66.099999999999994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n v="2"/>
    <n v="93.33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n v="0"/>
    <n v="0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n v="0"/>
    <n v="0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n v="0"/>
    <n v="0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n v="110"/>
    <n v="50.75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n v="122"/>
    <n v="60.9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n v="107"/>
    <n v="109.03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n v="101"/>
    <n v="25.69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n v="109"/>
    <n v="41.92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n v="114"/>
    <n v="88.77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n v="114"/>
    <n v="80.23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n v="106"/>
    <n v="78.94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n v="163"/>
    <n v="95.59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n v="106"/>
    <n v="69.89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n v="100"/>
    <n v="74.53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n v="105"/>
    <n v="123.94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n v="175"/>
    <n v="264.85000000000002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n v="102"/>
    <n v="58.62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n v="100"/>
    <n v="70.88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n v="171"/>
    <n v="8.57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n v="114"/>
    <n v="113.57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n v="129"/>
    <n v="60.69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n v="101"/>
    <n v="110.22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n v="109"/>
    <n v="136.4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n v="129"/>
    <n v="53.16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n v="102"/>
    <n v="86.49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n v="147"/>
    <n v="155.24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n v="100"/>
    <n v="115.0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n v="122"/>
    <n v="109.59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n v="106"/>
    <n v="45.21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n v="110"/>
    <n v="104.15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n v="100"/>
    <n v="35.71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n v="177"/>
    <n v="97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n v="100"/>
    <n v="370.37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n v="103"/>
    <n v="94.41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n v="105"/>
    <n v="48.98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n v="100"/>
    <n v="45.59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n v="458"/>
    <n v="23.2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n v="105"/>
    <n v="63.23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n v="172"/>
    <n v="153.52000000000001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n v="104"/>
    <n v="90.2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n v="103"/>
    <n v="118.97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n v="119"/>
    <n v="80.25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n v="100"/>
    <n v="62.5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n v="319"/>
    <n v="131.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n v="109"/>
    <n v="73.03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n v="101"/>
    <n v="178.53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n v="113"/>
    <n v="162.91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n v="120"/>
    <n v="108.24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n v="108"/>
    <n v="88.87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n v="180"/>
    <n v="54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n v="101"/>
    <n v="116.73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n v="120"/>
    <n v="233.9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n v="158"/>
    <n v="15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n v="124"/>
    <n v="14.84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n v="117"/>
    <n v="85.1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n v="157"/>
    <n v="146.69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n v="113"/>
    <n v="50.76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n v="103"/>
    <n v="87.7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n v="103"/>
    <n v="242.2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n v="106"/>
    <n v="146.44999999999999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n v="101"/>
    <n v="103.17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n v="121"/>
    <n v="80.459999999999994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n v="101"/>
    <n v="234.67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n v="116"/>
    <n v="50.69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n v="101"/>
    <n v="162.71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n v="103"/>
    <n v="120.17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n v="246"/>
    <n v="67.7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n v="302"/>
    <n v="52.1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n v="143"/>
    <n v="51.6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n v="131"/>
    <n v="164.3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n v="168"/>
    <n v="84.86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n v="110"/>
    <n v="94.55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n v="107"/>
    <n v="45.54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n v="100"/>
    <n v="51.72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n v="127"/>
    <n v="50.8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n v="147"/>
    <n v="191.13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n v="113"/>
    <n v="89.31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n v="109"/>
    <n v="88.59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n v="127"/>
    <n v="96.3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n v="213"/>
    <n v="33.31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n v="101"/>
    <n v="37.22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n v="109"/>
    <n v="92.13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n v="108"/>
    <n v="76.790000000000006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n v="110"/>
    <n v="96.53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n v="128"/>
    <n v="51.89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n v="110"/>
    <n v="128.91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n v="109"/>
    <n v="84.11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n v="133"/>
    <n v="82.94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n v="191"/>
    <n v="259.95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n v="149"/>
    <n v="37.25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n v="166"/>
    <n v="177.02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n v="107"/>
    <n v="74.069999999999993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n v="106"/>
    <n v="70.67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n v="24"/>
    <n v="23.63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n v="0"/>
    <n v="37.5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n v="0"/>
    <n v="13.33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n v="0"/>
    <n v="0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n v="0"/>
    <n v="1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n v="0"/>
    <n v="0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n v="0"/>
    <n v="0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n v="0"/>
    <n v="1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n v="3"/>
    <n v="41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n v="0"/>
    <n v="55.83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n v="0"/>
    <n v="0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n v="67"/>
    <n v="99.76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n v="20"/>
    <n v="25.52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n v="11"/>
    <n v="117.65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n v="0"/>
    <n v="5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n v="12"/>
    <n v="2796.67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n v="3"/>
    <n v="200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n v="0"/>
    <n v="87.5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n v="14"/>
    <n v="20.14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n v="3"/>
    <n v="20.8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n v="60"/>
    <n v="61.31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n v="0"/>
    <n v="1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n v="0"/>
    <n v="92.14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n v="0"/>
    <n v="7.33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n v="9"/>
    <n v="64.8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n v="15"/>
    <n v="30.12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n v="0"/>
    <n v="52.5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n v="0"/>
    <n v="23.67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n v="1"/>
    <n v="415.7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n v="0"/>
    <n v="53.71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n v="0"/>
    <n v="420.6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n v="0"/>
    <n v="0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n v="0"/>
    <n v="18.670000000000002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n v="12"/>
    <n v="78.33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n v="2"/>
    <n v="67.7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n v="0"/>
    <n v="16.670000000000002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n v="1"/>
    <n v="62.5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n v="0"/>
    <n v="42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n v="23"/>
    <n v="130.09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n v="5"/>
    <n v="1270.22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n v="16"/>
    <n v="88.44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n v="1"/>
    <n v="56.34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n v="23"/>
    <n v="53.53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n v="0"/>
    <n v="25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n v="0"/>
    <n v="50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n v="4"/>
    <n v="56.79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n v="17"/>
    <n v="40.83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n v="4"/>
    <n v="65.11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n v="14"/>
    <n v="55.6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n v="15"/>
    <n v="140.54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n v="12"/>
    <n v="25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n v="39"/>
    <n v="69.53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n v="0"/>
    <n v="5.5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n v="30"/>
    <n v="237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n v="42"/>
    <n v="79.87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n v="4"/>
    <n v="10.25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n v="20"/>
    <n v="272.58999999999997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n v="0"/>
    <n v="13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n v="25"/>
    <n v="58.1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n v="0"/>
    <n v="10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n v="27"/>
    <n v="70.11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n v="5"/>
    <n v="57.89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n v="4"/>
    <n v="125.27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n v="0"/>
    <n v="0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n v="3"/>
    <n v="300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n v="57"/>
    <n v="43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n v="0"/>
    <n v="1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n v="0"/>
    <n v="775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n v="0"/>
    <n v="5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n v="0"/>
    <n v="12.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n v="1"/>
    <n v="10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n v="58"/>
    <n v="5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n v="68"/>
    <n v="244.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n v="0"/>
    <n v="6.5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n v="0"/>
    <n v="0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n v="4"/>
    <n v="61.1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n v="0"/>
    <n v="0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n v="109"/>
    <n v="139.24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n v="1"/>
    <n v="10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n v="4"/>
    <n v="93.75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n v="16"/>
    <n v="53.75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n v="0"/>
    <n v="10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n v="108"/>
    <n v="33.75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n v="23"/>
    <n v="18.75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n v="21"/>
    <n v="23.14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n v="128"/>
    <n v="29.05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n v="3"/>
    <n v="50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n v="0"/>
    <n v="0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n v="5"/>
    <n v="450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n v="1"/>
    <n v="24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n v="52"/>
    <n v="32.25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n v="2"/>
    <n v="15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n v="0"/>
    <n v="0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n v="75"/>
    <n v="251.33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n v="0"/>
    <n v="0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n v="11"/>
    <n v="437.5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n v="118"/>
    <n v="110.35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n v="131"/>
    <n v="41.42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n v="104"/>
    <n v="52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n v="101"/>
    <n v="33.99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n v="100"/>
    <n v="103.35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n v="106"/>
    <n v="34.79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n v="336"/>
    <n v="41.77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n v="113"/>
    <n v="64.27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n v="189"/>
    <n v="31.21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n v="102"/>
    <n v="62.92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n v="101"/>
    <n v="98.54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n v="114"/>
    <n v="82.61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n v="133"/>
    <n v="38.5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n v="102"/>
    <n v="80.1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n v="105"/>
    <n v="28.41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n v="127"/>
    <n v="80.73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n v="111"/>
    <n v="200.69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n v="107"/>
    <n v="37.590000000000003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n v="163"/>
    <n v="58.1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n v="160"/>
    <n v="60.3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n v="116"/>
    <n v="63.3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n v="124"/>
    <n v="50.9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n v="103"/>
    <n v="100.5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n v="112"/>
    <n v="31.62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n v="109"/>
    <n v="65.099999999999994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n v="115"/>
    <n v="79.31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n v="103"/>
    <n v="139.19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n v="101"/>
    <n v="131.91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n v="110"/>
    <n v="91.3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n v="115"/>
    <n v="39.67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n v="117"/>
    <n v="57.55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n v="172"/>
    <n v="33.03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n v="114"/>
    <n v="77.34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n v="120"/>
    <n v="31.93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n v="109"/>
    <n v="36.33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n v="101"/>
    <n v="46.77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n v="109"/>
    <n v="40.07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n v="107"/>
    <n v="100.22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n v="100"/>
    <n v="41.67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n v="102"/>
    <n v="46.71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n v="116"/>
    <n v="71.489999999999995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n v="65"/>
    <n v="14.44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n v="12"/>
    <n v="356.84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n v="0"/>
    <n v="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n v="4"/>
    <n v="37.75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n v="1"/>
    <n v="12.75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n v="12"/>
    <n v="24.46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n v="0"/>
    <n v="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n v="59"/>
    <n v="53.08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n v="0"/>
    <n v="30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n v="11"/>
    <n v="286.25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n v="0"/>
    <n v="36.67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n v="52"/>
    <n v="49.21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n v="0"/>
    <n v="1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n v="1"/>
    <n v="12.5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n v="55"/>
    <n v="109.04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n v="25"/>
    <n v="41.67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n v="0"/>
    <n v="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n v="3"/>
    <n v="22.75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n v="0"/>
    <n v="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n v="46"/>
    <n v="70.83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n v="104"/>
    <n v="63.11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n v="119"/>
    <n v="50.1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n v="126"/>
    <n v="62.88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n v="120"/>
    <n v="85.53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n v="126"/>
    <n v="53.72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n v="100"/>
    <n v="127.81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n v="102"/>
    <n v="106.57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n v="100"/>
    <n v="262.11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n v="100"/>
    <n v="57.17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n v="116"/>
    <n v="50.2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n v="102"/>
    <n v="66.59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n v="100"/>
    <n v="168.25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n v="101"/>
    <n v="256.37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n v="103"/>
    <n v="36.61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n v="125"/>
    <n v="37.14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n v="110"/>
    <n v="45.88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n v="102"/>
    <n v="141.71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n v="102"/>
    <n v="52.49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n v="104"/>
    <n v="59.52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n v="125"/>
    <n v="50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n v="102"/>
    <n v="193.62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n v="108"/>
    <n v="106.8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n v="110"/>
    <n v="77.22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n v="161"/>
    <n v="57.5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n v="131"/>
    <n v="50.4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n v="119"/>
    <n v="97.38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n v="100"/>
    <n v="34.92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n v="103"/>
    <n v="85.53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n v="101"/>
    <n v="182.91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n v="101"/>
    <n v="131.13999999999999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n v="112"/>
    <n v="39.81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n v="106"/>
    <n v="59.7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n v="101"/>
    <n v="88.74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n v="115"/>
    <n v="58.69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n v="127"/>
    <n v="69.569999999999993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n v="103"/>
    <n v="115.87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n v="103"/>
    <n v="23.87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n v="104"/>
    <n v="81.13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n v="111"/>
    <n v="57.63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n v="106"/>
    <n v="46.43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n v="101"/>
    <n v="60.48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n v="105"/>
    <n v="65.58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n v="102"/>
    <n v="119.19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n v="111"/>
    <n v="83.05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n v="128"/>
    <n v="57.52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n v="102"/>
    <n v="177.09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n v="101"/>
    <n v="70.77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n v="175"/>
    <n v="29.17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n v="128"/>
    <n v="72.760000000000005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n v="106"/>
    <n v="51.85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n v="105"/>
    <n v="98.2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n v="106"/>
    <n v="251.74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n v="109"/>
    <n v="74.819999999999993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n v="100"/>
    <n v="67.65000000000000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n v="103"/>
    <n v="93.81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n v="112"/>
    <n v="41.24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n v="103"/>
    <n v="52.55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n v="164"/>
    <n v="70.29000000000000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n v="131"/>
    <n v="48.33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n v="102"/>
    <n v="53.18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n v="128"/>
    <n v="60.95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n v="102"/>
    <n v="11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n v="102"/>
    <n v="61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n v="130"/>
    <n v="38.24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n v="154"/>
    <n v="106.5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n v="107"/>
    <n v="204.57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n v="101"/>
    <n v="54.91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n v="100"/>
    <n v="150.41999999999999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n v="117"/>
    <n v="52.58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n v="109"/>
    <n v="54.3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n v="103"/>
    <n v="76.03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n v="114"/>
    <n v="105.21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n v="103"/>
    <n v="68.67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n v="122"/>
    <n v="129.36000000000001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n v="103"/>
    <n v="134.2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n v="105"/>
    <n v="17.829999999999998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n v="102"/>
    <n v="203.2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n v="112"/>
    <n v="69.19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n v="102"/>
    <n v="125.12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n v="100"/>
    <n v="73.53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n v="100"/>
    <n v="48.44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n v="133"/>
    <n v="26.61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n v="121"/>
    <n v="33.67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n v="114"/>
    <n v="40.71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n v="286"/>
    <n v="19.27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n v="170"/>
    <n v="84.29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n v="118"/>
    <n v="29.58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n v="103"/>
    <n v="26.67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n v="144"/>
    <n v="45.98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n v="100"/>
    <n v="125.09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n v="102"/>
    <n v="141.29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n v="116"/>
    <n v="55.33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n v="136"/>
    <n v="46.42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n v="133"/>
    <n v="57.2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n v="103"/>
    <n v="173.7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n v="116"/>
    <n v="59.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n v="105"/>
    <n v="89.59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n v="102"/>
    <n v="204.05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n v="175"/>
    <n v="48.7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n v="107"/>
    <n v="53.34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n v="122"/>
    <n v="75.09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n v="159"/>
    <n v="18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n v="100"/>
    <n v="209.84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n v="110"/>
    <n v="61.02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n v="100"/>
    <n v="61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n v="116"/>
    <n v="80.03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n v="211"/>
    <n v="29.07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n v="110"/>
    <n v="49.44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n v="100"/>
    <n v="93.98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n v="106"/>
    <n v="61.94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n v="126"/>
    <n v="78.5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n v="108"/>
    <n v="33.75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n v="101"/>
    <n v="66.45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n v="107"/>
    <n v="35.799999999999997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n v="102"/>
    <n v="145.65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n v="126"/>
    <n v="25.69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n v="102"/>
    <n v="152.5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n v="113"/>
    <n v="30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n v="101"/>
    <n v="142.28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n v="101"/>
    <n v="24.55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n v="146"/>
    <n v="292.77999999999997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n v="117"/>
    <n v="44.92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n v="106"/>
    <n v="23.1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n v="105"/>
    <n v="80.40000000000000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n v="100"/>
    <n v="72.29000000000000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n v="105"/>
    <n v="32.97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n v="139"/>
    <n v="116.65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n v="100"/>
    <n v="79.62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n v="100"/>
    <n v="27.78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n v="110"/>
    <n v="81.03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n v="102"/>
    <n v="136.85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n v="104"/>
    <n v="177.62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n v="138"/>
    <n v="109.08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n v="100"/>
    <n v="119.64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n v="102"/>
    <n v="78.209999999999994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n v="171"/>
    <n v="52.17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n v="101"/>
    <n v="114.13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n v="130"/>
    <n v="50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n v="110"/>
    <n v="91.67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n v="119"/>
    <n v="108.59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n v="100"/>
    <n v="69.819999999999993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n v="153"/>
    <n v="109.57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n v="104"/>
    <n v="71.67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n v="101"/>
    <n v="93.61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n v="108"/>
    <n v="76.8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n v="315"/>
    <n v="35.799999999999997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n v="102"/>
    <n v="55.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n v="126"/>
    <n v="147.33000000000001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n v="101"/>
    <n v="56.33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n v="101"/>
    <n v="96.19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n v="103"/>
    <n v="63.57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n v="106"/>
    <n v="184.78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n v="101"/>
    <n v="126.72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n v="113"/>
    <n v="83.43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n v="218"/>
    <n v="54.5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n v="101"/>
    <n v="302.31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n v="106"/>
    <n v="44.14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n v="104"/>
    <n v="866.67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n v="221"/>
    <n v="61.39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n v="119"/>
    <n v="29.67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n v="105"/>
    <n v="45.48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n v="104"/>
    <n v="96.2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n v="118"/>
    <n v="67.92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n v="139"/>
    <n v="30.78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n v="104"/>
    <n v="38.33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n v="100"/>
    <n v="66.83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n v="107"/>
    <n v="71.73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n v="100"/>
    <n v="176.47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n v="100"/>
    <n v="421.11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n v="101"/>
    <n v="104.99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n v="108"/>
    <n v="28.19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n v="104"/>
    <n v="54.55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n v="104"/>
    <n v="111.89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n v="102"/>
    <n v="85.21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n v="101"/>
    <n v="76.65000000000000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n v="112"/>
    <n v="65.17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n v="100"/>
    <n v="93.7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n v="100"/>
    <n v="133.33000000000001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n v="105"/>
    <n v="51.22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n v="117"/>
    <n v="100.17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n v="104"/>
    <n v="34.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n v="115"/>
    <n v="184.68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n v="102"/>
    <n v="69.819999999999993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n v="223"/>
    <n v="61.94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n v="100"/>
    <n v="41.67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n v="106"/>
    <n v="36.07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n v="142"/>
    <n v="29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n v="184"/>
    <n v="24.21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n v="104"/>
    <n v="55.89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n v="112"/>
    <n v="11.67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n v="111"/>
    <n v="68.349999999999994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n v="104"/>
    <n v="27.07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n v="100"/>
    <n v="118.13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n v="102"/>
    <n v="44.7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n v="110"/>
    <n v="99.79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n v="100"/>
    <n v="117.65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n v="122"/>
    <n v="203.33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n v="138"/>
    <n v="28.32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n v="100"/>
    <n v="110.23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n v="107"/>
    <n v="31.97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n v="211"/>
    <n v="58.61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n v="124"/>
    <n v="29.43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n v="109"/>
    <n v="81.38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n v="104"/>
    <n v="199.17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n v="100"/>
    <n v="115.38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n v="130"/>
    <n v="46.43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n v="104"/>
    <n v="70.569999999999993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n v="100"/>
    <n v="22.22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n v="120"/>
    <n v="159.47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n v="100"/>
    <n v="37.78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n v="101"/>
    <n v="72.05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n v="107"/>
    <n v="63.7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n v="138"/>
    <n v="28.41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n v="101"/>
    <n v="103.21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n v="109"/>
    <n v="71.15000000000000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n v="140"/>
    <n v="35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n v="104"/>
    <n v="81.78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n v="103"/>
    <n v="297.02999999999997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n v="108"/>
    <n v="46.61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n v="100"/>
    <n v="51.72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n v="103"/>
    <n v="40.29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n v="130"/>
    <n v="16.25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n v="109"/>
    <n v="30.15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n v="100"/>
    <n v="95.24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n v="110"/>
    <n v="52.21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n v="100"/>
    <n v="134.15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n v="106"/>
    <n v="62.83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n v="112"/>
    <n v="58.95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n v="106"/>
    <n v="143.11000000000001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n v="101"/>
    <n v="84.17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n v="104"/>
    <n v="186.07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n v="135"/>
    <n v="89.79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n v="105"/>
    <n v="64.1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n v="103"/>
    <n v="59.65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n v="100"/>
    <n v="31.25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n v="186"/>
    <n v="41.22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n v="289"/>
    <n v="43.35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n v="100"/>
    <n v="64.52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n v="108"/>
    <n v="43.28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n v="108"/>
    <n v="77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n v="110"/>
    <n v="51.22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n v="171"/>
    <n v="68.25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n v="152"/>
    <n v="19.489999999999998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n v="101"/>
    <n v="41.13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n v="153"/>
    <n v="41.41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n v="128"/>
    <n v="27.5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n v="101"/>
    <n v="33.57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n v="101"/>
    <n v="145.87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n v="191"/>
    <n v="358.69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n v="140"/>
    <n v="50.98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n v="124"/>
    <n v="45.04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n v="126"/>
    <n v="17.53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n v="190"/>
    <n v="50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n v="139"/>
    <n v="57.92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n v="202"/>
    <n v="29.71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n v="103"/>
    <n v="90.68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n v="102"/>
    <n v="55.01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n v="103"/>
    <n v="57.22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n v="127"/>
    <n v="72.95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n v="101"/>
    <n v="64.47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n v="122"/>
    <n v="716.35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n v="113"/>
    <n v="50.4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n v="150"/>
    <n v="41.67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n v="215"/>
    <n v="35.770000000000003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n v="102"/>
    <n v="88.74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n v="100"/>
    <n v="148.47999999999999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n v="101"/>
    <n v="51.79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n v="113"/>
    <n v="20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n v="104"/>
    <n v="52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n v="115"/>
    <n v="53.23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n v="113"/>
    <n v="39.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n v="128"/>
    <n v="34.25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n v="143"/>
    <n v="164.62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n v="119"/>
    <n v="125.05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n v="138"/>
    <n v="51.88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n v="160"/>
    <n v="40.29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n v="114"/>
    <n v="64.91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n v="101"/>
    <n v="55.33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n v="155"/>
    <n v="83.14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n v="128"/>
    <n v="38.71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n v="121"/>
    <n v="125.38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n v="113"/>
    <n v="78.260000000000005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n v="128"/>
    <n v="47.22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n v="158"/>
    <n v="79.099999999999994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n v="105"/>
    <n v="114.29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n v="100"/>
    <n v="51.72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n v="100"/>
    <n v="30.77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n v="107"/>
    <n v="74.209999999999994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n v="124"/>
    <n v="47.85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n v="109"/>
    <n v="34.409999999999997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n v="102"/>
    <n v="40.24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n v="106"/>
    <n v="60.29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n v="106"/>
    <n v="25.31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n v="101"/>
    <n v="35.950000000000003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n v="105"/>
    <n v="13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n v="108"/>
    <n v="70.760000000000005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n v="100"/>
    <n v="125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n v="104"/>
    <n v="66.510000000000005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n v="102"/>
    <n v="105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n v="104"/>
    <n v="145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n v="180"/>
    <n v="12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n v="106"/>
    <n v="96.67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n v="101"/>
    <n v="60.33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n v="101"/>
    <n v="79.89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n v="100"/>
    <n v="58.82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n v="118"/>
    <n v="75.34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n v="110"/>
    <n v="55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n v="103"/>
    <n v="66.959999999999994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n v="100"/>
    <n v="227.27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n v="100"/>
    <n v="307.69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n v="110"/>
    <n v="50.02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n v="101"/>
    <n v="72.39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n v="101"/>
    <n v="95.95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n v="169"/>
    <n v="45.62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n v="100"/>
    <n v="41.03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n v="114"/>
    <n v="56.83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n v="102"/>
    <n v="137.24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n v="106"/>
    <n v="75.709999999999994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n v="102"/>
    <n v="99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n v="117"/>
    <n v="81.569999999999993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n v="101"/>
    <n v="45.11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n v="132"/>
    <n v="36.67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n v="100"/>
    <n v="125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n v="128"/>
    <n v="49.23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n v="119"/>
    <n v="42.3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n v="126"/>
    <n v="78.88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n v="156"/>
    <n v="38.28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n v="103"/>
    <n v="44.85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n v="153"/>
    <n v="13.53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n v="180"/>
    <n v="43.5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n v="128"/>
    <n v="30.95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n v="120"/>
    <n v="55.23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n v="123"/>
    <n v="46.13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n v="105"/>
    <n v="39.380000000000003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n v="102"/>
    <n v="66.15000000000000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n v="105"/>
    <n v="54.14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n v="100"/>
    <n v="104.17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n v="100"/>
    <n v="31.38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n v="102"/>
    <n v="59.21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n v="114"/>
    <n v="119.18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n v="102"/>
    <n v="164.62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n v="102"/>
    <n v="24.29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n v="105"/>
    <n v="40.94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n v="102"/>
    <n v="61.1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n v="100"/>
    <n v="38.65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n v="106"/>
    <n v="56.2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n v="113"/>
    <n v="107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n v="100"/>
    <n v="171.43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n v="100"/>
    <n v="110.5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n v="100"/>
    <n v="179.28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n v="144"/>
    <n v="22.91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n v="104"/>
    <n v="43.13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n v="108"/>
    <n v="46.89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n v="102"/>
    <n v="47.41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n v="149"/>
    <n v="15.13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n v="105"/>
    <n v="21.1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n v="101"/>
    <n v="59.12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n v="131"/>
    <n v="97.92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n v="105"/>
    <n v="55.13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n v="109"/>
    <n v="26.54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n v="111"/>
    <n v="58.42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n v="100"/>
    <n v="122.54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n v="114"/>
    <n v="87.9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n v="122"/>
    <n v="73.239999999999995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n v="100"/>
    <n v="55.56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n v="103"/>
    <n v="39.54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n v="106"/>
    <n v="136.78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n v="101"/>
    <n v="99.34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n v="100"/>
    <n v="20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n v="130"/>
    <n v="28.89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n v="100"/>
    <n v="40.549999999999997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n v="100"/>
    <n v="35.71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n v="114"/>
    <n v="37.9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n v="100"/>
    <n v="33.33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n v="287"/>
    <n v="58.57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n v="109"/>
    <n v="135.63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n v="116"/>
    <n v="30.94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n v="119"/>
    <n v="176.09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n v="109"/>
    <n v="151.97999999999999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n v="127"/>
    <n v="22.61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n v="101"/>
    <n v="18.27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n v="128"/>
    <n v="82.2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n v="100"/>
    <n v="68.53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n v="175"/>
    <n v="68.0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n v="127"/>
    <n v="72.709999999999994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n v="111"/>
    <n v="77.19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n v="126"/>
    <n v="55.97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n v="119"/>
    <n v="49.69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n v="108"/>
    <n v="79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n v="103"/>
    <n v="77.73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n v="110"/>
    <n v="40.78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n v="202"/>
    <n v="59.41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n v="130"/>
    <n v="3.25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n v="104"/>
    <n v="39.380000000000003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n v="100"/>
    <n v="81.67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n v="171"/>
    <n v="44.91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n v="113"/>
    <n v="49.0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n v="184"/>
    <n v="30.67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n v="130"/>
    <n v="61.06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n v="105"/>
    <n v="29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n v="100"/>
    <n v="29.63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n v="153"/>
    <n v="143.1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n v="162"/>
    <n v="52.35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n v="136"/>
    <n v="66.67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n v="144"/>
    <n v="126.67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n v="100"/>
    <n v="62.5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n v="101"/>
    <n v="35.49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n v="107"/>
    <n v="37.08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n v="125"/>
    <n v="69.33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n v="119"/>
    <n v="17.25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n v="101"/>
    <n v="36.07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n v="113"/>
    <n v="66.47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n v="105"/>
    <n v="56.07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n v="110"/>
    <n v="47.03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n v="100"/>
    <n v="47.67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n v="120"/>
    <n v="88.24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n v="105"/>
    <n v="80.72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n v="103"/>
    <n v="39.49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n v="102"/>
    <n v="84.85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n v="100"/>
    <n v="68.97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n v="0"/>
    <n v="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n v="0"/>
    <n v="1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n v="0"/>
    <n v="1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n v="51"/>
    <n v="147.88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n v="20"/>
    <n v="10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n v="35"/>
    <n v="56.84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n v="4"/>
    <n v="176.94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n v="36"/>
    <n v="127.6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n v="0"/>
    <n v="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n v="31"/>
    <n v="66.14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n v="7"/>
    <n v="108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n v="0"/>
    <n v="1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n v="6"/>
    <n v="18.329999999999998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n v="0"/>
    <n v="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n v="2"/>
    <n v="7.5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n v="0"/>
    <n v="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n v="16"/>
    <n v="68.42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n v="0"/>
    <n v="1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n v="5"/>
    <n v="60.13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n v="6"/>
    <n v="15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n v="100"/>
    <n v="550.04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n v="104"/>
    <n v="97.5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n v="100"/>
    <n v="29.41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n v="104"/>
    <n v="57.78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n v="251"/>
    <n v="44.24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n v="101"/>
    <n v="60.91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n v="174"/>
    <n v="68.84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n v="116"/>
    <n v="73.58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n v="106"/>
    <n v="115.02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n v="111"/>
    <n v="110.75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n v="101"/>
    <n v="75.5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n v="102"/>
    <n v="235.4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n v="100"/>
    <n v="11.3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n v="111"/>
    <n v="92.5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n v="101"/>
    <n v="202.85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n v="104"/>
    <n v="2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n v="109"/>
    <n v="46.05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n v="115"/>
    <n v="51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n v="100"/>
    <n v="31.58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n v="103"/>
    <n v="53.3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n v="104"/>
    <n v="36.9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n v="138"/>
    <n v="81.29000000000000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n v="110"/>
    <n v="20.079999999999998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n v="101"/>
    <n v="88.25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n v="102"/>
    <n v="53.44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n v="114"/>
    <n v="39.869999999999997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n v="100"/>
    <n v="145.1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n v="140"/>
    <n v="23.33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n v="129"/>
    <n v="64.38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n v="103"/>
    <n v="62.05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n v="103"/>
    <n v="66.13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n v="110"/>
    <n v="73.40000000000000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n v="113"/>
    <n v="99.5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n v="112"/>
    <n v="62.17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n v="139"/>
    <n v="62.33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n v="111"/>
    <n v="58.79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n v="139"/>
    <n v="45.35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n v="106"/>
    <n v="41.94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n v="101"/>
    <n v="59.17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n v="100"/>
    <n v="200.49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n v="109"/>
    <n v="83.97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n v="118"/>
    <n v="57.2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n v="120"/>
    <n v="58.0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n v="128"/>
    <n v="186.8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n v="126"/>
    <n v="74.12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n v="129"/>
    <n v="30.71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n v="107"/>
    <n v="62.67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n v="100"/>
    <n v="121.3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n v="155"/>
    <n v="39.74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n v="108"/>
    <n v="72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n v="111"/>
    <n v="40.630000000000003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n v="101"/>
    <n v="63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n v="121"/>
    <n v="33.67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n v="100"/>
    <n v="38.590000000000003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n v="109"/>
    <n v="155.94999999999999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n v="123"/>
    <n v="43.2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n v="136"/>
    <n v="15.15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n v="103"/>
    <n v="83.57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n v="121"/>
    <n v="140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n v="186"/>
    <n v="80.87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n v="300"/>
    <n v="53.85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n v="108"/>
    <n v="30.93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n v="141"/>
    <n v="67.959999999999994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n v="114"/>
    <n v="27.14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n v="154"/>
    <n v="110.87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n v="102"/>
    <n v="106.84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n v="102"/>
    <n v="105.52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n v="103"/>
    <n v="132.9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n v="156"/>
    <n v="51.92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n v="101"/>
    <n v="310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n v="239"/>
    <n v="26.02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n v="210"/>
    <n v="105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n v="105"/>
    <n v="86.23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n v="101"/>
    <n v="114.55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n v="111"/>
    <n v="47.66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n v="102"/>
    <n v="72.89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n v="103"/>
    <n v="49.55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n v="127"/>
    <n v="25.4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n v="339"/>
    <n v="62.59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n v="101"/>
    <n v="61.0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n v="9"/>
    <n v="60.0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n v="7"/>
    <n v="72.40000000000000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n v="10"/>
    <n v="100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n v="11"/>
    <n v="51.67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n v="15"/>
    <n v="32.75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n v="0"/>
    <n v="0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n v="28"/>
    <n v="61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n v="13"/>
    <n v="10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n v="1"/>
    <n v="10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n v="21"/>
    <n v="37.5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n v="18"/>
    <n v="45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n v="20"/>
    <n v="100.63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n v="18"/>
    <n v="25.57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n v="0"/>
    <n v="0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n v="2"/>
    <n v="25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n v="0"/>
    <n v="0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n v="0"/>
    <n v="0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n v="10"/>
    <n v="10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n v="2"/>
    <n v="202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n v="1"/>
    <n v="25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n v="104"/>
    <n v="99.54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n v="105"/>
    <n v="75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n v="100"/>
    <n v="215.25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n v="133"/>
    <n v="120.55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n v="113"/>
    <n v="37.67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n v="103"/>
    <n v="172.23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n v="120"/>
    <n v="111.11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n v="130"/>
    <n v="25.46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n v="101"/>
    <n v="267.64999999999998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n v="109"/>
    <n v="75.959999999999994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n v="102"/>
    <n v="59.04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n v="110"/>
    <n v="50.11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n v="101"/>
    <n v="55.5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n v="100"/>
    <n v="166.67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n v="106"/>
    <n v="47.43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n v="100"/>
    <n v="64.94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n v="100"/>
    <n v="55.56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n v="113"/>
    <n v="74.22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n v="103"/>
    <n v="106.93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n v="117"/>
    <n v="41.7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n v="108"/>
    <n v="74.239999999999995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n v="100"/>
    <n v="73.33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n v="100"/>
    <n v="100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n v="146"/>
    <n v="38.42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n v="110"/>
    <n v="166.97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n v="108"/>
    <n v="94.91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n v="100"/>
    <n v="10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n v="100"/>
    <n v="143.21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n v="107"/>
    <n v="90.82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n v="143"/>
    <n v="48.54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n v="105"/>
    <n v="70.03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n v="104"/>
    <n v="135.63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n v="120"/>
    <n v="10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n v="110"/>
    <n v="94.9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n v="102"/>
    <n v="75.37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n v="129"/>
    <n v="64.459999999999994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n v="115"/>
    <n v="115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n v="151"/>
    <n v="100.5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n v="111"/>
    <n v="93.77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n v="100"/>
    <n v="35.1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n v="1"/>
    <n v="50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n v="3"/>
    <n v="29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n v="0"/>
    <n v="0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n v="0"/>
    <n v="0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n v="0"/>
    <n v="17.5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n v="60"/>
    <n v="174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n v="1"/>
    <n v="5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n v="2"/>
    <n v="5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n v="0"/>
    <n v="1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n v="90"/>
    <n v="145.41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n v="1"/>
    <n v="205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n v="4"/>
    <n v="100.5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n v="4"/>
    <n v="55.06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n v="9"/>
    <n v="47.33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n v="0"/>
    <n v="0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n v="20"/>
    <n v="58.95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n v="0"/>
    <n v="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n v="0"/>
    <n v="1.5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n v="0"/>
    <n v="5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n v="30"/>
    <n v="50.56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n v="100"/>
    <n v="41.67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n v="101"/>
    <n v="53.29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n v="122"/>
    <n v="70.23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n v="330"/>
    <n v="43.42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n v="110"/>
    <n v="199.18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n v="101"/>
    <n v="78.52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n v="140"/>
    <n v="61.82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n v="100"/>
    <n v="50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n v="119"/>
    <n v="48.34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n v="107"/>
    <n v="107.25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n v="228"/>
    <n v="57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n v="106"/>
    <n v="40.92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n v="143"/>
    <n v="21.5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n v="105"/>
    <n v="79.54000000000000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n v="110"/>
    <n v="72.38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n v="106"/>
    <n v="64.63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n v="108"/>
    <n v="38.57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n v="105"/>
    <n v="107.57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n v="119"/>
    <n v="27.5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n v="153"/>
    <n v="70.459999999999994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n v="100"/>
    <n v="178.57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n v="100"/>
    <n v="62.63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n v="225"/>
    <n v="75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n v="106"/>
    <n v="58.9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n v="105"/>
    <n v="139.5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n v="117"/>
    <n v="70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n v="109"/>
    <n v="57.39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n v="160"/>
    <n v="40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n v="113"/>
    <n v="64.29000000000000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n v="102"/>
    <n v="120.12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n v="101"/>
    <n v="1008.24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n v="101"/>
    <n v="63.28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n v="6500"/>
    <n v="21.67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n v="9"/>
    <n v="25.65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n v="22"/>
    <n v="47.7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n v="21"/>
    <n v="56.05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n v="41"/>
    <n v="81.319999999999993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n v="2"/>
    <n v="70.17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n v="3"/>
    <n v="23.63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n v="16"/>
    <n v="188.5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n v="16"/>
    <n v="49.51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n v="7"/>
    <n v="75.459999999999994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n v="4"/>
    <n v="9.5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n v="34"/>
    <n v="35.5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n v="0"/>
    <n v="10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n v="0"/>
    <n v="13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n v="16"/>
    <n v="89.4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n v="3"/>
    <n v="25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n v="0"/>
    <n v="1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n v="5"/>
    <n v="65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n v="2"/>
    <n v="10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n v="0"/>
    <n v="1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n v="18"/>
    <n v="81.540000000000006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n v="5"/>
    <n v="100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n v="0"/>
    <n v="1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n v="0"/>
    <n v="0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n v="1"/>
    <n v="20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n v="27"/>
    <n v="46.43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n v="1"/>
    <n v="5.5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n v="13"/>
    <n v="50.2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n v="0"/>
    <n v="1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n v="3"/>
    <n v="30.13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n v="15"/>
    <n v="15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n v="3"/>
    <n v="13.33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n v="0"/>
    <n v="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n v="0"/>
    <n v="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n v="0"/>
    <n v="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n v="0"/>
    <n v="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n v="53"/>
    <n v="44.76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n v="5"/>
    <n v="88.64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n v="0"/>
    <n v="1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n v="0"/>
    <n v="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n v="13"/>
    <n v="57.65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n v="5"/>
    <n v="25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n v="0"/>
    <n v="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n v="0"/>
    <n v="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n v="0"/>
    <n v="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n v="0"/>
    <n v="0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n v="0"/>
    <n v="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n v="2"/>
    <n v="17.5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n v="27"/>
    <n v="38.71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n v="1"/>
    <n v="13.11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n v="17"/>
    <n v="315.5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n v="33"/>
    <n v="37.14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n v="0"/>
    <n v="0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n v="22"/>
    <n v="128.27000000000001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n v="3"/>
    <n v="47.27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n v="5"/>
    <n v="50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n v="11"/>
    <n v="42.5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n v="18"/>
    <n v="44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n v="33"/>
    <n v="50.88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n v="1"/>
    <n v="62.5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n v="5"/>
    <n v="27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n v="1"/>
    <n v="25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n v="49"/>
    <n v="47.2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n v="0"/>
    <n v="0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n v="0"/>
    <n v="1.5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n v="12"/>
    <n v="24.71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n v="67"/>
    <n v="63.13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n v="15"/>
    <n v="38.25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n v="9"/>
    <n v="16.25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n v="0"/>
    <n v="33.75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n v="3"/>
    <n v="61.67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n v="37"/>
    <n v="83.14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n v="0"/>
    <n v="1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n v="10"/>
    <n v="142.86000000000001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n v="36"/>
    <n v="33.67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n v="0"/>
    <n v="5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n v="0"/>
    <n v="0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n v="0"/>
    <n v="10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n v="0"/>
    <n v="40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n v="2"/>
    <n v="30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n v="5"/>
    <n v="45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n v="0"/>
    <n v="0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n v="8"/>
    <n v="10.17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n v="12"/>
    <n v="81.41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n v="15"/>
    <n v="57.25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n v="10"/>
    <n v="5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n v="0"/>
    <n v="15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n v="1"/>
    <n v="12.5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n v="13"/>
    <n v="93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n v="2"/>
    <n v="32.3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n v="0"/>
    <n v="0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n v="0"/>
    <n v="0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n v="0"/>
    <n v="1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n v="16"/>
    <n v="91.83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n v="11"/>
    <n v="45.83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n v="44"/>
    <n v="57.17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n v="0"/>
    <n v="0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n v="86"/>
    <n v="248.5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n v="12"/>
    <n v="79.40000000000000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n v="0"/>
    <n v="5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n v="0"/>
    <n v="5.5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n v="1"/>
    <n v="25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n v="0"/>
    <n v="0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n v="36"/>
    <n v="137.08000000000001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n v="0"/>
    <n v="0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n v="0"/>
    <n v="5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n v="3"/>
    <n v="39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n v="3"/>
    <n v="50.5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n v="0"/>
    <n v="0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n v="16"/>
    <n v="49.28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n v="1"/>
    <n v="25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n v="0"/>
    <n v="1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n v="0"/>
    <n v="25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n v="0"/>
    <n v="0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n v="0"/>
    <n v="0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n v="24"/>
    <n v="53.13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n v="0"/>
    <n v="0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n v="0"/>
    <n v="7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n v="32"/>
    <n v="40.0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n v="24"/>
    <n v="24.33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n v="2"/>
    <n v="11.25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n v="0"/>
    <n v="10.5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n v="3"/>
    <n v="15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n v="0"/>
    <n v="0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n v="6"/>
    <n v="42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n v="14"/>
    <n v="71.25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n v="1"/>
    <n v="22.5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n v="24"/>
    <n v="41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n v="11"/>
    <n v="47.91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n v="7"/>
    <n v="35.17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n v="0"/>
    <n v="5.5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n v="1"/>
    <n v="22.67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n v="21"/>
    <n v="26.38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n v="78"/>
    <n v="105.54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n v="32"/>
    <n v="29.09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n v="0"/>
    <n v="0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n v="48"/>
    <n v="62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n v="1"/>
    <n v="217.5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n v="11"/>
    <n v="26.75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n v="2"/>
    <n v="18.329999999999998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n v="18"/>
    <n v="64.29000000000000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n v="4"/>
    <n v="175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n v="20"/>
    <n v="34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n v="35"/>
    <n v="84.28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n v="6"/>
    <n v="9.5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n v="32"/>
    <n v="33.74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n v="10"/>
    <n v="37.54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n v="38"/>
    <n v="11.62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n v="2"/>
    <n v="8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n v="0"/>
    <n v="0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n v="4"/>
    <n v="23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n v="20"/>
    <n v="100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n v="5"/>
    <n v="60.11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n v="0"/>
    <n v="3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n v="0"/>
    <n v="5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n v="35"/>
    <n v="17.5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n v="17"/>
    <n v="29.24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n v="0"/>
    <n v="0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n v="57"/>
    <n v="59.58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n v="17"/>
    <n v="82.57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n v="0"/>
    <n v="10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n v="38"/>
    <n v="32.3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n v="2"/>
    <n v="5.75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n v="10"/>
    <n v="100.5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n v="0"/>
    <n v="1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n v="1"/>
    <n v="20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n v="0"/>
    <n v="2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n v="0"/>
    <n v="5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n v="6"/>
    <n v="15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n v="4"/>
    <n v="25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n v="24"/>
    <n v="45.84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n v="8"/>
    <n v="4.75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n v="0"/>
    <n v="0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n v="1"/>
    <n v="13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n v="0"/>
    <n v="0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n v="0"/>
    <n v="1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n v="14"/>
    <n v="10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n v="1"/>
    <n v="52.5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n v="9"/>
    <n v="32.5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n v="1"/>
    <n v="7.25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n v="17"/>
    <n v="33.33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n v="1"/>
    <n v="62.5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n v="70"/>
    <n v="63.5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n v="0"/>
    <n v="0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n v="1"/>
    <n v="10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n v="5"/>
    <n v="62.5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n v="0"/>
    <n v="0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n v="7"/>
    <n v="30.71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n v="28"/>
    <n v="51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n v="0"/>
    <n v="0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n v="16"/>
    <n v="66.67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n v="0"/>
    <n v="0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n v="7"/>
    <n v="59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n v="26"/>
    <n v="65.34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n v="1"/>
    <n v="100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n v="37"/>
    <n v="147.4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n v="47"/>
    <n v="166.0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n v="11"/>
    <n v="40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n v="12"/>
    <n v="75.25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n v="60"/>
    <n v="60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n v="31"/>
    <n v="1250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n v="0"/>
    <n v="10.5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n v="0"/>
    <n v="7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n v="0"/>
    <n v="0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n v="38"/>
    <n v="56.25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n v="0"/>
    <n v="1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n v="8"/>
    <n v="38.33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n v="2"/>
    <n v="27.5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n v="18"/>
    <n v="32.979999999999997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n v="0"/>
    <n v="1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n v="0"/>
    <n v="1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n v="0"/>
    <n v="0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n v="38"/>
    <n v="86.62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n v="22"/>
    <n v="55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n v="0"/>
    <n v="0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n v="18"/>
    <n v="41.95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n v="53"/>
    <n v="88.33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n v="22"/>
    <n v="129.16999999999999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n v="3"/>
    <n v="23.75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n v="3"/>
    <n v="35.71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n v="3"/>
    <n v="57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n v="0"/>
    <n v="0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n v="2"/>
    <n v="163.33000000000001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n v="1"/>
    <n v="15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n v="19"/>
    <n v="64.17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n v="1"/>
    <n v="6.75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n v="0"/>
    <n v="25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n v="61"/>
    <n v="179.12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n v="1"/>
    <n v="34.950000000000003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n v="34"/>
    <n v="33.08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n v="17"/>
    <n v="27.5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n v="0"/>
    <n v="0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n v="0"/>
    <n v="2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n v="1"/>
    <n v="18.5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n v="27"/>
    <n v="35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n v="29"/>
    <n v="44.31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n v="0"/>
    <n v="0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n v="9"/>
    <n v="222.5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n v="0"/>
    <n v="0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n v="0"/>
    <n v="5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n v="0"/>
    <n v="0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n v="16"/>
    <n v="29.17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n v="2"/>
    <n v="1.5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n v="22"/>
    <n v="126.5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n v="0"/>
    <n v="10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n v="0"/>
    <n v="10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n v="5"/>
    <n v="9.4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n v="0"/>
    <n v="0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n v="11"/>
    <n v="72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n v="5"/>
    <n v="30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n v="3"/>
    <n v="10.67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n v="13"/>
    <n v="25.5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n v="0"/>
    <n v="20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n v="2"/>
    <n v="15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n v="37"/>
    <n v="91.25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n v="3"/>
    <n v="800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n v="11"/>
    <n v="80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n v="0"/>
    <n v="0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n v="0"/>
    <n v="0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n v="1"/>
    <n v="50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n v="0"/>
    <n v="0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n v="0"/>
    <n v="0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n v="27"/>
    <n v="22.83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n v="10"/>
    <n v="16.670000000000002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n v="21"/>
    <n v="45.79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n v="7"/>
    <n v="383.33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n v="71"/>
    <n v="106.97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n v="2"/>
    <n v="10.25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n v="2"/>
    <n v="59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n v="0"/>
    <n v="0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n v="29"/>
    <n v="14.33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n v="3"/>
    <n v="15.67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n v="0"/>
    <n v="1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n v="0"/>
    <n v="1"/>
    <x v="4113"/>
    <d v="2016-01-08T06:34:00"/>
  </r>
  <r>
    <m/>
    <m/>
    <m/>
    <m/>
    <m/>
    <x v="4"/>
    <m/>
    <m/>
    <m/>
    <m/>
    <m/>
    <m/>
    <m/>
    <x v="9"/>
    <m/>
    <m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12F5F-BA6A-3E41-BEB5-6772559113DA}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7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3" hier="-1"/>
  </pageFields>
  <dataFields count="1">
    <dataField name="Count of outcomes" fld="5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F661-D2CE-C040-9FD4-D64D135A5457}">
  <dimension ref="A1:I15"/>
  <sheetViews>
    <sheetView tabSelected="1" zoomScale="120" zoomScaleNormal="120" workbookViewId="0"/>
  </sheetViews>
  <sheetFormatPr baseColWidth="10" defaultRowHeight="15" x14ac:dyDescent="0.2"/>
  <cols>
    <col min="1" max="1" width="16.5" customWidth="1"/>
    <col min="2" max="2" width="17.33203125" customWidth="1"/>
    <col min="3" max="3" width="15.5" customWidth="1"/>
    <col min="4" max="4" width="16.33203125" customWidth="1"/>
    <col min="5" max="5" width="13.83203125" customWidth="1"/>
    <col min="6" max="6" width="20.5" customWidth="1"/>
    <col min="7" max="7" width="18" customWidth="1"/>
    <col min="8" max="8" width="20" customWidth="1"/>
  </cols>
  <sheetData>
    <row r="1" spans="1:9" x14ac:dyDescent="0.2">
      <c r="A1" s="9" t="s">
        <v>8264</v>
      </c>
      <c r="B1" s="9" t="s">
        <v>8265</v>
      </c>
      <c r="C1" s="9" t="s">
        <v>8266</v>
      </c>
      <c r="D1" s="9" t="s">
        <v>8267</v>
      </c>
      <c r="E1" s="9" t="s">
        <v>8268</v>
      </c>
      <c r="F1" s="9" t="s">
        <v>8269</v>
      </c>
      <c r="G1" s="9" t="s">
        <v>8270</v>
      </c>
      <c r="H1" s="9" t="s">
        <v>8271</v>
      </c>
      <c r="I1" s="9"/>
    </row>
    <row r="2" spans="1:9" x14ac:dyDescent="0.2">
      <c r="A2" t="s">
        <v>8272</v>
      </c>
      <c r="B2" s="15">
        <f>COUNTIFS('Kickstarter Data Plays'!F:F,"Successful",'Kickstarter Data Plays'!D:D,"&lt;1000")</f>
        <v>141</v>
      </c>
      <c r="C2" s="15">
        <f>COUNTIFS('Kickstarter Data Plays'!F:F,"Failed",'Kickstarter Data Plays'!D:D,"&lt;1000")</f>
        <v>45</v>
      </c>
      <c r="D2" s="13">
        <f>COUNTIFS('Kickstarter Data Plays'!F:F,"Canceled",'Kickstarter Data Plays'!D:D,"&lt;1000")</f>
        <v>0</v>
      </c>
      <c r="E2" s="13">
        <f>SUM(B2:D2)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</row>
    <row r="3" spans="1:9" x14ac:dyDescent="0.2">
      <c r="A3" t="s">
        <v>8273</v>
      </c>
      <c r="B3" s="13">
        <f>COUNTIFS('Kickstarter Data Plays'!F:F,"Successful",'Kickstarter Data Plays'!D:D,"&gt;=1000",'Kickstarter Data Plays'!D:D, "&lt;=4999")</f>
        <v>388</v>
      </c>
      <c r="C3" s="13">
        <f>COUNTIFS('Kickstarter Data Plays'!F:F,"Failed",'Kickstarter Data Plays'!D:D,"&gt;=1000",'Kickstarter Data Plays'!D:D, "&lt;=4999")</f>
        <v>146</v>
      </c>
      <c r="D3" s="13">
        <f>COUNTIFS('Kickstarter Data Plays'!F:F,"Canceled",'Kickstarter Data Plays'!D:D,"&gt;=1000",'Kickstarter Data Plays'!D:D, "&lt;=4999")</f>
        <v>0</v>
      </c>
      <c r="E3" s="13">
        <f t="shared" ref="E3:E13" si="0">SUM(B3:D3)</f>
        <v>534</v>
      </c>
      <c r="F3" s="16">
        <f t="shared" ref="F3:F13" si="1">B3/E3</f>
        <v>0.72659176029962547</v>
      </c>
      <c r="G3" s="16">
        <f t="shared" ref="G3:G13" si="2">C3/E3</f>
        <v>0.27340823970037453</v>
      </c>
      <c r="H3" s="16">
        <f t="shared" ref="H3:H13" si="3">D3/E3</f>
        <v>0</v>
      </c>
    </row>
    <row r="4" spans="1:9" x14ac:dyDescent="0.2">
      <c r="A4" t="s">
        <v>8274</v>
      </c>
      <c r="B4" s="13">
        <f>COUNTIFS('Kickstarter Data Plays'!F:F,"Successful",'Kickstarter Data Plays'!D:D,"&gt;=5000",'Kickstarter Data Plays'!D:D, "&lt;=9999")</f>
        <v>93</v>
      </c>
      <c r="C4" s="13">
        <f>COUNTIFS('Kickstarter Data Plays'!F:F,"Failed",'Kickstarter Data Plays'!D:D,"&gt;=5000",'Kickstarter Data Plays'!D:D, "&lt;=9999")</f>
        <v>76</v>
      </c>
      <c r="D4" s="13">
        <f>COUNTIFS('Kickstarter Data Plays'!F:F,"Canceled",'Kickstarter Data Plays'!D:D,"&gt;=5000",'Kickstarter Data Plays'!D:D, "&lt;=9999")</f>
        <v>0</v>
      </c>
      <c r="E4" s="13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</row>
    <row r="5" spans="1:9" x14ac:dyDescent="0.2">
      <c r="A5" t="s">
        <v>8275</v>
      </c>
      <c r="B5" s="13">
        <f>COUNTIFS('Kickstarter Data Plays'!F:F,"Successful",'Kickstarter Data Plays'!D:D,"&gt;=10000",'Kickstarter Data Plays'!D:D, "&lt;=14999")</f>
        <v>39</v>
      </c>
      <c r="C5" s="13">
        <f>COUNTIFS('Kickstarter Data Plays'!F:F,"Failed",'Kickstarter Data Plays'!D:D,"&gt;=10000",'Kickstarter Data Plays'!D:D, "&lt;=14999")</f>
        <v>33</v>
      </c>
      <c r="D5" s="13">
        <f>COUNTIFS('Kickstarter Data Plays'!F:F,"Canceled",'Kickstarter Data Plays'!D:D,"&gt;=10000",'Kickstarter Data Plays'!D:D, "&lt;=14999")</f>
        <v>0</v>
      </c>
      <c r="E5" s="13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</row>
    <row r="6" spans="1:9" x14ac:dyDescent="0.2">
      <c r="A6" t="s">
        <v>8276</v>
      </c>
      <c r="B6" s="13">
        <f>COUNTIFS('Kickstarter Data Plays'!F:F,"Successful",'Kickstarter Data Plays'!D:D,"&gt;=15000",'Kickstarter Data Plays'!D:D, "&lt;=19999")</f>
        <v>12</v>
      </c>
      <c r="C6" s="13">
        <f>COUNTIFS('Kickstarter Data Plays'!F:F,"Failed",'Kickstarter Data Plays'!D:D,"&gt;=15000",'Kickstarter Data Plays'!D:D, "&lt;=19999")</f>
        <v>12</v>
      </c>
      <c r="D6" s="13">
        <f>COUNTIFS('Kickstarter Data Plays'!F:F,"Canceled",'Kickstarter Data Plays'!D:D,"&gt;=15000",'Kickstarter Data Plays'!D:D, "&lt;=19999")</f>
        <v>0</v>
      </c>
      <c r="E6" s="13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9" x14ac:dyDescent="0.2">
      <c r="A7" t="s">
        <v>8277</v>
      </c>
      <c r="B7" s="13">
        <f>COUNTIFS('Kickstarter Data Plays'!F:F,"Successful",'Kickstarter Data Plays'!D:D,"&gt;=20000",'Kickstarter Data Plays'!D:D, "&lt;=24999")</f>
        <v>9</v>
      </c>
      <c r="C7" s="13">
        <f>COUNTIFS('Kickstarter Data Plays'!F:F,"Failed",'Kickstarter Data Plays'!D:D,"&gt;=20000",'Kickstarter Data Plays'!D:D, "&lt;=24999")</f>
        <v>11</v>
      </c>
      <c r="D7" s="13">
        <f>COUNTIFS('Kickstarter Data Plays'!F:F,"Canceled",'Kickstarter Data Plays'!D:D,"&gt;=20000",'Kickstarter Data Plays'!D:D, "&lt;=24999")</f>
        <v>0</v>
      </c>
      <c r="E7" s="13">
        <f t="shared" si="0"/>
        <v>20</v>
      </c>
      <c r="F7" s="16">
        <f>B7/E7</f>
        <v>0.45</v>
      </c>
      <c r="G7" s="16">
        <f t="shared" si="2"/>
        <v>0.55000000000000004</v>
      </c>
      <c r="H7" s="16">
        <f t="shared" si="3"/>
        <v>0</v>
      </c>
    </row>
    <row r="8" spans="1:9" x14ac:dyDescent="0.2">
      <c r="A8" t="s">
        <v>8278</v>
      </c>
      <c r="B8" s="13">
        <f>COUNTIFS('Kickstarter Data Plays'!F:F,"Successful",'Kickstarter Data Plays'!D:D,"&gt;=25000",'Kickstarter Data Plays'!D:D, "&lt;=29999")</f>
        <v>1</v>
      </c>
      <c r="C8" s="13">
        <f>COUNTIFS('Kickstarter Data Plays'!F:F,"Failed",'Kickstarter Data Plays'!D:D,"&gt;=25000",'Kickstarter Data Plays'!D:D, "&lt;=29999")</f>
        <v>4</v>
      </c>
      <c r="D8" s="13">
        <f>COUNTIFS('Kickstarter Data Plays'!F:F,"Canceled",'Kickstarter Data Plays'!D:D,"&gt;=25000",'Kickstarter Data Plays'!D:D, "&lt;=29999")</f>
        <v>0</v>
      </c>
      <c r="E8" s="13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9" x14ac:dyDescent="0.2">
      <c r="A9" t="s">
        <v>8279</v>
      </c>
      <c r="B9" s="13">
        <f>COUNTIFS('Kickstarter Data Plays'!F:F,"Successful",'Kickstarter Data Plays'!D:D,"&gt;=30000",'Kickstarter Data Plays'!D:D, "&lt;=34999")</f>
        <v>3</v>
      </c>
      <c r="C9" s="13">
        <f>COUNTIFS('Kickstarter Data Plays'!F:F,"Failed",'Kickstarter Data Plays'!D:D,"&gt;=30000",'Kickstarter Data Plays'!D:D, "&lt;=34999")</f>
        <v>8</v>
      </c>
      <c r="D9" s="13">
        <f>COUNTIFS('Kickstarter Data Plays'!F:F,"Canceled",'Kickstarter Data Plays'!D:D,"&gt;=30000",'Kickstarter Data Plays'!D:D, "&lt;=34999")</f>
        <v>0</v>
      </c>
      <c r="E9" s="13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9" x14ac:dyDescent="0.2">
      <c r="A10" t="s">
        <v>8280</v>
      </c>
      <c r="B10" s="13">
        <f>COUNTIFS('Kickstarter Data Plays'!F:F,"Successful",'Kickstarter Data Plays'!D:D,"&gt;=35000",'Kickstarter Data Plays'!D:D, "&lt;=39999")</f>
        <v>4</v>
      </c>
      <c r="C10" s="13">
        <f>COUNTIFS('Kickstarter Data Plays'!F:F,"Failed",'Kickstarter Data Plays'!D:D,"&gt;=35000",'Kickstarter Data Plays'!D:D, "&lt;=39999")</f>
        <v>2</v>
      </c>
      <c r="D10" s="13">
        <f>COUNTIFS('Kickstarter Data Plays'!F:F,"Canceled",'Kickstarter Data Plays'!D:D,"&gt;=35000",'Kickstarter Data Plays'!D:D, "&lt;=39999")</f>
        <v>0</v>
      </c>
      <c r="E10" s="13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</row>
    <row r="11" spans="1:9" x14ac:dyDescent="0.2">
      <c r="A11" t="s">
        <v>8281</v>
      </c>
      <c r="B11" s="13">
        <f>COUNTIFS('Kickstarter Data Plays'!F:F,"Successful",'Kickstarter Data Plays'!D:D,"&gt;=40000",'Kickstarter Data Plays'!D:D, "&lt;=44999")</f>
        <v>2</v>
      </c>
      <c r="C11" s="13">
        <f>COUNTIFS('Kickstarter Data Plays'!F:F,"Failed",'Kickstarter Data Plays'!D:D,"&gt;=40000",'Kickstarter Data Plays'!D:D, "&lt;=44999")</f>
        <v>1</v>
      </c>
      <c r="D11" s="13">
        <f>COUNTIFS('Kickstarter Data Plays'!F:F,"Canceled",'Kickstarter Data Plays'!D:D,"&gt;=40000",'Kickstarter Data Plays'!D:D, "&lt;=44999")</f>
        <v>0</v>
      </c>
      <c r="E11" s="13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</row>
    <row r="12" spans="1:9" x14ac:dyDescent="0.2">
      <c r="A12" t="s">
        <v>8282</v>
      </c>
      <c r="B12" s="13">
        <f>COUNTIFS('Kickstarter Data Plays'!F:F,"Successful",'Kickstarter Data Plays'!D:D,"&gt;=45000",'Kickstarter Data Plays'!D:D, "&lt;=49999")</f>
        <v>0</v>
      </c>
      <c r="C12" s="13">
        <f>COUNTIFS('Kickstarter Data Plays'!F:F,"Failed",'Kickstarter Data Plays'!D:D,"&gt;=45000",'Kickstarter Data Plays'!D:D, "&lt;=49999")</f>
        <v>1</v>
      </c>
      <c r="D12" s="13">
        <f>COUNTIFS('Kickstarter Data Plays'!F:F,"Canceled",'Kickstarter Data Plays'!D:D,"&gt;=45000",'Kickstarter Data Plays'!D:D, "&lt;=49999")</f>
        <v>0</v>
      </c>
      <c r="E12" s="13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9" x14ac:dyDescent="0.2">
      <c r="A13" t="s">
        <v>8283</v>
      </c>
      <c r="B13" s="13">
        <f>COUNTIFS('Kickstarter Data Plays'!F:F,"Successful",'Kickstarter Data Plays'!D:D,"&gt;=50000")</f>
        <v>2</v>
      </c>
      <c r="C13" s="13">
        <f>COUNTIFS('Kickstarter Data Plays'!F:F,"Failed",'Kickstarter Data Plays'!D:D,"&gt;=50000")</f>
        <v>14</v>
      </c>
      <c r="D13" s="13">
        <f>COUNTIFS('Kickstarter Data Plays'!F:F,"Canceled",'Kickstarter Data Plays'!D:D,"&gt;=50000")</f>
        <v>0</v>
      </c>
      <c r="E13" s="13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</row>
    <row r="15" spans="1:9" x14ac:dyDescent="0.2">
      <c r="E15" s="13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5D96-1A4E-F04E-98F6-7EDE6092D554}">
  <dimension ref="A1:F17"/>
  <sheetViews>
    <sheetView workbookViewId="0">
      <selection activeCell="I15" sqref="I15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  <col min="8" max="14" width="4.1640625" bestFit="1" customWidth="1"/>
    <col min="15" max="15" width="10" bestFit="1" customWidth="1"/>
    <col min="16" max="16" width="6.83203125" bestFit="1" customWidth="1"/>
    <col min="17" max="17" width="9" bestFit="1" customWidth="1"/>
    <col min="18" max="20" width="6.5" bestFit="1" customWidth="1"/>
    <col min="21" max="21" width="9" bestFit="1" customWidth="1"/>
    <col min="22" max="24" width="6.5" bestFit="1" customWidth="1"/>
    <col min="25" max="25" width="9" bestFit="1" customWidth="1"/>
    <col min="26" max="28" width="6.5" bestFit="1" customWidth="1"/>
    <col min="29" max="29" width="9" bestFit="1" customWidth="1"/>
    <col min="30" max="30" width="9.33203125" bestFit="1" customWidth="1"/>
    <col min="31" max="33" width="6.83203125" bestFit="1" customWidth="1"/>
    <col min="34" max="34" width="9" bestFit="1" customWidth="1"/>
    <col min="35" max="37" width="6.5" bestFit="1" customWidth="1"/>
    <col min="38" max="38" width="9" bestFit="1" customWidth="1"/>
    <col min="39" max="41" width="6.5" bestFit="1" customWidth="1"/>
    <col min="42" max="42" width="9" bestFit="1" customWidth="1"/>
    <col min="43" max="45" width="6.5" bestFit="1" customWidth="1"/>
    <col min="46" max="46" width="9" bestFit="1" customWidth="1"/>
    <col min="47" max="47" width="9.33203125" bestFit="1" customWidth="1"/>
    <col min="48" max="50" width="6.83203125" bestFit="1" customWidth="1"/>
    <col min="51" max="51" width="9" bestFit="1" customWidth="1"/>
    <col min="52" max="54" width="6.5" bestFit="1" customWidth="1"/>
    <col min="55" max="55" width="9" bestFit="1" customWidth="1"/>
    <col min="56" max="58" width="6.5" bestFit="1" customWidth="1"/>
    <col min="59" max="59" width="9" bestFit="1" customWidth="1"/>
    <col min="60" max="62" width="6.5" bestFit="1" customWidth="1"/>
    <col min="63" max="63" width="9" bestFit="1" customWidth="1"/>
    <col min="64" max="64" width="9.33203125" bestFit="1" customWidth="1"/>
    <col min="65" max="67" width="6.83203125" bestFit="1" customWidth="1"/>
    <col min="68" max="68" width="9" bestFit="1" customWidth="1"/>
    <col min="69" max="71" width="6.5" bestFit="1" customWidth="1"/>
    <col min="72" max="72" width="9" bestFit="1" customWidth="1"/>
    <col min="73" max="75" width="6.5" bestFit="1" customWidth="1"/>
    <col min="76" max="76" width="9" bestFit="1" customWidth="1"/>
    <col min="77" max="79" width="6.5" bestFit="1" customWidth="1"/>
    <col min="80" max="80" width="9" bestFit="1" customWidth="1"/>
    <col min="81" max="81" width="9.33203125" bestFit="1" customWidth="1"/>
    <col min="82" max="84" width="6.83203125" bestFit="1" customWidth="1"/>
    <col min="85" max="85" width="9" bestFit="1" customWidth="1"/>
    <col min="86" max="88" width="6.5" bestFit="1" customWidth="1"/>
    <col min="89" max="89" width="9" bestFit="1" customWidth="1"/>
    <col min="90" max="92" width="6.5" bestFit="1" customWidth="1"/>
    <col min="93" max="93" width="9" bestFit="1" customWidth="1"/>
    <col min="94" max="96" width="6.5" bestFit="1" customWidth="1"/>
    <col min="97" max="97" width="9" bestFit="1" customWidth="1"/>
    <col min="98" max="98" width="9.33203125" bestFit="1" customWidth="1"/>
    <col min="99" max="101" width="6.83203125" bestFit="1" customWidth="1"/>
    <col min="102" max="102" width="9" bestFit="1" customWidth="1"/>
    <col min="103" max="105" width="6.5" bestFit="1" customWidth="1"/>
    <col min="106" max="106" width="9" bestFit="1" customWidth="1"/>
    <col min="107" max="109" width="6.5" bestFit="1" customWidth="1"/>
    <col min="110" max="110" width="9" bestFit="1" customWidth="1"/>
    <col min="111" max="113" width="6.5" bestFit="1" customWidth="1"/>
    <col min="114" max="114" width="9" bestFit="1" customWidth="1"/>
    <col min="115" max="115" width="9.33203125" bestFit="1" customWidth="1"/>
    <col min="116" max="118" width="6.83203125" bestFit="1" customWidth="1"/>
    <col min="119" max="119" width="9" bestFit="1" customWidth="1"/>
    <col min="120" max="122" width="6.5" bestFit="1" customWidth="1"/>
    <col min="123" max="123" width="9" bestFit="1" customWidth="1"/>
    <col min="124" max="126" width="6.5" bestFit="1" customWidth="1"/>
    <col min="127" max="127" width="9" bestFit="1" customWidth="1"/>
    <col min="128" max="130" width="6.5" bestFit="1" customWidth="1"/>
    <col min="131" max="131" width="9" bestFit="1" customWidth="1"/>
    <col min="132" max="132" width="9.33203125" bestFit="1" customWidth="1"/>
    <col min="133" max="135" width="6.83203125" bestFit="1" customWidth="1"/>
    <col min="136" max="136" width="9" bestFit="1" customWidth="1"/>
    <col min="137" max="137" width="9.33203125" bestFit="1" customWidth="1"/>
    <col min="138" max="138" width="10" bestFit="1" customWidth="1"/>
    <col min="139" max="4115" width="14.83203125" bestFit="1" customWidth="1"/>
    <col min="4116" max="4116" width="10" bestFit="1" customWidth="1"/>
  </cols>
  <sheetData>
    <row r="1" spans="1:6" x14ac:dyDescent="0.2">
      <c r="A1" s="18" t="s">
        <v>8284</v>
      </c>
      <c r="B1" t="s">
        <v>8297</v>
      </c>
    </row>
    <row r="3" spans="1:6" x14ac:dyDescent="0.2">
      <c r="A3" s="18" t="s">
        <v>8355</v>
      </c>
      <c r="B3" s="18" t="s">
        <v>8342</v>
      </c>
    </row>
    <row r="4" spans="1:6" x14ac:dyDescent="0.2">
      <c r="A4" s="18" t="s">
        <v>8340</v>
      </c>
      <c r="B4" t="s">
        <v>8219</v>
      </c>
      <c r="C4" t="s">
        <v>8220</v>
      </c>
      <c r="D4" t="s">
        <v>8221</v>
      </c>
      <c r="E4" t="s">
        <v>8218</v>
      </c>
      <c r="F4" t="s">
        <v>8341</v>
      </c>
    </row>
    <row r="5" spans="1:6" x14ac:dyDescent="0.2">
      <c r="A5" s="19" t="s">
        <v>8347</v>
      </c>
      <c r="B5" s="17">
        <v>7</v>
      </c>
      <c r="C5" s="17">
        <v>33</v>
      </c>
      <c r="D5" s="17">
        <v>2</v>
      </c>
      <c r="E5" s="17">
        <v>56</v>
      </c>
      <c r="F5" s="17">
        <v>98</v>
      </c>
    </row>
    <row r="6" spans="1:6" x14ac:dyDescent="0.2">
      <c r="A6" s="19" t="s">
        <v>8354</v>
      </c>
      <c r="B6" s="17">
        <v>3</v>
      </c>
      <c r="C6" s="17">
        <v>39</v>
      </c>
      <c r="D6" s="17">
        <v>8</v>
      </c>
      <c r="E6" s="17">
        <v>71</v>
      </c>
      <c r="F6" s="17">
        <v>121</v>
      </c>
    </row>
    <row r="7" spans="1:6" x14ac:dyDescent="0.2">
      <c r="A7" s="19" t="s">
        <v>8345</v>
      </c>
      <c r="B7" s="17">
        <v>3</v>
      </c>
      <c r="C7" s="17">
        <v>33</v>
      </c>
      <c r="D7" s="17">
        <v>14</v>
      </c>
      <c r="E7" s="17">
        <v>56</v>
      </c>
      <c r="F7" s="17">
        <v>106</v>
      </c>
    </row>
    <row r="8" spans="1:6" x14ac:dyDescent="0.2">
      <c r="A8" s="19" t="s">
        <v>8346</v>
      </c>
      <c r="B8" s="17">
        <v>2</v>
      </c>
      <c r="C8" s="17">
        <v>40</v>
      </c>
      <c r="D8" s="17"/>
      <c r="E8" s="17">
        <v>71</v>
      </c>
      <c r="F8" s="17">
        <v>113</v>
      </c>
    </row>
    <row r="9" spans="1:6" x14ac:dyDescent="0.2">
      <c r="A9" s="19" t="s">
        <v>8352</v>
      </c>
      <c r="B9" s="17">
        <v>3</v>
      </c>
      <c r="C9" s="17">
        <v>52</v>
      </c>
      <c r="D9" s="17"/>
      <c r="E9" s="17">
        <v>111</v>
      </c>
      <c r="F9" s="17">
        <v>166</v>
      </c>
    </row>
    <row r="10" spans="1:6" x14ac:dyDescent="0.2">
      <c r="A10" s="19" t="s">
        <v>8349</v>
      </c>
      <c r="B10" s="17">
        <v>4</v>
      </c>
      <c r="C10" s="17">
        <v>49</v>
      </c>
      <c r="D10" s="17"/>
      <c r="E10" s="17">
        <v>100</v>
      </c>
      <c r="F10" s="17">
        <v>153</v>
      </c>
    </row>
    <row r="11" spans="1:6" x14ac:dyDescent="0.2">
      <c r="A11" s="19" t="s">
        <v>8350</v>
      </c>
      <c r="B11" s="17">
        <v>1</v>
      </c>
      <c r="C11" s="17">
        <v>50</v>
      </c>
      <c r="D11" s="17"/>
      <c r="E11" s="17">
        <v>87</v>
      </c>
      <c r="F11" s="17">
        <v>138</v>
      </c>
    </row>
    <row r="12" spans="1:6" x14ac:dyDescent="0.2">
      <c r="A12" s="19" t="s">
        <v>8351</v>
      </c>
      <c r="B12" s="17">
        <v>4</v>
      </c>
      <c r="C12" s="17">
        <v>47</v>
      </c>
      <c r="D12" s="17"/>
      <c r="E12" s="17">
        <v>72</v>
      </c>
      <c r="F12" s="17">
        <v>123</v>
      </c>
    </row>
    <row r="13" spans="1:6" x14ac:dyDescent="0.2">
      <c r="A13" s="19" t="s">
        <v>8353</v>
      </c>
      <c r="B13" s="17">
        <v>4</v>
      </c>
      <c r="C13" s="17">
        <v>34</v>
      </c>
      <c r="D13" s="17"/>
      <c r="E13" s="17">
        <v>59</v>
      </c>
      <c r="F13" s="17">
        <v>97</v>
      </c>
    </row>
    <row r="14" spans="1:6" x14ac:dyDescent="0.2">
      <c r="A14" s="19" t="s">
        <v>8343</v>
      </c>
      <c r="B14" s="17"/>
      <c r="C14" s="17">
        <v>50</v>
      </c>
      <c r="D14" s="17"/>
      <c r="E14" s="17">
        <v>65</v>
      </c>
      <c r="F14" s="17">
        <v>115</v>
      </c>
    </row>
    <row r="15" spans="1:6" x14ac:dyDescent="0.2">
      <c r="A15" s="19" t="s">
        <v>8348</v>
      </c>
      <c r="B15" s="17">
        <v>3</v>
      </c>
      <c r="C15" s="17">
        <v>31</v>
      </c>
      <c r="D15" s="17"/>
      <c r="E15" s="17">
        <v>54</v>
      </c>
      <c r="F15" s="17">
        <v>88</v>
      </c>
    </row>
    <row r="16" spans="1:6" x14ac:dyDescent="0.2">
      <c r="A16" s="19" t="s">
        <v>8344</v>
      </c>
      <c r="B16" s="17">
        <v>3</v>
      </c>
      <c r="C16" s="17">
        <v>35</v>
      </c>
      <c r="D16" s="17"/>
      <c r="E16" s="17">
        <v>37</v>
      </c>
      <c r="F16" s="17">
        <v>75</v>
      </c>
    </row>
    <row r="17" spans="1:6" x14ac:dyDescent="0.2">
      <c r="A17" s="19" t="s">
        <v>8341</v>
      </c>
      <c r="B17" s="17">
        <v>37</v>
      </c>
      <c r="C17" s="17">
        <v>493</v>
      </c>
      <c r="D17" s="17">
        <v>24</v>
      </c>
      <c r="E17" s="17">
        <v>839</v>
      </c>
      <c r="F17" s="17">
        <v>1393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4941-1CA8-8F47-A62E-AB7C711F29D5}">
  <dimension ref="A1:T1072"/>
  <sheetViews>
    <sheetView workbookViewId="0"/>
  </sheetViews>
  <sheetFormatPr baseColWidth="10" defaultRowHeight="15" x14ac:dyDescent="0.2"/>
  <cols>
    <col min="2" max="2" width="32.33203125" style="3" customWidth="1"/>
    <col min="3" max="3" width="62.33203125" style="3" customWidth="1"/>
    <col min="4" max="4" width="15.5" customWidth="1"/>
    <col min="18" max="18" width="25.83203125" customWidth="1"/>
    <col min="19" max="19" width="20" customWidth="1"/>
    <col min="20" max="20" width="17.16406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0" t="s">
        <v>8284</v>
      </c>
      <c r="O1" s="1" t="s">
        <v>8285</v>
      </c>
      <c r="P1" s="1" t="s">
        <v>8286</v>
      </c>
      <c r="Q1" s="1" t="s">
        <v>8287</v>
      </c>
      <c r="R1" s="11" t="s">
        <v>8288</v>
      </c>
      <c r="S1" s="11" t="s">
        <v>8289</v>
      </c>
      <c r="T1" s="20"/>
    </row>
    <row r="2" spans="1:20" ht="32" x14ac:dyDescent="0.2">
      <c r="A2">
        <v>3951</v>
      </c>
      <c r="B2" s="3" t="s">
        <v>3948</v>
      </c>
      <c r="C2" s="3" t="s">
        <v>6961</v>
      </c>
      <c r="D2" s="6">
        <v>200000</v>
      </c>
      <c r="E2" s="8">
        <v>1</v>
      </c>
      <c r="F2" t="s">
        <v>8220</v>
      </c>
      <c r="G2" t="s">
        <v>8240</v>
      </c>
      <c r="H2" t="s">
        <v>8248</v>
      </c>
      <c r="I2">
        <v>1462301342</v>
      </c>
      <c r="J2">
        <v>1457120942</v>
      </c>
      <c r="K2" t="b">
        <v>0</v>
      </c>
      <c r="L2">
        <v>1</v>
      </c>
      <c r="M2" t="b">
        <v>0</v>
      </c>
      <c r="N2" s="12" t="s">
        <v>8297</v>
      </c>
      <c r="O2" t="s">
        <v>8298</v>
      </c>
      <c r="P2" s="13">
        <v>0</v>
      </c>
      <c r="Q2" s="13">
        <v>1</v>
      </c>
      <c r="R2" s="14">
        <v>42433.82571759259</v>
      </c>
      <c r="S2" s="14">
        <v>42493.784050925926</v>
      </c>
      <c r="T2" s="21"/>
    </row>
    <row r="3" spans="1:20" ht="32" x14ac:dyDescent="0.2">
      <c r="A3">
        <v>2909</v>
      </c>
      <c r="B3" s="3" t="s">
        <v>2909</v>
      </c>
      <c r="C3" s="3" t="s">
        <v>7019</v>
      </c>
      <c r="D3" s="6">
        <v>180000</v>
      </c>
      <c r="E3" s="8">
        <v>20</v>
      </c>
      <c r="F3" t="s">
        <v>8220</v>
      </c>
      <c r="G3" t="s">
        <v>8223</v>
      </c>
      <c r="H3" t="s">
        <v>8245</v>
      </c>
      <c r="I3">
        <v>1416944760</v>
      </c>
      <c r="J3">
        <v>1413527001</v>
      </c>
      <c r="K3" t="b">
        <v>0</v>
      </c>
      <c r="L3">
        <v>1</v>
      </c>
      <c r="M3" t="b">
        <v>0</v>
      </c>
      <c r="N3" s="12" t="s">
        <v>8297</v>
      </c>
      <c r="O3" t="s">
        <v>8298</v>
      </c>
      <c r="P3" s="13">
        <v>0</v>
      </c>
      <c r="Q3" s="13">
        <v>20</v>
      </c>
      <c r="R3" s="14">
        <v>41929.266215277778</v>
      </c>
      <c r="S3" s="14">
        <v>41968.823611111111</v>
      </c>
    </row>
    <row r="4" spans="1:20" ht="32" x14ac:dyDescent="0.2">
      <c r="A4">
        <v>2876</v>
      </c>
      <c r="B4" s="3" t="s">
        <v>2876</v>
      </c>
      <c r="C4" s="3" t="s">
        <v>6986</v>
      </c>
      <c r="D4" s="6">
        <v>150000</v>
      </c>
      <c r="E4" s="8">
        <v>0</v>
      </c>
      <c r="F4" t="s">
        <v>8220</v>
      </c>
      <c r="G4" t="s">
        <v>8223</v>
      </c>
      <c r="H4" t="s">
        <v>8245</v>
      </c>
      <c r="I4">
        <v>1437069079</v>
      </c>
      <c r="J4">
        <v>1434477079</v>
      </c>
      <c r="K4" t="b">
        <v>0</v>
      </c>
      <c r="L4">
        <v>0</v>
      </c>
      <c r="M4" t="b">
        <v>0</v>
      </c>
      <c r="N4" s="12" t="s">
        <v>8297</v>
      </c>
      <c r="O4" t="s">
        <v>8298</v>
      </c>
      <c r="P4" s="13">
        <v>0</v>
      </c>
      <c r="Q4" s="13">
        <v>0</v>
      </c>
      <c r="R4" s="14">
        <v>42171.743969907402</v>
      </c>
      <c r="S4" s="14">
        <v>42201.743969907402</v>
      </c>
    </row>
    <row r="5" spans="1:20" ht="32" x14ac:dyDescent="0.2">
      <c r="A5">
        <v>2902</v>
      </c>
      <c r="B5" s="3" t="s">
        <v>2902</v>
      </c>
      <c r="C5" s="3" t="s">
        <v>7012</v>
      </c>
      <c r="D5" s="6">
        <v>150000</v>
      </c>
      <c r="E5" s="8">
        <v>25</v>
      </c>
      <c r="F5" t="s">
        <v>8220</v>
      </c>
      <c r="G5" t="s">
        <v>8223</v>
      </c>
      <c r="H5" t="s">
        <v>8245</v>
      </c>
      <c r="I5">
        <v>1440412396</v>
      </c>
      <c r="J5">
        <v>1437820396</v>
      </c>
      <c r="K5" t="b">
        <v>0</v>
      </c>
      <c r="L5">
        <v>1</v>
      </c>
      <c r="M5" t="b">
        <v>0</v>
      </c>
      <c r="N5" s="12" t="s">
        <v>8297</v>
      </c>
      <c r="O5" t="s">
        <v>8298</v>
      </c>
      <c r="P5" s="13">
        <v>0</v>
      </c>
      <c r="Q5" s="13">
        <v>25</v>
      </c>
      <c r="R5" s="14">
        <v>42210.439768518518</v>
      </c>
      <c r="S5" s="14">
        <v>42240.439768518518</v>
      </c>
    </row>
    <row r="6" spans="1:20" ht="32" x14ac:dyDescent="0.2">
      <c r="A6">
        <v>4092</v>
      </c>
      <c r="B6" s="3" t="s">
        <v>4088</v>
      </c>
      <c r="C6" s="3" t="s">
        <v>8195</v>
      </c>
      <c r="D6" s="6">
        <v>110000</v>
      </c>
      <c r="E6" s="8">
        <v>20</v>
      </c>
      <c r="F6" t="s">
        <v>8220</v>
      </c>
      <c r="G6" t="s">
        <v>8223</v>
      </c>
      <c r="H6" t="s">
        <v>8245</v>
      </c>
      <c r="I6">
        <v>1428205247</v>
      </c>
      <c r="J6">
        <v>1423024847</v>
      </c>
      <c r="K6" t="b">
        <v>0</v>
      </c>
      <c r="L6">
        <v>1</v>
      </c>
      <c r="M6" t="b">
        <v>0</v>
      </c>
      <c r="N6" s="12" t="s">
        <v>8297</v>
      </c>
      <c r="O6" t="s">
        <v>8298</v>
      </c>
      <c r="P6" s="13">
        <v>0</v>
      </c>
      <c r="Q6" s="13">
        <v>20</v>
      </c>
      <c r="R6" s="14">
        <v>42039.194988425923</v>
      </c>
      <c r="S6" s="14">
        <v>42099.153321759266</v>
      </c>
    </row>
    <row r="7" spans="1:20" ht="32" x14ac:dyDescent="0.2">
      <c r="A7">
        <v>3853</v>
      </c>
      <c r="B7" s="3" t="s">
        <v>3850</v>
      </c>
      <c r="C7" s="3" t="s">
        <v>7962</v>
      </c>
      <c r="D7" s="6">
        <v>100000</v>
      </c>
      <c r="E7" s="8">
        <v>26</v>
      </c>
      <c r="F7" t="s">
        <v>8220</v>
      </c>
      <c r="G7" t="s">
        <v>8223</v>
      </c>
      <c r="H7" t="s">
        <v>8245</v>
      </c>
      <c r="I7">
        <v>1409602178</v>
      </c>
      <c r="J7">
        <v>1406578178</v>
      </c>
      <c r="K7" t="b">
        <v>0</v>
      </c>
      <c r="L7">
        <v>2</v>
      </c>
      <c r="M7" t="b">
        <v>0</v>
      </c>
      <c r="N7" s="12" t="s">
        <v>8297</v>
      </c>
      <c r="O7" t="s">
        <v>8298</v>
      </c>
      <c r="P7" s="13">
        <v>0</v>
      </c>
      <c r="Q7" s="13">
        <v>13</v>
      </c>
      <c r="R7" s="14">
        <v>41848.84002314815</v>
      </c>
      <c r="S7" s="14">
        <v>41883.84002314815</v>
      </c>
    </row>
    <row r="8" spans="1:20" ht="32" x14ac:dyDescent="0.2">
      <c r="A8">
        <v>3977</v>
      </c>
      <c r="B8" s="3" t="s">
        <v>3974</v>
      </c>
      <c r="C8" s="3" t="s">
        <v>8084</v>
      </c>
      <c r="D8" s="6">
        <v>90000</v>
      </c>
      <c r="E8" s="8">
        <v>1305</v>
      </c>
      <c r="F8" t="s">
        <v>8220</v>
      </c>
      <c r="G8" t="s">
        <v>8223</v>
      </c>
      <c r="H8" t="s">
        <v>8245</v>
      </c>
      <c r="I8">
        <v>1469213732</v>
      </c>
      <c r="J8">
        <v>1466621732</v>
      </c>
      <c r="K8" t="b">
        <v>0</v>
      </c>
      <c r="L8">
        <v>6</v>
      </c>
      <c r="M8" t="b">
        <v>0</v>
      </c>
      <c r="N8" s="12" t="s">
        <v>8297</v>
      </c>
      <c r="O8" t="s">
        <v>8298</v>
      </c>
      <c r="P8" s="13">
        <v>1</v>
      </c>
      <c r="Q8" s="13">
        <v>217.5</v>
      </c>
      <c r="R8" s="14">
        <v>42543.788564814815</v>
      </c>
      <c r="S8" s="14">
        <v>42573.788564814815</v>
      </c>
    </row>
    <row r="9" spans="1:20" ht="32" x14ac:dyDescent="0.2">
      <c r="A9">
        <v>4098</v>
      </c>
      <c r="B9" s="3" t="s">
        <v>4094</v>
      </c>
      <c r="C9" s="3" t="s">
        <v>8201</v>
      </c>
      <c r="D9" s="6">
        <v>75000</v>
      </c>
      <c r="E9" s="8">
        <v>0</v>
      </c>
      <c r="F9" t="s">
        <v>8220</v>
      </c>
      <c r="G9" t="s">
        <v>8223</v>
      </c>
      <c r="H9" t="s">
        <v>8245</v>
      </c>
      <c r="I9">
        <v>1465060797</v>
      </c>
      <c r="J9">
        <v>1462468797</v>
      </c>
      <c r="K9" t="b">
        <v>0</v>
      </c>
      <c r="L9">
        <v>0</v>
      </c>
      <c r="M9" t="b">
        <v>0</v>
      </c>
      <c r="N9" s="12" t="s">
        <v>8297</v>
      </c>
      <c r="O9" t="s">
        <v>8298</v>
      </c>
      <c r="P9" s="13">
        <v>0</v>
      </c>
      <c r="Q9" s="13">
        <v>0</v>
      </c>
      <c r="R9" s="14">
        <v>42495.722187499996</v>
      </c>
      <c r="S9" s="14">
        <v>42525.722187499996</v>
      </c>
    </row>
    <row r="10" spans="1:20" ht="32" x14ac:dyDescent="0.2">
      <c r="A10">
        <v>3909</v>
      </c>
      <c r="B10" s="3" t="s">
        <v>3906</v>
      </c>
      <c r="C10" s="3" t="s">
        <v>8017</v>
      </c>
      <c r="D10" s="6">
        <v>60000</v>
      </c>
      <c r="E10" s="8">
        <v>135</v>
      </c>
      <c r="F10" t="s">
        <v>8220</v>
      </c>
      <c r="G10" t="s">
        <v>8223</v>
      </c>
      <c r="H10" t="s">
        <v>8245</v>
      </c>
      <c r="I10">
        <v>1410424642</v>
      </c>
      <c r="J10">
        <v>1407832642</v>
      </c>
      <c r="K10" t="b">
        <v>0</v>
      </c>
      <c r="L10">
        <v>4</v>
      </c>
      <c r="M10" t="b">
        <v>0</v>
      </c>
      <c r="N10" s="12" t="s">
        <v>8297</v>
      </c>
      <c r="O10" t="s">
        <v>8298</v>
      </c>
      <c r="P10" s="13">
        <v>0</v>
      </c>
      <c r="Q10" s="13">
        <v>33.75</v>
      </c>
      <c r="R10" s="14">
        <v>41863.359282407408</v>
      </c>
      <c r="S10" s="14">
        <v>41893.359282407408</v>
      </c>
    </row>
    <row r="11" spans="1:20" ht="32" x14ac:dyDescent="0.2">
      <c r="A11">
        <v>3918</v>
      </c>
      <c r="B11" s="3" t="s">
        <v>3915</v>
      </c>
      <c r="C11" s="3" t="s">
        <v>8026</v>
      </c>
      <c r="D11" s="6">
        <v>60000</v>
      </c>
      <c r="E11" s="8">
        <v>120</v>
      </c>
      <c r="F11" t="s">
        <v>8220</v>
      </c>
      <c r="G11" t="s">
        <v>8224</v>
      </c>
      <c r="H11" t="s">
        <v>8246</v>
      </c>
      <c r="I11">
        <v>1407168000</v>
      </c>
      <c r="J11">
        <v>1406131023</v>
      </c>
      <c r="K11" t="b">
        <v>0</v>
      </c>
      <c r="L11">
        <v>3</v>
      </c>
      <c r="M11" t="b">
        <v>0</v>
      </c>
      <c r="N11" s="12" t="s">
        <v>8297</v>
      </c>
      <c r="O11" t="s">
        <v>8298</v>
      </c>
      <c r="P11" s="13">
        <v>0</v>
      </c>
      <c r="Q11" s="13">
        <v>40</v>
      </c>
      <c r="R11" s="14">
        <v>41843.664618055554</v>
      </c>
      <c r="S11" s="14">
        <v>41855.666666666664</v>
      </c>
    </row>
    <row r="12" spans="1:20" ht="32" x14ac:dyDescent="0.2">
      <c r="A12">
        <v>2863</v>
      </c>
      <c r="B12" s="3" t="s">
        <v>2863</v>
      </c>
      <c r="C12" s="3" t="s">
        <v>6973</v>
      </c>
      <c r="D12" s="6">
        <v>50000</v>
      </c>
      <c r="E12" s="8">
        <v>20</v>
      </c>
      <c r="F12" t="s">
        <v>8220</v>
      </c>
      <c r="G12" t="s">
        <v>8223</v>
      </c>
      <c r="H12" t="s">
        <v>8245</v>
      </c>
      <c r="I12">
        <v>1410279123</v>
      </c>
      <c r="J12">
        <v>1405095123</v>
      </c>
      <c r="K12" t="b">
        <v>0</v>
      </c>
      <c r="L12">
        <v>1</v>
      </c>
      <c r="M12" t="b">
        <v>0</v>
      </c>
      <c r="N12" s="12" t="s">
        <v>8297</v>
      </c>
      <c r="O12" t="s">
        <v>8298</v>
      </c>
      <c r="P12" s="13">
        <v>0</v>
      </c>
      <c r="Q12" s="13">
        <v>20</v>
      </c>
      <c r="R12" s="14">
        <v>41831.675034722226</v>
      </c>
      <c r="S12" s="14">
        <v>41891.675034722226</v>
      </c>
    </row>
    <row r="13" spans="1:20" ht="32" x14ac:dyDescent="0.2">
      <c r="A13">
        <v>2894</v>
      </c>
      <c r="B13" s="3" t="s">
        <v>2894</v>
      </c>
      <c r="C13" s="3" t="s">
        <v>7004</v>
      </c>
      <c r="D13" s="6">
        <v>50000</v>
      </c>
      <c r="E13" s="8">
        <v>0</v>
      </c>
      <c r="F13" t="s">
        <v>8220</v>
      </c>
      <c r="G13" t="s">
        <v>8223</v>
      </c>
      <c r="H13" t="s">
        <v>8245</v>
      </c>
      <c r="I13">
        <v>1428100815</v>
      </c>
      <c r="J13">
        <v>1422920415</v>
      </c>
      <c r="K13" t="b">
        <v>0</v>
      </c>
      <c r="L13">
        <v>0</v>
      </c>
      <c r="M13" t="b">
        <v>0</v>
      </c>
      <c r="N13" s="12" t="s">
        <v>8297</v>
      </c>
      <c r="O13" t="s">
        <v>8298</v>
      </c>
      <c r="P13" s="13">
        <v>0</v>
      </c>
      <c r="Q13" s="13">
        <v>0</v>
      </c>
      <c r="R13" s="14">
        <v>42037.986284722225</v>
      </c>
      <c r="S13" s="14">
        <v>42097.944618055553</v>
      </c>
    </row>
    <row r="14" spans="1:20" ht="32" x14ac:dyDescent="0.2">
      <c r="A14">
        <v>3893</v>
      </c>
      <c r="B14" s="3" t="s">
        <v>3890</v>
      </c>
      <c r="C14" s="3" t="s">
        <v>8001</v>
      </c>
      <c r="D14" s="6">
        <v>50000</v>
      </c>
      <c r="E14" s="8">
        <v>10775</v>
      </c>
      <c r="F14" t="s">
        <v>8220</v>
      </c>
      <c r="G14" t="s">
        <v>8223</v>
      </c>
      <c r="H14" t="s">
        <v>8245</v>
      </c>
      <c r="I14">
        <v>1404194400</v>
      </c>
      <c r="J14">
        <v>1400600840</v>
      </c>
      <c r="K14" t="b">
        <v>0</v>
      </c>
      <c r="L14">
        <v>84</v>
      </c>
      <c r="M14" t="b">
        <v>0</v>
      </c>
      <c r="N14" s="12" t="s">
        <v>8297</v>
      </c>
      <c r="O14" t="s">
        <v>8298</v>
      </c>
      <c r="P14" s="13">
        <v>22</v>
      </c>
      <c r="Q14" s="13">
        <v>128.27000000000001</v>
      </c>
      <c r="R14" s="14">
        <v>41779.657870370371</v>
      </c>
      <c r="S14" s="14">
        <v>41821.25</v>
      </c>
    </row>
    <row r="15" spans="1:20" ht="32" x14ac:dyDescent="0.2">
      <c r="A15">
        <v>3993</v>
      </c>
      <c r="B15" s="3" t="s">
        <v>3989</v>
      </c>
      <c r="C15" s="3" t="s">
        <v>8099</v>
      </c>
      <c r="D15" s="6">
        <v>50000</v>
      </c>
      <c r="E15" s="8">
        <v>3</v>
      </c>
      <c r="F15" t="s">
        <v>8220</v>
      </c>
      <c r="G15" t="s">
        <v>8223</v>
      </c>
      <c r="H15" t="s">
        <v>8245</v>
      </c>
      <c r="I15">
        <v>1431549912</v>
      </c>
      <c r="J15">
        <v>1428957912</v>
      </c>
      <c r="K15" t="b">
        <v>0</v>
      </c>
      <c r="L15">
        <v>1</v>
      </c>
      <c r="M15" t="b">
        <v>0</v>
      </c>
      <c r="N15" s="12" t="s">
        <v>8297</v>
      </c>
      <c r="O15" t="s">
        <v>8298</v>
      </c>
      <c r="P15" s="13">
        <v>0</v>
      </c>
      <c r="Q15" s="13">
        <v>3</v>
      </c>
      <c r="R15" s="14">
        <v>42107.864722222221</v>
      </c>
      <c r="S15" s="14">
        <v>42137.864722222221</v>
      </c>
    </row>
    <row r="16" spans="1:20" ht="32" x14ac:dyDescent="0.2">
      <c r="A16">
        <v>2884</v>
      </c>
      <c r="B16" s="3" t="s">
        <v>2884</v>
      </c>
      <c r="C16" s="3" t="s">
        <v>6994</v>
      </c>
      <c r="D16" s="6">
        <v>45000</v>
      </c>
      <c r="E16" s="8">
        <v>185</v>
      </c>
      <c r="F16" t="s">
        <v>8220</v>
      </c>
      <c r="G16" t="s">
        <v>8223</v>
      </c>
      <c r="H16" t="s">
        <v>8245</v>
      </c>
      <c r="I16">
        <v>1417800435</v>
      </c>
      <c r="J16">
        <v>1415208435</v>
      </c>
      <c r="K16" t="b">
        <v>0</v>
      </c>
      <c r="L16">
        <v>4</v>
      </c>
      <c r="M16" t="b">
        <v>0</v>
      </c>
      <c r="N16" s="12" t="s">
        <v>8297</v>
      </c>
      <c r="O16" t="s">
        <v>8298</v>
      </c>
      <c r="P16" s="13">
        <v>0</v>
      </c>
      <c r="Q16" s="13">
        <v>46.25</v>
      </c>
      <c r="R16" s="14">
        <v>41948.727256944447</v>
      </c>
      <c r="S16" s="14">
        <v>41978.727256944447</v>
      </c>
    </row>
    <row r="17" spans="1:19" ht="64" x14ac:dyDescent="0.2">
      <c r="A17">
        <v>3845</v>
      </c>
      <c r="B17" s="3" t="s">
        <v>3842</v>
      </c>
      <c r="C17" s="3" t="s">
        <v>7954</v>
      </c>
      <c r="D17" s="6">
        <v>40000</v>
      </c>
      <c r="E17" s="8">
        <v>842</v>
      </c>
      <c r="F17" t="s">
        <v>8220</v>
      </c>
      <c r="G17" t="s">
        <v>8223</v>
      </c>
      <c r="H17" t="s">
        <v>8245</v>
      </c>
      <c r="I17">
        <v>1443711774</v>
      </c>
      <c r="J17">
        <v>1441119774</v>
      </c>
      <c r="K17" t="b">
        <v>1</v>
      </c>
      <c r="L17">
        <v>12</v>
      </c>
      <c r="M17" t="b">
        <v>0</v>
      </c>
      <c r="N17" s="12" t="s">
        <v>8297</v>
      </c>
      <c r="O17" t="s">
        <v>8298</v>
      </c>
      <c r="P17" s="13">
        <v>2</v>
      </c>
      <c r="Q17" s="13">
        <v>70.17</v>
      </c>
      <c r="R17" s="14">
        <v>42248.627013888887</v>
      </c>
      <c r="S17" s="14">
        <v>42278.627013888887</v>
      </c>
    </row>
    <row r="18" spans="1:19" ht="48" x14ac:dyDescent="0.2">
      <c r="A18">
        <v>2857</v>
      </c>
      <c r="B18" s="3" t="s">
        <v>2857</v>
      </c>
      <c r="C18" s="3" t="s">
        <v>6967</v>
      </c>
      <c r="D18" s="6">
        <v>38000</v>
      </c>
      <c r="E18" s="8">
        <v>7500</v>
      </c>
      <c r="F18" t="s">
        <v>8220</v>
      </c>
      <c r="G18" t="s">
        <v>8237</v>
      </c>
      <c r="H18" t="s">
        <v>8255</v>
      </c>
      <c r="I18">
        <v>1487613600</v>
      </c>
      <c r="J18">
        <v>1482444295</v>
      </c>
      <c r="K18" t="b">
        <v>0</v>
      </c>
      <c r="L18">
        <v>15</v>
      </c>
      <c r="M18" t="b">
        <v>0</v>
      </c>
      <c r="N18" s="12" t="s">
        <v>8297</v>
      </c>
      <c r="O18" t="s">
        <v>8298</v>
      </c>
      <c r="P18" s="13">
        <v>20</v>
      </c>
      <c r="Q18" s="13">
        <v>500</v>
      </c>
      <c r="R18" s="14">
        <v>42726.920081018514</v>
      </c>
      <c r="S18" s="14">
        <v>42786.75</v>
      </c>
    </row>
    <row r="19" spans="1:19" ht="32" x14ac:dyDescent="0.2">
      <c r="A19">
        <v>2848</v>
      </c>
      <c r="B19" s="3" t="s">
        <v>2848</v>
      </c>
      <c r="C19" s="3" t="s">
        <v>6958</v>
      </c>
      <c r="D19" s="6">
        <v>35000</v>
      </c>
      <c r="E19" s="8">
        <v>70</v>
      </c>
      <c r="F19" t="s">
        <v>8220</v>
      </c>
      <c r="G19" t="s">
        <v>8223</v>
      </c>
      <c r="H19" t="s">
        <v>8245</v>
      </c>
      <c r="I19">
        <v>1432913659</v>
      </c>
      <c r="J19">
        <v>1430321659</v>
      </c>
      <c r="K19" t="b">
        <v>0</v>
      </c>
      <c r="L19">
        <v>3</v>
      </c>
      <c r="M19" t="b">
        <v>0</v>
      </c>
      <c r="N19" s="12" t="s">
        <v>8297</v>
      </c>
      <c r="O19" t="s">
        <v>8298</v>
      </c>
      <c r="P19" s="13">
        <v>0</v>
      </c>
      <c r="Q19" s="13">
        <v>23.33</v>
      </c>
      <c r="R19" s="14">
        <v>42123.648831018523</v>
      </c>
      <c r="S19" s="14">
        <v>42153.648831018523</v>
      </c>
    </row>
    <row r="20" spans="1:19" ht="32" x14ac:dyDescent="0.2">
      <c r="A20">
        <v>4105</v>
      </c>
      <c r="B20" s="3" t="s">
        <v>4101</v>
      </c>
      <c r="C20" s="3" t="s">
        <v>8208</v>
      </c>
      <c r="D20" s="6">
        <v>33000</v>
      </c>
      <c r="E20" s="8">
        <v>2300</v>
      </c>
      <c r="F20" t="s">
        <v>8220</v>
      </c>
      <c r="G20" t="s">
        <v>8237</v>
      </c>
      <c r="H20" t="s">
        <v>8255</v>
      </c>
      <c r="I20">
        <v>1482711309</v>
      </c>
      <c r="J20">
        <v>1479860109</v>
      </c>
      <c r="K20" t="b">
        <v>0</v>
      </c>
      <c r="L20">
        <v>6</v>
      </c>
      <c r="M20" t="b">
        <v>0</v>
      </c>
      <c r="N20" s="12" t="s">
        <v>8297</v>
      </c>
      <c r="O20" t="s">
        <v>8298</v>
      </c>
      <c r="P20" s="13">
        <v>7</v>
      </c>
      <c r="Q20" s="13">
        <v>383.33</v>
      </c>
      <c r="R20" s="14">
        <v>42697.010520833333</v>
      </c>
      <c r="S20" s="14">
        <v>42730.010520833333</v>
      </c>
    </row>
    <row r="21" spans="1:19" ht="32" x14ac:dyDescent="0.2">
      <c r="A21">
        <v>2888</v>
      </c>
      <c r="B21" s="3" t="s">
        <v>2888</v>
      </c>
      <c r="C21" s="3" t="s">
        <v>6998</v>
      </c>
      <c r="D21" s="6">
        <v>30000</v>
      </c>
      <c r="E21" s="8">
        <v>0</v>
      </c>
      <c r="F21" t="s">
        <v>8220</v>
      </c>
      <c r="G21" t="s">
        <v>8223</v>
      </c>
      <c r="H21" t="s">
        <v>8245</v>
      </c>
      <c r="I21">
        <v>1413608340</v>
      </c>
      <c r="J21">
        <v>1412945440</v>
      </c>
      <c r="K21" t="b">
        <v>0</v>
      </c>
      <c r="L21">
        <v>0</v>
      </c>
      <c r="M21" t="b">
        <v>0</v>
      </c>
      <c r="N21" s="12" t="s">
        <v>8297</v>
      </c>
      <c r="O21" t="s">
        <v>8298</v>
      </c>
      <c r="P21" s="13">
        <v>0</v>
      </c>
      <c r="Q21" s="13">
        <v>0</v>
      </c>
      <c r="R21" s="14">
        <v>41922.535185185188</v>
      </c>
      <c r="S21" s="14">
        <v>41930.207638888889</v>
      </c>
    </row>
    <row r="22" spans="1:19" ht="32" x14ac:dyDescent="0.2">
      <c r="A22">
        <v>2910</v>
      </c>
      <c r="B22" s="3" t="s">
        <v>2910</v>
      </c>
      <c r="C22" s="3" t="s">
        <v>7020</v>
      </c>
      <c r="D22" s="6">
        <v>30000</v>
      </c>
      <c r="E22" s="8">
        <v>1</v>
      </c>
      <c r="F22" t="s">
        <v>8220</v>
      </c>
      <c r="G22" t="s">
        <v>8224</v>
      </c>
      <c r="H22" t="s">
        <v>8246</v>
      </c>
      <c r="I22">
        <v>1434139887</v>
      </c>
      <c r="J22">
        <v>1428955887</v>
      </c>
      <c r="K22" t="b">
        <v>0</v>
      </c>
      <c r="L22">
        <v>1</v>
      </c>
      <c r="M22" t="b">
        <v>0</v>
      </c>
      <c r="N22" s="12" t="s">
        <v>8297</v>
      </c>
      <c r="O22" t="s">
        <v>8298</v>
      </c>
      <c r="P22" s="13">
        <v>0</v>
      </c>
      <c r="Q22" s="13">
        <v>1</v>
      </c>
      <c r="R22" s="14">
        <v>42107.841284722221</v>
      </c>
      <c r="S22" s="14">
        <v>42167.841284722221</v>
      </c>
    </row>
    <row r="23" spans="1:19" ht="32" x14ac:dyDescent="0.2">
      <c r="A23">
        <v>3849</v>
      </c>
      <c r="B23" s="3" t="s">
        <v>3846</v>
      </c>
      <c r="C23" s="3" t="s">
        <v>7958</v>
      </c>
      <c r="D23" s="6">
        <v>30000</v>
      </c>
      <c r="E23" s="8">
        <v>2113</v>
      </c>
      <c r="F23" t="s">
        <v>8220</v>
      </c>
      <c r="G23" t="s">
        <v>8235</v>
      </c>
      <c r="H23" t="s">
        <v>8248</v>
      </c>
      <c r="I23">
        <v>1434047084</v>
      </c>
      <c r="J23">
        <v>1431455084</v>
      </c>
      <c r="K23" t="b">
        <v>1</v>
      </c>
      <c r="L23">
        <v>28</v>
      </c>
      <c r="M23" t="b">
        <v>0</v>
      </c>
      <c r="N23" s="12" t="s">
        <v>8297</v>
      </c>
      <c r="O23" t="s">
        <v>8298</v>
      </c>
      <c r="P23" s="13">
        <v>7</v>
      </c>
      <c r="Q23" s="13">
        <v>75.459999999999994</v>
      </c>
      <c r="R23" s="14">
        <v>42136.767175925925</v>
      </c>
      <c r="S23" s="14">
        <v>42166.767175925925</v>
      </c>
    </row>
    <row r="24" spans="1:19" ht="32" x14ac:dyDescent="0.2">
      <c r="A24">
        <v>3948</v>
      </c>
      <c r="B24" s="3" t="s">
        <v>3945</v>
      </c>
      <c r="C24" s="3" t="s">
        <v>8056</v>
      </c>
      <c r="D24" s="6">
        <v>30000</v>
      </c>
      <c r="E24" s="8">
        <v>0</v>
      </c>
      <c r="F24" t="s">
        <v>8220</v>
      </c>
      <c r="G24" t="s">
        <v>8225</v>
      </c>
      <c r="H24" t="s">
        <v>8247</v>
      </c>
      <c r="I24">
        <v>1410076123</v>
      </c>
      <c r="J24">
        <v>1404892123</v>
      </c>
      <c r="K24" t="b">
        <v>0</v>
      </c>
      <c r="L24">
        <v>0</v>
      </c>
      <c r="M24" t="b">
        <v>0</v>
      </c>
      <c r="N24" s="12" t="s">
        <v>8297</v>
      </c>
      <c r="O24" t="s">
        <v>8298</v>
      </c>
      <c r="P24" s="13">
        <v>0</v>
      </c>
      <c r="Q24" s="13">
        <v>0</v>
      </c>
      <c r="R24" s="14">
        <v>41829.325497685182</v>
      </c>
      <c r="S24" s="14">
        <v>41889.325497685182</v>
      </c>
    </row>
    <row r="25" spans="1:19" ht="32" x14ac:dyDescent="0.2">
      <c r="A25">
        <v>3981</v>
      </c>
      <c r="B25" s="3" t="s">
        <v>3358</v>
      </c>
      <c r="C25" s="3" t="s">
        <v>7469</v>
      </c>
      <c r="D25" s="6">
        <v>30000</v>
      </c>
      <c r="E25" s="8">
        <v>1225</v>
      </c>
      <c r="F25" t="s">
        <v>8220</v>
      </c>
      <c r="G25" t="s">
        <v>8223</v>
      </c>
      <c r="H25" t="s">
        <v>8245</v>
      </c>
      <c r="I25">
        <v>1468729149</v>
      </c>
      <c r="J25">
        <v>1463545149</v>
      </c>
      <c r="K25" t="b">
        <v>0</v>
      </c>
      <c r="L25">
        <v>7</v>
      </c>
      <c r="M25" t="b">
        <v>0</v>
      </c>
      <c r="N25" s="12" t="s">
        <v>8297</v>
      </c>
      <c r="O25" t="s">
        <v>8298</v>
      </c>
      <c r="P25" s="13">
        <v>4</v>
      </c>
      <c r="Q25" s="13">
        <v>175</v>
      </c>
      <c r="R25" s="14">
        <v>42508.179965277777</v>
      </c>
      <c r="S25" s="14">
        <v>42568.179965277777</v>
      </c>
    </row>
    <row r="26" spans="1:19" ht="32" x14ac:dyDescent="0.2">
      <c r="A26">
        <v>4006</v>
      </c>
      <c r="B26" s="3" t="s">
        <v>4002</v>
      </c>
      <c r="C26" s="3" t="s">
        <v>8111</v>
      </c>
      <c r="D26" s="6">
        <v>30000</v>
      </c>
      <c r="E26" s="8">
        <v>2</v>
      </c>
      <c r="F26" t="s">
        <v>8220</v>
      </c>
      <c r="G26" t="s">
        <v>8223</v>
      </c>
      <c r="H26" t="s">
        <v>8245</v>
      </c>
      <c r="I26">
        <v>1455647587</v>
      </c>
      <c r="J26">
        <v>1453487587</v>
      </c>
      <c r="K26" t="b">
        <v>0</v>
      </c>
      <c r="L26">
        <v>1</v>
      </c>
      <c r="M26" t="b">
        <v>0</v>
      </c>
      <c r="N26" s="12" t="s">
        <v>8297</v>
      </c>
      <c r="O26" t="s">
        <v>8298</v>
      </c>
      <c r="P26" s="13">
        <v>0</v>
      </c>
      <c r="Q26" s="13">
        <v>2</v>
      </c>
      <c r="R26" s="14">
        <v>42391.772997685184</v>
      </c>
      <c r="S26" s="14">
        <v>42416.772997685184</v>
      </c>
    </row>
    <row r="27" spans="1:19" ht="32" x14ac:dyDescent="0.2">
      <c r="A27">
        <v>4095</v>
      </c>
      <c r="B27" s="3" t="s">
        <v>4091</v>
      </c>
      <c r="C27" s="3" t="s">
        <v>8198</v>
      </c>
      <c r="D27" s="6">
        <v>30000</v>
      </c>
      <c r="E27" s="8">
        <v>800</v>
      </c>
      <c r="F27" t="s">
        <v>8220</v>
      </c>
      <c r="G27" t="s">
        <v>8237</v>
      </c>
      <c r="H27" t="s">
        <v>8255</v>
      </c>
      <c r="I27">
        <v>1482108350</v>
      </c>
      <c r="J27">
        <v>1479516350</v>
      </c>
      <c r="K27" t="b">
        <v>0</v>
      </c>
      <c r="L27">
        <v>1</v>
      </c>
      <c r="M27" t="b">
        <v>0</v>
      </c>
      <c r="N27" s="12" t="s">
        <v>8297</v>
      </c>
      <c r="O27" t="s">
        <v>8298</v>
      </c>
      <c r="P27" s="13">
        <v>3</v>
      </c>
      <c r="Q27" s="13">
        <v>800</v>
      </c>
      <c r="R27" s="14">
        <v>42693.031828703708</v>
      </c>
      <c r="S27" s="14">
        <v>42723.031828703708</v>
      </c>
    </row>
    <row r="28" spans="1:19" ht="32" x14ac:dyDescent="0.2">
      <c r="A28">
        <v>3957</v>
      </c>
      <c r="B28" s="3" t="s">
        <v>3954</v>
      </c>
      <c r="C28" s="3" t="s">
        <v>8064</v>
      </c>
      <c r="D28" s="6">
        <v>28000</v>
      </c>
      <c r="E28" s="8">
        <v>7</v>
      </c>
      <c r="F28" t="s">
        <v>8220</v>
      </c>
      <c r="G28" t="s">
        <v>8223</v>
      </c>
      <c r="H28" t="s">
        <v>8245</v>
      </c>
      <c r="I28">
        <v>1468020354</v>
      </c>
      <c r="J28">
        <v>1464045954</v>
      </c>
      <c r="K28" t="b">
        <v>0</v>
      </c>
      <c r="L28">
        <v>1</v>
      </c>
      <c r="M28" t="b">
        <v>0</v>
      </c>
      <c r="N28" s="12" t="s">
        <v>8297</v>
      </c>
      <c r="O28" t="s">
        <v>8298</v>
      </c>
      <c r="P28" s="13">
        <v>0</v>
      </c>
      <c r="Q28" s="13">
        <v>7</v>
      </c>
      <c r="R28" s="14">
        <v>42513.976319444439</v>
      </c>
      <c r="S28" s="14">
        <v>42559.976319444439</v>
      </c>
    </row>
    <row r="29" spans="1:19" ht="32" x14ac:dyDescent="0.2">
      <c r="A29">
        <v>3952</v>
      </c>
      <c r="B29" s="3" t="s">
        <v>3949</v>
      </c>
      <c r="C29" s="3" t="s">
        <v>8059</v>
      </c>
      <c r="D29" s="6">
        <v>26000</v>
      </c>
      <c r="E29" s="8">
        <v>25</v>
      </c>
      <c r="F29" t="s">
        <v>8220</v>
      </c>
      <c r="G29" t="s">
        <v>8223</v>
      </c>
      <c r="H29" t="s">
        <v>8245</v>
      </c>
      <c r="I29">
        <v>1445885890</v>
      </c>
      <c r="J29">
        <v>1440701890</v>
      </c>
      <c r="K29" t="b">
        <v>0</v>
      </c>
      <c r="L29">
        <v>1</v>
      </c>
      <c r="M29" t="b">
        <v>0</v>
      </c>
      <c r="N29" s="12" t="s">
        <v>8297</v>
      </c>
      <c r="O29" t="s">
        <v>8298</v>
      </c>
      <c r="P29" s="13">
        <v>0</v>
      </c>
      <c r="Q29" s="13">
        <v>25</v>
      </c>
      <c r="R29" s="14">
        <v>42243.790393518517</v>
      </c>
      <c r="S29" s="14">
        <v>42303.790393518517</v>
      </c>
    </row>
    <row r="30" spans="1:19" ht="32" x14ac:dyDescent="0.2">
      <c r="A30">
        <v>2914</v>
      </c>
      <c r="B30" s="3" t="s">
        <v>2914</v>
      </c>
      <c r="C30" s="3" t="s">
        <v>7024</v>
      </c>
      <c r="D30" s="6">
        <v>25000</v>
      </c>
      <c r="E30" s="8">
        <v>1</v>
      </c>
      <c r="F30" t="s">
        <v>8220</v>
      </c>
      <c r="G30" t="s">
        <v>8224</v>
      </c>
      <c r="H30" t="s">
        <v>8246</v>
      </c>
      <c r="I30">
        <v>1426365994</v>
      </c>
      <c r="J30">
        <v>1421185594</v>
      </c>
      <c r="K30" t="b">
        <v>0</v>
      </c>
      <c r="L30">
        <v>1</v>
      </c>
      <c r="M30" t="b">
        <v>0</v>
      </c>
      <c r="N30" s="12" t="s">
        <v>8297</v>
      </c>
      <c r="O30" t="s">
        <v>8298</v>
      </c>
      <c r="P30" s="13">
        <v>0</v>
      </c>
      <c r="Q30" s="13">
        <v>1</v>
      </c>
      <c r="R30" s="14">
        <v>42017.907337962963</v>
      </c>
      <c r="S30" s="14">
        <v>42077.865671296298</v>
      </c>
    </row>
    <row r="31" spans="1:19" ht="32" x14ac:dyDescent="0.2">
      <c r="A31">
        <v>3954</v>
      </c>
      <c r="B31" s="3" t="s">
        <v>3951</v>
      </c>
      <c r="C31" s="3" t="s">
        <v>8061</v>
      </c>
      <c r="D31" s="6">
        <v>25000</v>
      </c>
      <c r="E31" s="8">
        <v>0</v>
      </c>
      <c r="F31" t="s">
        <v>8220</v>
      </c>
      <c r="G31" t="s">
        <v>8228</v>
      </c>
      <c r="H31" t="s">
        <v>8250</v>
      </c>
      <c r="I31">
        <v>1405352264</v>
      </c>
      <c r="J31">
        <v>1400168264</v>
      </c>
      <c r="K31" t="b">
        <v>0</v>
      </c>
      <c r="L31">
        <v>0</v>
      </c>
      <c r="M31" t="b">
        <v>0</v>
      </c>
      <c r="N31" s="12" t="s">
        <v>8297</v>
      </c>
      <c r="O31" t="s">
        <v>8298</v>
      </c>
      <c r="P31" s="13">
        <v>0</v>
      </c>
      <c r="Q31" s="13">
        <v>0</v>
      </c>
      <c r="R31" s="14">
        <v>41774.651203703703</v>
      </c>
      <c r="S31" s="14">
        <v>41834.651203703703</v>
      </c>
    </row>
    <row r="32" spans="1:19" ht="32" x14ac:dyDescent="0.2">
      <c r="A32">
        <v>4033</v>
      </c>
      <c r="B32" s="3" t="s">
        <v>4029</v>
      </c>
      <c r="C32" s="3" t="s">
        <v>8138</v>
      </c>
      <c r="D32" s="6">
        <v>23900</v>
      </c>
      <c r="E32" s="8">
        <v>6141.99</v>
      </c>
      <c r="F32" t="s">
        <v>8220</v>
      </c>
      <c r="G32" t="s">
        <v>8224</v>
      </c>
      <c r="H32" t="s">
        <v>8246</v>
      </c>
      <c r="I32">
        <v>1475398800</v>
      </c>
      <c r="J32">
        <v>1472711224</v>
      </c>
      <c r="K32" t="b">
        <v>0</v>
      </c>
      <c r="L32">
        <v>94</v>
      </c>
      <c r="M32" t="b">
        <v>0</v>
      </c>
      <c r="N32" s="12" t="s">
        <v>8297</v>
      </c>
      <c r="O32" t="s">
        <v>8298</v>
      </c>
      <c r="P32" s="13">
        <v>26</v>
      </c>
      <c r="Q32" s="13">
        <v>65.34</v>
      </c>
      <c r="R32" s="14">
        <v>42614.268796296295</v>
      </c>
      <c r="S32" s="14">
        <v>42645.375</v>
      </c>
    </row>
    <row r="33" spans="1:19" ht="32" x14ac:dyDescent="0.2">
      <c r="A33">
        <v>2869</v>
      </c>
      <c r="B33" s="3" t="s">
        <v>2869</v>
      </c>
      <c r="C33" s="3" t="s">
        <v>6979</v>
      </c>
      <c r="D33" s="6">
        <v>20000</v>
      </c>
      <c r="E33" s="8">
        <v>177</v>
      </c>
      <c r="F33" t="s">
        <v>8220</v>
      </c>
      <c r="G33" t="s">
        <v>8223</v>
      </c>
      <c r="H33" t="s">
        <v>8245</v>
      </c>
      <c r="I33">
        <v>1468937681</v>
      </c>
      <c r="J33">
        <v>1466345681</v>
      </c>
      <c r="K33" t="b">
        <v>0</v>
      </c>
      <c r="L33">
        <v>5</v>
      </c>
      <c r="M33" t="b">
        <v>0</v>
      </c>
      <c r="N33" s="12" t="s">
        <v>8297</v>
      </c>
      <c r="O33" t="s">
        <v>8298</v>
      </c>
      <c r="P33" s="13">
        <v>1</v>
      </c>
      <c r="Q33" s="13">
        <v>35.4</v>
      </c>
      <c r="R33" s="14">
        <v>42540.593530092592</v>
      </c>
      <c r="S33" s="14">
        <v>42570.593530092592</v>
      </c>
    </row>
    <row r="34" spans="1:19" ht="32" x14ac:dyDescent="0.2">
      <c r="A34">
        <v>2875</v>
      </c>
      <c r="B34" s="3" t="s">
        <v>2875</v>
      </c>
      <c r="C34" s="3" t="s">
        <v>6985</v>
      </c>
      <c r="D34" s="6">
        <v>20000</v>
      </c>
      <c r="E34" s="8">
        <v>7</v>
      </c>
      <c r="F34" t="s">
        <v>8220</v>
      </c>
      <c r="G34" t="s">
        <v>8223</v>
      </c>
      <c r="H34" t="s">
        <v>8245</v>
      </c>
      <c r="I34">
        <v>1462417493</v>
      </c>
      <c r="J34">
        <v>1459825493</v>
      </c>
      <c r="K34" t="b">
        <v>0</v>
      </c>
      <c r="L34">
        <v>3</v>
      </c>
      <c r="M34" t="b">
        <v>0</v>
      </c>
      <c r="N34" s="12" t="s">
        <v>8297</v>
      </c>
      <c r="O34" t="s">
        <v>8298</v>
      </c>
      <c r="P34" s="13">
        <v>0</v>
      </c>
      <c r="Q34" s="13">
        <v>2.33</v>
      </c>
      <c r="R34" s="14">
        <v>42465.128391203703</v>
      </c>
      <c r="S34" s="14">
        <v>42495.128391203703</v>
      </c>
    </row>
    <row r="35" spans="1:19" ht="32" x14ac:dyDescent="0.2">
      <c r="A35">
        <v>3728</v>
      </c>
      <c r="B35" s="3" t="s">
        <v>3725</v>
      </c>
      <c r="C35" s="3" t="s">
        <v>7838</v>
      </c>
      <c r="D35" s="6">
        <v>20000</v>
      </c>
      <c r="E35" s="8">
        <v>1862</v>
      </c>
      <c r="F35" t="s">
        <v>8220</v>
      </c>
      <c r="G35" t="s">
        <v>8223</v>
      </c>
      <c r="H35" t="s">
        <v>8245</v>
      </c>
      <c r="I35">
        <v>1439957176</v>
      </c>
      <c r="J35">
        <v>1437365176</v>
      </c>
      <c r="K35" t="b">
        <v>0</v>
      </c>
      <c r="L35">
        <v>31</v>
      </c>
      <c r="M35" t="b">
        <v>0</v>
      </c>
      <c r="N35" s="12" t="s">
        <v>8297</v>
      </c>
      <c r="O35" t="s">
        <v>8298</v>
      </c>
      <c r="P35" s="13">
        <v>9</v>
      </c>
      <c r="Q35" s="13">
        <v>60.06</v>
      </c>
      <c r="R35" s="14">
        <v>42205.171018518522</v>
      </c>
      <c r="S35" s="14">
        <v>42235.171018518522</v>
      </c>
    </row>
    <row r="36" spans="1:19" ht="32" x14ac:dyDescent="0.2">
      <c r="A36">
        <v>3741</v>
      </c>
      <c r="B36" s="3" t="s">
        <v>3738</v>
      </c>
      <c r="C36" s="3" t="s">
        <v>7851</v>
      </c>
      <c r="D36" s="6">
        <v>20000</v>
      </c>
      <c r="E36" s="8">
        <v>0</v>
      </c>
      <c r="F36" t="s">
        <v>8220</v>
      </c>
      <c r="G36" t="s">
        <v>8223</v>
      </c>
      <c r="H36" t="s">
        <v>8245</v>
      </c>
      <c r="I36">
        <v>1450389950</v>
      </c>
      <c r="J36">
        <v>1447797950</v>
      </c>
      <c r="K36" t="b">
        <v>0</v>
      </c>
      <c r="L36">
        <v>0</v>
      </c>
      <c r="M36" t="b">
        <v>0</v>
      </c>
      <c r="N36" s="12" t="s">
        <v>8297</v>
      </c>
      <c r="O36" t="s">
        <v>8298</v>
      </c>
      <c r="P36" s="13">
        <v>0</v>
      </c>
      <c r="Q36" s="13">
        <v>0</v>
      </c>
      <c r="R36" s="14">
        <v>42325.920717592591</v>
      </c>
      <c r="S36" s="14">
        <v>42355.920717592591</v>
      </c>
    </row>
    <row r="37" spans="1:19" ht="32" x14ac:dyDescent="0.2">
      <c r="A37">
        <v>3929</v>
      </c>
      <c r="B37" s="3" t="s">
        <v>3926</v>
      </c>
      <c r="C37" s="3" t="s">
        <v>8037</v>
      </c>
      <c r="D37" s="6">
        <v>20000</v>
      </c>
      <c r="E37" s="8">
        <v>453</v>
      </c>
      <c r="F37" t="s">
        <v>8220</v>
      </c>
      <c r="G37" t="s">
        <v>8223</v>
      </c>
      <c r="H37" t="s">
        <v>8245</v>
      </c>
      <c r="I37">
        <v>1474228265</v>
      </c>
      <c r="J37">
        <v>1471636265</v>
      </c>
      <c r="K37" t="b">
        <v>0</v>
      </c>
      <c r="L37">
        <v>14</v>
      </c>
      <c r="M37" t="b">
        <v>0</v>
      </c>
      <c r="N37" s="12" t="s">
        <v>8297</v>
      </c>
      <c r="O37" t="s">
        <v>8298</v>
      </c>
      <c r="P37" s="13">
        <v>2</v>
      </c>
      <c r="Q37" s="13">
        <v>32.36</v>
      </c>
      <c r="R37" s="14">
        <v>42601.827141203699</v>
      </c>
      <c r="S37" s="14">
        <v>42631.827141203699</v>
      </c>
    </row>
    <row r="38" spans="1:19" ht="32" x14ac:dyDescent="0.2">
      <c r="A38">
        <v>3936</v>
      </c>
      <c r="B38" s="3" t="s">
        <v>3933</v>
      </c>
      <c r="C38" s="3" t="s">
        <v>8044</v>
      </c>
      <c r="D38" s="6">
        <v>20000</v>
      </c>
      <c r="E38" s="8">
        <v>0</v>
      </c>
      <c r="F38" t="s">
        <v>8220</v>
      </c>
      <c r="G38" t="s">
        <v>8223</v>
      </c>
      <c r="H38" t="s">
        <v>8245</v>
      </c>
      <c r="I38">
        <v>1480576720</v>
      </c>
      <c r="J38">
        <v>1477981120</v>
      </c>
      <c r="K38" t="b">
        <v>0</v>
      </c>
      <c r="L38">
        <v>0</v>
      </c>
      <c r="M38" t="b">
        <v>0</v>
      </c>
      <c r="N38" s="12" t="s">
        <v>8297</v>
      </c>
      <c r="O38" t="s">
        <v>8298</v>
      </c>
      <c r="P38" s="13">
        <v>0</v>
      </c>
      <c r="Q38" s="13">
        <v>0</v>
      </c>
      <c r="R38" s="14">
        <v>42675.262962962966</v>
      </c>
      <c r="S38" s="14">
        <v>42705.304629629631</v>
      </c>
    </row>
    <row r="39" spans="1:19" ht="32" x14ac:dyDescent="0.2">
      <c r="A39">
        <v>4029</v>
      </c>
      <c r="B39" s="3" t="s">
        <v>4025</v>
      </c>
      <c r="C39" s="3" t="s">
        <v>8134</v>
      </c>
      <c r="D39" s="6">
        <v>20000</v>
      </c>
      <c r="E39" s="8">
        <v>0</v>
      </c>
      <c r="F39" t="s">
        <v>8220</v>
      </c>
      <c r="G39" t="s">
        <v>8223</v>
      </c>
      <c r="H39" t="s">
        <v>8245</v>
      </c>
      <c r="I39">
        <v>1450053370</v>
      </c>
      <c r="J39">
        <v>1447461370</v>
      </c>
      <c r="K39" t="b">
        <v>0</v>
      </c>
      <c r="L39">
        <v>0</v>
      </c>
      <c r="M39" t="b">
        <v>0</v>
      </c>
      <c r="N39" s="12" t="s">
        <v>8297</v>
      </c>
      <c r="O39" t="s">
        <v>8298</v>
      </c>
      <c r="P39" s="13">
        <v>0</v>
      </c>
      <c r="Q39" s="13">
        <v>0</v>
      </c>
      <c r="R39" s="14">
        <v>42322.025115740747</v>
      </c>
      <c r="S39" s="14">
        <v>42352.025115740747</v>
      </c>
    </row>
    <row r="40" spans="1:19" ht="32" x14ac:dyDescent="0.2">
      <c r="A40">
        <v>4049</v>
      </c>
      <c r="B40" s="3" t="s">
        <v>4045</v>
      </c>
      <c r="C40" s="3" t="s">
        <v>8153</v>
      </c>
      <c r="D40" s="6">
        <v>20000</v>
      </c>
      <c r="E40" s="8">
        <v>16</v>
      </c>
      <c r="F40" t="s">
        <v>8220</v>
      </c>
      <c r="G40" t="s">
        <v>8223</v>
      </c>
      <c r="H40" t="s">
        <v>8245</v>
      </c>
      <c r="I40">
        <v>1436914815</v>
      </c>
      <c r="J40">
        <v>1434322815</v>
      </c>
      <c r="K40" t="b">
        <v>0</v>
      </c>
      <c r="L40">
        <v>1</v>
      </c>
      <c r="M40" t="b">
        <v>0</v>
      </c>
      <c r="N40" s="12" t="s">
        <v>8297</v>
      </c>
      <c r="O40" t="s">
        <v>8298</v>
      </c>
      <c r="P40" s="13">
        <v>0</v>
      </c>
      <c r="Q40" s="13">
        <v>16</v>
      </c>
      <c r="R40" s="14">
        <v>42169.958506944444</v>
      </c>
      <c r="S40" s="14">
        <v>42199.958506944444</v>
      </c>
    </row>
    <row r="41" spans="1:19" ht="32" x14ac:dyDescent="0.2">
      <c r="A41">
        <v>4062</v>
      </c>
      <c r="B41" s="3" t="s">
        <v>4058</v>
      </c>
      <c r="C41" s="3" t="s">
        <v>8166</v>
      </c>
      <c r="D41" s="6">
        <v>20000</v>
      </c>
      <c r="E41" s="8">
        <v>490</v>
      </c>
      <c r="F41" t="s">
        <v>8220</v>
      </c>
      <c r="G41" t="s">
        <v>8223</v>
      </c>
      <c r="H41" t="s">
        <v>8245</v>
      </c>
      <c r="I41">
        <v>1467481468</v>
      </c>
      <c r="J41">
        <v>1464889468</v>
      </c>
      <c r="K41" t="b">
        <v>0</v>
      </c>
      <c r="L41">
        <v>3</v>
      </c>
      <c r="M41" t="b">
        <v>0</v>
      </c>
      <c r="N41" s="12" t="s">
        <v>8297</v>
      </c>
      <c r="O41" t="s">
        <v>8298</v>
      </c>
      <c r="P41" s="13">
        <v>2</v>
      </c>
      <c r="Q41" s="13">
        <v>163.33000000000001</v>
      </c>
      <c r="R41" s="14">
        <v>42523.739212962959</v>
      </c>
      <c r="S41" s="14">
        <v>42553.739212962959</v>
      </c>
    </row>
    <row r="42" spans="1:19" ht="32" x14ac:dyDescent="0.2">
      <c r="A42">
        <v>4071</v>
      </c>
      <c r="B42" s="3" t="s">
        <v>4067</v>
      </c>
      <c r="C42" s="3" t="s">
        <v>8174</v>
      </c>
      <c r="D42" s="6">
        <v>20000</v>
      </c>
      <c r="E42" s="8">
        <v>0</v>
      </c>
      <c r="F42" t="s">
        <v>8220</v>
      </c>
      <c r="G42" t="s">
        <v>8237</v>
      </c>
      <c r="H42" t="s">
        <v>8255</v>
      </c>
      <c r="I42">
        <v>1482779931</v>
      </c>
      <c r="J42">
        <v>1480187931</v>
      </c>
      <c r="K42" t="b">
        <v>0</v>
      </c>
      <c r="L42">
        <v>0</v>
      </c>
      <c r="M42" t="b">
        <v>0</v>
      </c>
      <c r="N42" s="12" t="s">
        <v>8297</v>
      </c>
      <c r="O42" t="s">
        <v>8298</v>
      </c>
      <c r="P42" s="13">
        <v>0</v>
      </c>
      <c r="Q42" s="13">
        <v>0</v>
      </c>
      <c r="R42" s="14">
        <v>42700.804756944446</v>
      </c>
      <c r="S42" s="14">
        <v>42730.804756944446</v>
      </c>
    </row>
    <row r="43" spans="1:19" ht="32" x14ac:dyDescent="0.2">
      <c r="A43">
        <v>4022</v>
      </c>
      <c r="B43" s="3" t="s">
        <v>4018</v>
      </c>
      <c r="C43" s="3" t="s">
        <v>8127</v>
      </c>
      <c r="D43" s="6">
        <v>18000</v>
      </c>
      <c r="E43" s="8">
        <v>12521</v>
      </c>
      <c r="F43" t="s">
        <v>8220</v>
      </c>
      <c r="G43" t="s">
        <v>8223</v>
      </c>
      <c r="H43" t="s">
        <v>8245</v>
      </c>
      <c r="I43">
        <v>1422759240</v>
      </c>
      <c r="J43">
        <v>1418824867</v>
      </c>
      <c r="K43" t="b">
        <v>0</v>
      </c>
      <c r="L43">
        <v>197</v>
      </c>
      <c r="M43" t="b">
        <v>0</v>
      </c>
      <c r="N43" s="12" t="s">
        <v>8297</v>
      </c>
      <c r="O43" t="s">
        <v>8298</v>
      </c>
      <c r="P43" s="13">
        <v>70</v>
      </c>
      <c r="Q43" s="13">
        <v>63.56</v>
      </c>
      <c r="R43" s="14">
        <v>41990.584108796291</v>
      </c>
      <c r="S43" s="14">
        <v>42036.120833333334</v>
      </c>
    </row>
    <row r="44" spans="1:19" ht="32" x14ac:dyDescent="0.2">
      <c r="A44">
        <v>3953</v>
      </c>
      <c r="B44" s="3" t="s">
        <v>3950</v>
      </c>
      <c r="C44" s="3" t="s">
        <v>8060</v>
      </c>
      <c r="D44" s="6">
        <v>17600</v>
      </c>
      <c r="E44" s="8">
        <v>0</v>
      </c>
      <c r="F44" t="s">
        <v>8220</v>
      </c>
      <c r="G44" t="s">
        <v>8223</v>
      </c>
      <c r="H44" t="s">
        <v>8245</v>
      </c>
      <c r="I44">
        <v>1469834940</v>
      </c>
      <c r="J44">
        <v>1467162586</v>
      </c>
      <c r="K44" t="b">
        <v>0</v>
      </c>
      <c r="L44">
        <v>0</v>
      </c>
      <c r="M44" t="b">
        <v>0</v>
      </c>
      <c r="N44" s="12" t="s">
        <v>8297</v>
      </c>
      <c r="O44" t="s">
        <v>8298</v>
      </c>
      <c r="P44" s="13">
        <v>0</v>
      </c>
      <c r="Q44" s="13">
        <v>0</v>
      </c>
      <c r="R44" s="14">
        <v>42550.048449074078</v>
      </c>
      <c r="S44" s="14">
        <v>42580.978472222225</v>
      </c>
    </row>
    <row r="45" spans="1:19" ht="32" x14ac:dyDescent="0.2">
      <c r="A45">
        <v>4048</v>
      </c>
      <c r="B45" s="3" t="s">
        <v>4044</v>
      </c>
      <c r="C45" s="3" t="s">
        <v>8152</v>
      </c>
      <c r="D45" s="6">
        <v>17000</v>
      </c>
      <c r="E45" s="8">
        <v>3001</v>
      </c>
      <c r="F45" t="s">
        <v>8220</v>
      </c>
      <c r="G45" t="s">
        <v>8224</v>
      </c>
      <c r="H45" t="s">
        <v>8246</v>
      </c>
      <c r="I45">
        <v>1460373187</v>
      </c>
      <c r="J45">
        <v>1457352787</v>
      </c>
      <c r="K45" t="b">
        <v>0</v>
      </c>
      <c r="L45">
        <v>91</v>
      </c>
      <c r="M45" t="b">
        <v>0</v>
      </c>
      <c r="N45" s="12" t="s">
        <v>8297</v>
      </c>
      <c r="O45" t="s">
        <v>8298</v>
      </c>
      <c r="P45" s="13">
        <v>18</v>
      </c>
      <c r="Q45" s="13">
        <v>32.979999999999997</v>
      </c>
      <c r="R45" s="14">
        <v>42436.509108796294</v>
      </c>
      <c r="S45" s="14">
        <v>42471.467442129629</v>
      </c>
    </row>
    <row r="46" spans="1:19" ht="32" x14ac:dyDescent="0.2">
      <c r="A46">
        <v>2868</v>
      </c>
      <c r="B46" s="3" t="s">
        <v>2868</v>
      </c>
      <c r="C46" s="3" t="s">
        <v>6978</v>
      </c>
      <c r="D46" s="6">
        <v>15000</v>
      </c>
      <c r="E46" s="8">
        <v>6301.76</v>
      </c>
      <c r="F46" t="s">
        <v>8220</v>
      </c>
      <c r="G46" t="s">
        <v>8223</v>
      </c>
      <c r="H46" t="s">
        <v>8245</v>
      </c>
      <c r="I46">
        <v>1475697054</v>
      </c>
      <c r="J46">
        <v>1473105054</v>
      </c>
      <c r="K46" t="b">
        <v>0</v>
      </c>
      <c r="L46">
        <v>60</v>
      </c>
      <c r="M46" t="b">
        <v>0</v>
      </c>
      <c r="N46" s="12" t="s">
        <v>8297</v>
      </c>
      <c r="O46" t="s">
        <v>8298</v>
      </c>
      <c r="P46" s="13">
        <v>42</v>
      </c>
      <c r="Q46" s="13">
        <v>105.03</v>
      </c>
      <c r="R46" s="14">
        <v>42618.827013888891</v>
      </c>
      <c r="S46" s="14">
        <v>42648.827013888891</v>
      </c>
    </row>
    <row r="47" spans="1:19" ht="32" x14ac:dyDescent="0.2">
      <c r="A47">
        <v>3890</v>
      </c>
      <c r="B47" s="3" t="s">
        <v>3887</v>
      </c>
      <c r="C47" s="3" t="s">
        <v>7998</v>
      </c>
      <c r="D47" s="6">
        <v>15000</v>
      </c>
      <c r="E47" s="8">
        <v>2524</v>
      </c>
      <c r="F47" t="s">
        <v>8220</v>
      </c>
      <c r="G47" t="s">
        <v>8223</v>
      </c>
      <c r="H47" t="s">
        <v>8245</v>
      </c>
      <c r="I47">
        <v>1439662344</v>
      </c>
      <c r="J47">
        <v>1434478344</v>
      </c>
      <c r="K47" t="b">
        <v>0</v>
      </c>
      <c r="L47">
        <v>8</v>
      </c>
      <c r="M47" t="b">
        <v>0</v>
      </c>
      <c r="N47" s="12" t="s">
        <v>8297</v>
      </c>
      <c r="O47" t="s">
        <v>8298</v>
      </c>
      <c r="P47" s="13">
        <v>17</v>
      </c>
      <c r="Q47" s="13">
        <v>315.5</v>
      </c>
      <c r="R47" s="14">
        <v>42171.758611111116</v>
      </c>
      <c r="S47" s="14">
        <v>42231.758611111116</v>
      </c>
    </row>
    <row r="48" spans="1:19" ht="32" x14ac:dyDescent="0.2">
      <c r="A48">
        <v>3894</v>
      </c>
      <c r="B48" s="3" t="s">
        <v>3891</v>
      </c>
      <c r="C48" s="3" t="s">
        <v>8002</v>
      </c>
      <c r="D48" s="6">
        <v>15000</v>
      </c>
      <c r="E48" s="8">
        <v>520</v>
      </c>
      <c r="F48" t="s">
        <v>8220</v>
      </c>
      <c r="G48" t="s">
        <v>8223</v>
      </c>
      <c r="H48" t="s">
        <v>8245</v>
      </c>
      <c r="I48">
        <v>1481000340</v>
      </c>
      <c r="J48">
        <v>1478386812</v>
      </c>
      <c r="K48" t="b">
        <v>0</v>
      </c>
      <c r="L48">
        <v>11</v>
      </c>
      <c r="M48" t="b">
        <v>0</v>
      </c>
      <c r="N48" s="12" t="s">
        <v>8297</v>
      </c>
      <c r="O48" t="s">
        <v>8298</v>
      </c>
      <c r="P48" s="13">
        <v>3</v>
      </c>
      <c r="Q48" s="13">
        <v>47.27</v>
      </c>
      <c r="R48" s="14">
        <v>42679.958472222221</v>
      </c>
      <c r="S48" s="14">
        <v>42710.207638888889</v>
      </c>
    </row>
    <row r="49" spans="1:19" ht="32" x14ac:dyDescent="0.2">
      <c r="A49">
        <v>3912</v>
      </c>
      <c r="B49" s="3" t="s">
        <v>3909</v>
      </c>
      <c r="C49" s="3" t="s">
        <v>8020</v>
      </c>
      <c r="D49" s="6">
        <v>15000</v>
      </c>
      <c r="E49" s="8">
        <v>1</v>
      </c>
      <c r="F49" t="s">
        <v>8220</v>
      </c>
      <c r="G49" t="s">
        <v>8223</v>
      </c>
      <c r="H49" t="s">
        <v>8245</v>
      </c>
      <c r="I49">
        <v>1429936500</v>
      </c>
      <c r="J49">
        <v>1424759330</v>
      </c>
      <c r="K49" t="b">
        <v>0</v>
      </c>
      <c r="L49">
        <v>1</v>
      </c>
      <c r="M49" t="b">
        <v>0</v>
      </c>
      <c r="N49" s="12" t="s">
        <v>8297</v>
      </c>
      <c r="O49" t="s">
        <v>8298</v>
      </c>
      <c r="P49" s="13">
        <v>0</v>
      </c>
      <c r="Q49" s="13">
        <v>1</v>
      </c>
      <c r="R49" s="14">
        <v>42059.270023148143</v>
      </c>
      <c r="S49" s="14">
        <v>42119.190972222219</v>
      </c>
    </row>
    <row r="50" spans="1:19" ht="32" x14ac:dyDescent="0.2">
      <c r="A50">
        <v>3924</v>
      </c>
      <c r="B50" s="3" t="s">
        <v>3921</v>
      </c>
      <c r="C50" s="3" t="s">
        <v>8032</v>
      </c>
      <c r="D50" s="6">
        <v>15000</v>
      </c>
      <c r="E50" s="8">
        <v>2290</v>
      </c>
      <c r="F50" t="s">
        <v>8220</v>
      </c>
      <c r="G50" t="s">
        <v>8223</v>
      </c>
      <c r="H50" t="s">
        <v>8245</v>
      </c>
      <c r="I50">
        <v>1403823722</v>
      </c>
      <c r="J50">
        <v>1401231722</v>
      </c>
      <c r="K50" t="b">
        <v>0</v>
      </c>
      <c r="L50">
        <v>40</v>
      </c>
      <c r="M50" t="b">
        <v>0</v>
      </c>
      <c r="N50" s="12" t="s">
        <v>8297</v>
      </c>
      <c r="O50" t="s">
        <v>8298</v>
      </c>
      <c r="P50" s="13">
        <v>15</v>
      </c>
      <c r="Q50" s="13">
        <v>57.25</v>
      </c>
      <c r="R50" s="14">
        <v>41786.959745370368</v>
      </c>
      <c r="S50" s="14">
        <v>41816.959745370368</v>
      </c>
    </row>
    <row r="51" spans="1:19" ht="32" x14ac:dyDescent="0.2">
      <c r="A51">
        <v>3970</v>
      </c>
      <c r="B51" s="3" t="s">
        <v>3967</v>
      </c>
      <c r="C51" s="3" t="s">
        <v>8077</v>
      </c>
      <c r="D51" s="6">
        <v>15000</v>
      </c>
      <c r="E51" s="8">
        <v>11</v>
      </c>
      <c r="F51" t="s">
        <v>8220</v>
      </c>
      <c r="G51" t="s">
        <v>8223</v>
      </c>
      <c r="H51" t="s">
        <v>8245</v>
      </c>
      <c r="I51">
        <v>1460925811</v>
      </c>
      <c r="J51">
        <v>1458333811</v>
      </c>
      <c r="K51" t="b">
        <v>0</v>
      </c>
      <c r="L51">
        <v>2</v>
      </c>
      <c r="M51" t="b">
        <v>0</v>
      </c>
      <c r="N51" s="12" t="s">
        <v>8297</v>
      </c>
      <c r="O51" t="s">
        <v>8298</v>
      </c>
      <c r="P51" s="13">
        <v>0</v>
      </c>
      <c r="Q51" s="13">
        <v>5.5</v>
      </c>
      <c r="R51" s="14">
        <v>42447.863553240735</v>
      </c>
      <c r="S51" s="14">
        <v>42477.863553240735</v>
      </c>
    </row>
    <row r="52" spans="1:19" ht="32" x14ac:dyDescent="0.2">
      <c r="A52">
        <v>4021</v>
      </c>
      <c r="B52" s="3" t="s">
        <v>4017</v>
      </c>
      <c r="C52" s="3" t="s">
        <v>8126</v>
      </c>
      <c r="D52" s="6">
        <v>15000</v>
      </c>
      <c r="E52" s="8">
        <v>125</v>
      </c>
      <c r="F52" t="s">
        <v>8220</v>
      </c>
      <c r="G52" t="s">
        <v>8223</v>
      </c>
      <c r="H52" t="s">
        <v>8245</v>
      </c>
      <c r="I52">
        <v>1414360358</v>
      </c>
      <c r="J52">
        <v>1409176358</v>
      </c>
      <c r="K52" t="b">
        <v>0</v>
      </c>
      <c r="L52">
        <v>2</v>
      </c>
      <c r="M52" t="b">
        <v>0</v>
      </c>
      <c r="N52" s="12" t="s">
        <v>8297</v>
      </c>
      <c r="O52" t="s">
        <v>8298</v>
      </c>
      <c r="P52" s="13">
        <v>1</v>
      </c>
      <c r="Q52" s="13">
        <v>62.5</v>
      </c>
      <c r="R52" s="14">
        <v>41878.911550925928</v>
      </c>
      <c r="S52" s="14">
        <v>41938.911550925928</v>
      </c>
    </row>
    <row r="53" spans="1:19" ht="32" x14ac:dyDescent="0.2">
      <c r="A53">
        <v>4066</v>
      </c>
      <c r="B53" s="3" t="s">
        <v>4062</v>
      </c>
      <c r="C53" s="3" t="s">
        <v>8170</v>
      </c>
      <c r="D53" s="6">
        <v>15000</v>
      </c>
      <c r="E53" s="8">
        <v>25</v>
      </c>
      <c r="F53" t="s">
        <v>8220</v>
      </c>
      <c r="G53" t="s">
        <v>8223</v>
      </c>
      <c r="H53" t="s">
        <v>8245</v>
      </c>
      <c r="I53">
        <v>1463619388</v>
      </c>
      <c r="J53">
        <v>1461027388</v>
      </c>
      <c r="K53" t="b">
        <v>0</v>
      </c>
      <c r="L53">
        <v>1</v>
      </c>
      <c r="M53" t="b">
        <v>0</v>
      </c>
      <c r="N53" s="12" t="s">
        <v>8297</v>
      </c>
      <c r="O53" t="s">
        <v>8298</v>
      </c>
      <c r="P53" s="13">
        <v>0</v>
      </c>
      <c r="Q53" s="13">
        <v>25</v>
      </c>
      <c r="R53" s="14">
        <v>42479.039212962962</v>
      </c>
      <c r="S53" s="14">
        <v>42509.039212962962</v>
      </c>
    </row>
    <row r="54" spans="1:19" ht="32" x14ac:dyDescent="0.2">
      <c r="A54">
        <v>4077</v>
      </c>
      <c r="B54" s="3" t="s">
        <v>4073</v>
      </c>
      <c r="C54" s="3" t="s">
        <v>8180</v>
      </c>
      <c r="D54" s="6">
        <v>15000</v>
      </c>
      <c r="E54" s="8">
        <v>1335</v>
      </c>
      <c r="F54" t="s">
        <v>8220</v>
      </c>
      <c r="G54" t="s">
        <v>8223</v>
      </c>
      <c r="H54" t="s">
        <v>8245</v>
      </c>
      <c r="I54">
        <v>1482339794</v>
      </c>
      <c r="J54">
        <v>1479747794</v>
      </c>
      <c r="K54" t="b">
        <v>0</v>
      </c>
      <c r="L54">
        <v>6</v>
      </c>
      <c r="M54" t="b">
        <v>0</v>
      </c>
      <c r="N54" s="12" t="s">
        <v>8297</v>
      </c>
      <c r="O54" t="s">
        <v>8298</v>
      </c>
      <c r="P54" s="13">
        <v>9</v>
      </c>
      <c r="Q54" s="13">
        <v>222.5</v>
      </c>
      <c r="R54" s="14">
        <v>42695.7105787037</v>
      </c>
      <c r="S54" s="14">
        <v>42725.7105787037</v>
      </c>
    </row>
    <row r="55" spans="1:19" ht="32" x14ac:dyDescent="0.2">
      <c r="A55">
        <v>2912</v>
      </c>
      <c r="B55" s="3" t="s">
        <v>2912</v>
      </c>
      <c r="C55" s="3" t="s">
        <v>7022</v>
      </c>
      <c r="D55" s="6">
        <v>14440</v>
      </c>
      <c r="E55" s="8">
        <v>2030</v>
      </c>
      <c r="F55" t="s">
        <v>8220</v>
      </c>
      <c r="G55" t="s">
        <v>8223</v>
      </c>
      <c r="H55" t="s">
        <v>8245</v>
      </c>
      <c r="I55">
        <v>1452827374</v>
      </c>
      <c r="J55">
        <v>1450235374</v>
      </c>
      <c r="K55" t="b">
        <v>0</v>
      </c>
      <c r="L55">
        <v>26</v>
      </c>
      <c r="M55" t="b">
        <v>0</v>
      </c>
      <c r="N55" s="12" t="s">
        <v>8297</v>
      </c>
      <c r="O55" t="s">
        <v>8298</v>
      </c>
      <c r="P55" s="13">
        <v>14</v>
      </c>
      <c r="Q55" s="13">
        <v>78.08</v>
      </c>
      <c r="R55" s="14">
        <v>42354.131643518514</v>
      </c>
      <c r="S55" s="14">
        <v>42384.131643518514</v>
      </c>
    </row>
    <row r="56" spans="1:19" ht="32" x14ac:dyDescent="0.2">
      <c r="A56">
        <v>3971</v>
      </c>
      <c r="B56" s="3" t="s">
        <v>3968</v>
      </c>
      <c r="C56" s="3" t="s">
        <v>8078</v>
      </c>
      <c r="D56" s="6">
        <v>14000</v>
      </c>
      <c r="E56" s="8">
        <v>136</v>
      </c>
      <c r="F56" t="s">
        <v>8220</v>
      </c>
      <c r="G56" t="s">
        <v>8223</v>
      </c>
      <c r="H56" t="s">
        <v>8245</v>
      </c>
      <c r="I56">
        <v>1405947126</v>
      </c>
      <c r="J56">
        <v>1403355126</v>
      </c>
      <c r="K56" t="b">
        <v>0</v>
      </c>
      <c r="L56">
        <v>6</v>
      </c>
      <c r="M56" t="b">
        <v>0</v>
      </c>
      <c r="N56" s="12" t="s">
        <v>8297</v>
      </c>
      <c r="O56" t="s">
        <v>8298</v>
      </c>
      <c r="P56" s="13">
        <v>1</v>
      </c>
      <c r="Q56" s="13">
        <v>22.67</v>
      </c>
      <c r="R56" s="14">
        <v>41811.536180555559</v>
      </c>
      <c r="S56" s="14">
        <v>41841.536180555559</v>
      </c>
    </row>
    <row r="57" spans="1:19" ht="32" x14ac:dyDescent="0.2">
      <c r="A57">
        <v>4034</v>
      </c>
      <c r="B57" s="3" t="s">
        <v>4030</v>
      </c>
      <c r="C57" s="3" t="s">
        <v>8139</v>
      </c>
      <c r="D57" s="6">
        <v>13500</v>
      </c>
      <c r="E57" s="8">
        <v>200</v>
      </c>
      <c r="F57" t="s">
        <v>8220</v>
      </c>
      <c r="G57" t="s">
        <v>8223</v>
      </c>
      <c r="H57" t="s">
        <v>8245</v>
      </c>
      <c r="I57">
        <v>1428097450</v>
      </c>
      <c r="J57">
        <v>1425509050</v>
      </c>
      <c r="K57" t="b">
        <v>0</v>
      </c>
      <c r="L57">
        <v>2</v>
      </c>
      <c r="M57" t="b">
        <v>0</v>
      </c>
      <c r="N57" s="12" t="s">
        <v>8297</v>
      </c>
      <c r="O57" t="s">
        <v>8298</v>
      </c>
      <c r="P57" s="13">
        <v>1</v>
      </c>
      <c r="Q57" s="13">
        <v>100</v>
      </c>
      <c r="R57" s="14">
        <v>42067.947337962964</v>
      </c>
      <c r="S57" s="14">
        <v>42097.905671296292</v>
      </c>
    </row>
    <row r="58" spans="1:19" ht="32" x14ac:dyDescent="0.2">
      <c r="A58">
        <v>3848</v>
      </c>
      <c r="B58" s="3" t="s">
        <v>3845</v>
      </c>
      <c r="C58" s="3" t="s">
        <v>7957</v>
      </c>
      <c r="D58" s="6">
        <v>13000</v>
      </c>
      <c r="E58" s="8">
        <v>2129</v>
      </c>
      <c r="F58" t="s">
        <v>8220</v>
      </c>
      <c r="G58" t="s">
        <v>8223</v>
      </c>
      <c r="H58" t="s">
        <v>8245</v>
      </c>
      <c r="I58">
        <v>1445196989</v>
      </c>
      <c r="J58">
        <v>1442604989</v>
      </c>
      <c r="K58" t="b">
        <v>1</v>
      </c>
      <c r="L58">
        <v>43</v>
      </c>
      <c r="M58" t="b">
        <v>0</v>
      </c>
      <c r="N58" s="12" t="s">
        <v>8297</v>
      </c>
      <c r="O58" t="s">
        <v>8298</v>
      </c>
      <c r="P58" s="13">
        <v>16</v>
      </c>
      <c r="Q58" s="13">
        <v>49.51</v>
      </c>
      <c r="R58" s="14">
        <v>42265.817002314812</v>
      </c>
      <c r="S58" s="14">
        <v>42295.817002314812</v>
      </c>
    </row>
    <row r="59" spans="1:19" ht="32" x14ac:dyDescent="0.2">
      <c r="A59">
        <v>2862</v>
      </c>
      <c r="B59" s="3" t="s">
        <v>2862</v>
      </c>
      <c r="C59" s="3" t="s">
        <v>6972</v>
      </c>
      <c r="D59" s="6">
        <v>12700</v>
      </c>
      <c r="E59" s="8">
        <v>55</v>
      </c>
      <c r="F59" t="s">
        <v>8220</v>
      </c>
      <c r="G59" t="s">
        <v>8223</v>
      </c>
      <c r="H59" t="s">
        <v>8245</v>
      </c>
      <c r="I59">
        <v>1403636229</v>
      </c>
      <c r="J59">
        <v>1401044229</v>
      </c>
      <c r="K59" t="b">
        <v>0</v>
      </c>
      <c r="L59">
        <v>3</v>
      </c>
      <c r="M59" t="b">
        <v>0</v>
      </c>
      <c r="N59" s="12" t="s">
        <v>8297</v>
      </c>
      <c r="O59" t="s">
        <v>8298</v>
      </c>
      <c r="P59" s="13">
        <v>0</v>
      </c>
      <c r="Q59" s="13">
        <v>18.329999999999998</v>
      </c>
      <c r="R59" s="14">
        <v>41784.789687500001</v>
      </c>
      <c r="S59" s="14">
        <v>41814.789687500001</v>
      </c>
    </row>
    <row r="60" spans="1:19" ht="32" x14ac:dyDescent="0.2">
      <c r="A60">
        <v>2880</v>
      </c>
      <c r="B60" s="3" t="s">
        <v>2880</v>
      </c>
      <c r="C60" s="3" t="s">
        <v>6990</v>
      </c>
      <c r="D60" s="6">
        <v>12000</v>
      </c>
      <c r="E60" s="8">
        <v>2800</v>
      </c>
      <c r="F60" t="s">
        <v>8220</v>
      </c>
      <c r="G60" t="s">
        <v>8223</v>
      </c>
      <c r="H60" t="s">
        <v>8245</v>
      </c>
      <c r="I60">
        <v>1440090300</v>
      </c>
      <c r="J60">
        <v>1436305452</v>
      </c>
      <c r="K60" t="b">
        <v>0</v>
      </c>
      <c r="L60">
        <v>29</v>
      </c>
      <c r="M60" t="b">
        <v>0</v>
      </c>
      <c r="N60" s="12" t="s">
        <v>8297</v>
      </c>
      <c r="O60" t="s">
        <v>8298</v>
      </c>
      <c r="P60" s="13">
        <v>23</v>
      </c>
      <c r="Q60" s="13">
        <v>96.55</v>
      </c>
      <c r="R60" s="14">
        <v>42192.905694444446</v>
      </c>
      <c r="S60" s="14">
        <v>42236.711805555555</v>
      </c>
    </row>
    <row r="61" spans="1:19" ht="32" x14ac:dyDescent="0.2">
      <c r="A61">
        <v>2897</v>
      </c>
      <c r="B61" s="3" t="s">
        <v>2897</v>
      </c>
      <c r="C61" s="3" t="s">
        <v>7007</v>
      </c>
      <c r="D61" s="6">
        <v>12000</v>
      </c>
      <c r="E61" s="8">
        <v>550</v>
      </c>
      <c r="F61" t="s">
        <v>8220</v>
      </c>
      <c r="G61" t="s">
        <v>8223</v>
      </c>
      <c r="H61" t="s">
        <v>8245</v>
      </c>
      <c r="I61">
        <v>1444577345</v>
      </c>
      <c r="J61">
        <v>1441985458</v>
      </c>
      <c r="K61" t="b">
        <v>0</v>
      </c>
      <c r="L61">
        <v>3</v>
      </c>
      <c r="M61" t="b">
        <v>0</v>
      </c>
      <c r="N61" s="12" t="s">
        <v>8297</v>
      </c>
      <c r="O61" t="s">
        <v>8298</v>
      </c>
      <c r="P61" s="13">
        <v>5</v>
      </c>
      <c r="Q61" s="13">
        <v>183.33</v>
      </c>
      <c r="R61" s="14">
        <v>42258.646504629629</v>
      </c>
      <c r="S61" s="14">
        <v>42288.645196759258</v>
      </c>
    </row>
    <row r="62" spans="1:19" ht="32" x14ac:dyDescent="0.2">
      <c r="A62">
        <v>3932</v>
      </c>
      <c r="B62" s="3" t="s">
        <v>3929</v>
      </c>
      <c r="C62" s="3" t="s">
        <v>8040</v>
      </c>
      <c r="D62" s="6">
        <v>12000</v>
      </c>
      <c r="E62" s="8">
        <v>1</v>
      </c>
      <c r="F62" t="s">
        <v>8220</v>
      </c>
      <c r="G62" t="s">
        <v>8223</v>
      </c>
      <c r="H62" t="s">
        <v>8245</v>
      </c>
      <c r="I62">
        <v>1458097364</v>
      </c>
      <c r="J62">
        <v>1455508964</v>
      </c>
      <c r="K62" t="b">
        <v>0</v>
      </c>
      <c r="L62">
        <v>1</v>
      </c>
      <c r="M62" t="b">
        <v>0</v>
      </c>
      <c r="N62" s="12" t="s">
        <v>8297</v>
      </c>
      <c r="O62" t="s">
        <v>8298</v>
      </c>
      <c r="P62" s="13">
        <v>0</v>
      </c>
      <c r="Q62" s="13">
        <v>1</v>
      </c>
      <c r="R62" s="14">
        <v>42415.168564814812</v>
      </c>
      <c r="S62" s="14">
        <v>42445.126898148148</v>
      </c>
    </row>
    <row r="63" spans="1:19" ht="32" x14ac:dyDescent="0.2">
      <c r="A63">
        <v>3923</v>
      </c>
      <c r="B63" s="3" t="s">
        <v>3920</v>
      </c>
      <c r="C63" s="3" t="s">
        <v>8031</v>
      </c>
      <c r="D63" s="6">
        <v>11500</v>
      </c>
      <c r="E63" s="8">
        <v>1384</v>
      </c>
      <c r="F63" t="s">
        <v>8220</v>
      </c>
      <c r="G63" t="s">
        <v>8224</v>
      </c>
      <c r="H63" t="s">
        <v>8246</v>
      </c>
      <c r="I63">
        <v>1428622271</v>
      </c>
      <c r="J63">
        <v>1426203071</v>
      </c>
      <c r="K63" t="b">
        <v>0</v>
      </c>
      <c r="L63">
        <v>17</v>
      </c>
      <c r="M63" t="b">
        <v>0</v>
      </c>
      <c r="N63" s="12" t="s">
        <v>8297</v>
      </c>
      <c r="O63" t="s">
        <v>8298</v>
      </c>
      <c r="P63" s="13">
        <v>12</v>
      </c>
      <c r="Q63" s="13">
        <v>81.41</v>
      </c>
      <c r="R63" s="14">
        <v>42075.979988425926</v>
      </c>
      <c r="S63" s="14">
        <v>42103.979988425926</v>
      </c>
    </row>
    <row r="64" spans="1:19" ht="32" x14ac:dyDescent="0.2">
      <c r="A64">
        <v>2879</v>
      </c>
      <c r="B64" s="3" t="s">
        <v>2879</v>
      </c>
      <c r="C64" s="3" t="s">
        <v>6989</v>
      </c>
      <c r="D64" s="6">
        <v>11200</v>
      </c>
      <c r="E64" s="8">
        <v>29</v>
      </c>
      <c r="F64" t="s">
        <v>8220</v>
      </c>
      <c r="G64" t="s">
        <v>8223</v>
      </c>
      <c r="H64" t="s">
        <v>8245</v>
      </c>
      <c r="I64">
        <v>1453310661</v>
      </c>
      <c r="J64">
        <v>1450718661</v>
      </c>
      <c r="K64" t="b">
        <v>0</v>
      </c>
      <c r="L64">
        <v>1</v>
      </c>
      <c r="M64" t="b">
        <v>0</v>
      </c>
      <c r="N64" s="12" t="s">
        <v>8297</v>
      </c>
      <c r="O64" t="s">
        <v>8298</v>
      </c>
      <c r="P64" s="13">
        <v>0</v>
      </c>
      <c r="Q64" s="13">
        <v>29</v>
      </c>
      <c r="R64" s="14">
        <v>42359.725243055553</v>
      </c>
      <c r="S64" s="14">
        <v>42389.725243055553</v>
      </c>
    </row>
    <row r="65" spans="1:19" ht="32" x14ac:dyDescent="0.2">
      <c r="A65">
        <v>3983</v>
      </c>
      <c r="B65" s="3" t="s">
        <v>3979</v>
      </c>
      <c r="C65" s="3" t="s">
        <v>8089</v>
      </c>
      <c r="D65" s="6">
        <v>11140</v>
      </c>
      <c r="E65" s="8">
        <v>3877</v>
      </c>
      <c r="F65" t="s">
        <v>8220</v>
      </c>
      <c r="G65" t="s">
        <v>8223</v>
      </c>
      <c r="H65" t="s">
        <v>8245</v>
      </c>
      <c r="I65">
        <v>1400569140</v>
      </c>
      <c r="J65">
        <v>1397854356</v>
      </c>
      <c r="K65" t="b">
        <v>0</v>
      </c>
      <c r="L65">
        <v>46</v>
      </c>
      <c r="M65" t="b">
        <v>0</v>
      </c>
      <c r="N65" s="12" t="s">
        <v>8297</v>
      </c>
      <c r="O65" t="s">
        <v>8298</v>
      </c>
      <c r="P65" s="13">
        <v>35</v>
      </c>
      <c r="Q65" s="13">
        <v>84.28</v>
      </c>
      <c r="R65" s="14">
        <v>41747.86986111111</v>
      </c>
      <c r="S65" s="14">
        <v>41779.290972222225</v>
      </c>
    </row>
    <row r="66" spans="1:19" ht="16" x14ac:dyDescent="0.2">
      <c r="A66">
        <v>3854</v>
      </c>
      <c r="B66" s="3" t="s">
        <v>3851</v>
      </c>
      <c r="C66" s="3" t="s">
        <v>7963</v>
      </c>
      <c r="D66" s="6">
        <v>11000</v>
      </c>
      <c r="E66" s="8">
        <v>1788</v>
      </c>
      <c r="F66" t="s">
        <v>8220</v>
      </c>
      <c r="G66" t="s">
        <v>8223</v>
      </c>
      <c r="H66" t="s">
        <v>8245</v>
      </c>
      <c r="I66">
        <v>1431206058</v>
      </c>
      <c r="J66">
        <v>1428614058</v>
      </c>
      <c r="K66" t="b">
        <v>0</v>
      </c>
      <c r="L66">
        <v>20</v>
      </c>
      <c r="M66" t="b">
        <v>0</v>
      </c>
      <c r="N66" s="12" t="s">
        <v>8297</v>
      </c>
      <c r="O66" t="s">
        <v>8298</v>
      </c>
      <c r="P66" s="13">
        <v>16</v>
      </c>
      <c r="Q66" s="13">
        <v>89.4</v>
      </c>
      <c r="R66" s="14">
        <v>42103.884930555556</v>
      </c>
      <c r="S66" s="14">
        <v>42133.884930555556</v>
      </c>
    </row>
    <row r="67" spans="1:19" ht="32" x14ac:dyDescent="0.2">
      <c r="A67">
        <v>3847</v>
      </c>
      <c r="B67" s="3" t="s">
        <v>3844</v>
      </c>
      <c r="C67" s="3" t="s">
        <v>7956</v>
      </c>
      <c r="D67" s="6">
        <v>10500</v>
      </c>
      <c r="E67" s="8">
        <v>1697</v>
      </c>
      <c r="F67" t="s">
        <v>8220</v>
      </c>
      <c r="G67" t="s">
        <v>8223</v>
      </c>
      <c r="H67" t="s">
        <v>8245</v>
      </c>
      <c r="I67">
        <v>1437283391</v>
      </c>
      <c r="J67">
        <v>1433395391</v>
      </c>
      <c r="K67" t="b">
        <v>1</v>
      </c>
      <c r="L67">
        <v>9</v>
      </c>
      <c r="M67" t="b">
        <v>0</v>
      </c>
      <c r="N67" s="12" t="s">
        <v>8297</v>
      </c>
      <c r="O67" t="s">
        <v>8298</v>
      </c>
      <c r="P67" s="13">
        <v>16</v>
      </c>
      <c r="Q67" s="13">
        <v>188.56</v>
      </c>
      <c r="R67" s="14">
        <v>42159.224432870367</v>
      </c>
      <c r="S67" s="14">
        <v>42204.224432870367</v>
      </c>
    </row>
    <row r="68" spans="1:19" ht="32" x14ac:dyDescent="0.2">
      <c r="A68">
        <v>2871</v>
      </c>
      <c r="B68" s="3" t="s">
        <v>2871</v>
      </c>
      <c r="C68" s="3" t="s">
        <v>6981</v>
      </c>
      <c r="D68" s="6">
        <v>10000</v>
      </c>
      <c r="E68" s="8">
        <v>467</v>
      </c>
      <c r="F68" t="s">
        <v>8220</v>
      </c>
      <c r="G68" t="s">
        <v>8223</v>
      </c>
      <c r="H68" t="s">
        <v>8245</v>
      </c>
      <c r="I68">
        <v>1419183813</v>
      </c>
      <c r="J68">
        <v>1417455813</v>
      </c>
      <c r="K68" t="b">
        <v>0</v>
      </c>
      <c r="L68">
        <v>13</v>
      </c>
      <c r="M68" t="b">
        <v>0</v>
      </c>
      <c r="N68" s="12" t="s">
        <v>8297</v>
      </c>
      <c r="O68" t="s">
        <v>8298</v>
      </c>
      <c r="P68" s="13">
        <v>5</v>
      </c>
      <c r="Q68" s="13">
        <v>35.92</v>
      </c>
      <c r="R68" s="14">
        <v>41974.738576388889</v>
      </c>
      <c r="S68" s="14">
        <v>41994.738576388889</v>
      </c>
    </row>
    <row r="69" spans="1:19" ht="32" x14ac:dyDescent="0.2">
      <c r="A69">
        <v>2883</v>
      </c>
      <c r="B69" s="3" t="s">
        <v>2883</v>
      </c>
      <c r="C69" s="3" t="s">
        <v>6993</v>
      </c>
      <c r="D69" s="6">
        <v>10000</v>
      </c>
      <c r="E69" s="8">
        <v>1908</v>
      </c>
      <c r="F69" t="s">
        <v>8220</v>
      </c>
      <c r="G69" t="s">
        <v>8223</v>
      </c>
      <c r="H69" t="s">
        <v>8245</v>
      </c>
      <c r="I69">
        <v>1454734740</v>
      </c>
      <c r="J69">
        <v>1451684437</v>
      </c>
      <c r="K69" t="b">
        <v>0</v>
      </c>
      <c r="L69">
        <v>5</v>
      </c>
      <c r="M69" t="b">
        <v>0</v>
      </c>
      <c r="N69" s="12" t="s">
        <v>8297</v>
      </c>
      <c r="O69" t="s">
        <v>8298</v>
      </c>
      <c r="P69" s="13">
        <v>19</v>
      </c>
      <c r="Q69" s="13">
        <v>381.6</v>
      </c>
      <c r="R69" s="14">
        <v>42370.90320601852</v>
      </c>
      <c r="S69" s="14">
        <v>42406.207638888889</v>
      </c>
    </row>
    <row r="70" spans="1:19" ht="32" x14ac:dyDescent="0.2">
      <c r="A70">
        <v>2891</v>
      </c>
      <c r="B70" s="3" t="s">
        <v>2891</v>
      </c>
      <c r="C70" s="3" t="s">
        <v>7001</v>
      </c>
      <c r="D70" s="6">
        <v>10000</v>
      </c>
      <c r="E70" s="8">
        <v>273</v>
      </c>
      <c r="F70" t="s">
        <v>8220</v>
      </c>
      <c r="G70" t="s">
        <v>8223</v>
      </c>
      <c r="H70" t="s">
        <v>8245</v>
      </c>
      <c r="I70">
        <v>1460751128</v>
      </c>
      <c r="J70">
        <v>1455570728</v>
      </c>
      <c r="K70" t="b">
        <v>0</v>
      </c>
      <c r="L70">
        <v>10</v>
      </c>
      <c r="M70" t="b">
        <v>0</v>
      </c>
      <c r="N70" s="12" t="s">
        <v>8297</v>
      </c>
      <c r="O70" t="s">
        <v>8298</v>
      </c>
      <c r="P70" s="13">
        <v>3</v>
      </c>
      <c r="Q70" s="13">
        <v>27.3</v>
      </c>
      <c r="R70" s="14">
        <v>42415.883425925931</v>
      </c>
      <c r="S70" s="14">
        <v>42475.84175925926</v>
      </c>
    </row>
    <row r="71" spans="1:19" ht="32" x14ac:dyDescent="0.2">
      <c r="A71">
        <v>2899</v>
      </c>
      <c r="B71" s="3" t="s">
        <v>2899</v>
      </c>
      <c r="C71" s="3" t="s">
        <v>7009</v>
      </c>
      <c r="D71" s="6">
        <v>10000</v>
      </c>
      <c r="E71" s="8">
        <v>0</v>
      </c>
      <c r="F71" t="s">
        <v>8220</v>
      </c>
      <c r="G71" t="s">
        <v>8223</v>
      </c>
      <c r="H71" t="s">
        <v>8245</v>
      </c>
      <c r="I71">
        <v>1469325158</v>
      </c>
      <c r="J71">
        <v>1464141158</v>
      </c>
      <c r="K71" t="b">
        <v>0</v>
      </c>
      <c r="L71">
        <v>0</v>
      </c>
      <c r="M71" t="b">
        <v>0</v>
      </c>
      <c r="N71" s="12" t="s">
        <v>8297</v>
      </c>
      <c r="O71" t="s">
        <v>8298</v>
      </c>
      <c r="P71" s="13">
        <v>0</v>
      </c>
      <c r="Q71" s="13">
        <v>0</v>
      </c>
      <c r="R71" s="14">
        <v>42515.078217592592</v>
      </c>
      <c r="S71" s="14">
        <v>42575.078217592592</v>
      </c>
    </row>
    <row r="72" spans="1:19" ht="32" x14ac:dyDescent="0.2">
      <c r="A72">
        <v>2913</v>
      </c>
      <c r="B72" s="3" t="s">
        <v>2913</v>
      </c>
      <c r="C72" s="3" t="s">
        <v>7023</v>
      </c>
      <c r="D72" s="6">
        <v>10000</v>
      </c>
      <c r="E72" s="8">
        <v>2</v>
      </c>
      <c r="F72" t="s">
        <v>8220</v>
      </c>
      <c r="G72" t="s">
        <v>8223</v>
      </c>
      <c r="H72" t="s">
        <v>8245</v>
      </c>
      <c r="I72">
        <v>1410041339</v>
      </c>
      <c r="J72">
        <v>1404857339</v>
      </c>
      <c r="K72" t="b">
        <v>0</v>
      </c>
      <c r="L72">
        <v>2</v>
      </c>
      <c r="M72" t="b">
        <v>0</v>
      </c>
      <c r="N72" s="12" t="s">
        <v>8297</v>
      </c>
      <c r="O72" t="s">
        <v>8298</v>
      </c>
      <c r="P72" s="13">
        <v>0</v>
      </c>
      <c r="Q72" s="13">
        <v>1</v>
      </c>
      <c r="R72" s="14">
        <v>41828.922905092593</v>
      </c>
      <c r="S72" s="14">
        <v>41888.922905092593</v>
      </c>
    </row>
    <row r="73" spans="1:19" ht="48" x14ac:dyDescent="0.2">
      <c r="A73">
        <v>3841</v>
      </c>
      <c r="B73" s="3" t="s">
        <v>3838</v>
      </c>
      <c r="C73" s="3" t="s">
        <v>7950</v>
      </c>
      <c r="D73" s="6">
        <v>10000</v>
      </c>
      <c r="E73" s="8">
        <v>872</v>
      </c>
      <c r="F73" t="s">
        <v>8220</v>
      </c>
      <c r="G73" t="s">
        <v>8223</v>
      </c>
      <c r="H73" t="s">
        <v>8245</v>
      </c>
      <c r="I73">
        <v>1405882287</v>
      </c>
      <c r="J73">
        <v>1400698287</v>
      </c>
      <c r="K73" t="b">
        <v>1</v>
      </c>
      <c r="L73">
        <v>34</v>
      </c>
      <c r="M73" t="b">
        <v>0</v>
      </c>
      <c r="N73" s="12" t="s">
        <v>8297</v>
      </c>
      <c r="O73" t="s">
        <v>8298</v>
      </c>
      <c r="P73" s="13">
        <v>9</v>
      </c>
      <c r="Q73" s="13">
        <v>25.65</v>
      </c>
      <c r="R73" s="14">
        <v>41780.785729166666</v>
      </c>
      <c r="S73" s="14">
        <v>41840.785729166666</v>
      </c>
    </row>
    <row r="74" spans="1:19" ht="32" x14ac:dyDescent="0.2">
      <c r="A74">
        <v>3852</v>
      </c>
      <c r="B74" s="3" t="s">
        <v>3849</v>
      </c>
      <c r="C74" s="3" t="s">
        <v>7961</v>
      </c>
      <c r="D74" s="6">
        <v>10000</v>
      </c>
      <c r="E74" s="8">
        <v>20</v>
      </c>
      <c r="F74" t="s">
        <v>8220</v>
      </c>
      <c r="G74" t="s">
        <v>8223</v>
      </c>
      <c r="H74" t="s">
        <v>8245</v>
      </c>
      <c r="I74">
        <v>1427427276</v>
      </c>
      <c r="J74">
        <v>1425270876</v>
      </c>
      <c r="K74" t="b">
        <v>0</v>
      </c>
      <c r="L74">
        <v>2</v>
      </c>
      <c r="M74" t="b">
        <v>0</v>
      </c>
      <c r="N74" s="12" t="s">
        <v>8297</v>
      </c>
      <c r="O74" t="s">
        <v>8298</v>
      </c>
      <c r="P74" s="13">
        <v>0</v>
      </c>
      <c r="Q74" s="13">
        <v>10</v>
      </c>
      <c r="R74" s="14">
        <v>42065.190694444449</v>
      </c>
      <c r="S74" s="14">
        <v>42090.149027777778</v>
      </c>
    </row>
    <row r="75" spans="1:19" ht="32" x14ac:dyDescent="0.2">
      <c r="A75">
        <v>3899</v>
      </c>
      <c r="B75" s="3" t="s">
        <v>3896</v>
      </c>
      <c r="C75" s="3" t="s">
        <v>8007</v>
      </c>
      <c r="D75" s="6">
        <v>10000</v>
      </c>
      <c r="E75" s="8">
        <v>125</v>
      </c>
      <c r="F75" t="s">
        <v>8220</v>
      </c>
      <c r="G75" t="s">
        <v>8223</v>
      </c>
      <c r="H75" t="s">
        <v>8245</v>
      </c>
      <c r="I75">
        <v>1407868561</v>
      </c>
      <c r="J75">
        <v>1406140561</v>
      </c>
      <c r="K75" t="b">
        <v>0</v>
      </c>
      <c r="L75">
        <v>2</v>
      </c>
      <c r="M75" t="b">
        <v>0</v>
      </c>
      <c r="N75" s="12" t="s">
        <v>8297</v>
      </c>
      <c r="O75" t="s">
        <v>8298</v>
      </c>
      <c r="P75" s="13">
        <v>1</v>
      </c>
      <c r="Q75" s="13">
        <v>62.5</v>
      </c>
      <c r="R75" s="14">
        <v>41843.775011574071</v>
      </c>
      <c r="S75" s="14">
        <v>41863.775011574071</v>
      </c>
    </row>
    <row r="76" spans="1:19" ht="16" x14ac:dyDescent="0.2">
      <c r="A76">
        <v>3904</v>
      </c>
      <c r="B76" s="3" t="s">
        <v>3901</v>
      </c>
      <c r="C76" s="3" t="s">
        <v>8012</v>
      </c>
      <c r="D76" s="6">
        <v>10000</v>
      </c>
      <c r="E76" s="8">
        <v>3</v>
      </c>
      <c r="F76" t="s">
        <v>8220</v>
      </c>
      <c r="G76" t="s">
        <v>8223</v>
      </c>
      <c r="H76" t="s">
        <v>8245</v>
      </c>
      <c r="I76">
        <v>1429074240</v>
      </c>
      <c r="J76">
        <v>1427866200</v>
      </c>
      <c r="K76" t="b">
        <v>0</v>
      </c>
      <c r="L76">
        <v>2</v>
      </c>
      <c r="M76" t="b">
        <v>0</v>
      </c>
      <c r="N76" s="12" t="s">
        <v>8297</v>
      </c>
      <c r="O76" t="s">
        <v>8298</v>
      </c>
      <c r="P76" s="13">
        <v>0</v>
      </c>
      <c r="Q76" s="13">
        <v>1.5</v>
      </c>
      <c r="R76" s="14">
        <v>42095.229166666672</v>
      </c>
      <c r="S76" s="14">
        <v>42109.211111111115</v>
      </c>
    </row>
    <row r="77" spans="1:19" ht="32" x14ac:dyDescent="0.2">
      <c r="A77">
        <v>3913</v>
      </c>
      <c r="B77" s="3" t="s">
        <v>3910</v>
      </c>
      <c r="C77" s="3" t="s">
        <v>8021</v>
      </c>
      <c r="D77" s="6">
        <v>10000</v>
      </c>
      <c r="E77" s="8">
        <v>1000</v>
      </c>
      <c r="F77" t="s">
        <v>8220</v>
      </c>
      <c r="G77" t="s">
        <v>8223</v>
      </c>
      <c r="H77" t="s">
        <v>8245</v>
      </c>
      <c r="I77">
        <v>1448863449</v>
      </c>
      <c r="J77">
        <v>1446267849</v>
      </c>
      <c r="K77" t="b">
        <v>0</v>
      </c>
      <c r="L77">
        <v>7</v>
      </c>
      <c r="M77" t="b">
        <v>0</v>
      </c>
      <c r="N77" s="12" t="s">
        <v>8297</v>
      </c>
      <c r="O77" t="s">
        <v>8298</v>
      </c>
      <c r="P77" s="13">
        <v>10</v>
      </c>
      <c r="Q77" s="13">
        <v>142.86000000000001</v>
      </c>
      <c r="R77" s="14">
        <v>42308.211215277777</v>
      </c>
      <c r="S77" s="14">
        <v>42338.252881944441</v>
      </c>
    </row>
    <row r="78" spans="1:19" ht="32" x14ac:dyDescent="0.2">
      <c r="A78">
        <v>3930</v>
      </c>
      <c r="B78" s="3" t="s">
        <v>3927</v>
      </c>
      <c r="C78" s="3" t="s">
        <v>8038</v>
      </c>
      <c r="D78" s="6">
        <v>10000</v>
      </c>
      <c r="E78" s="8">
        <v>0</v>
      </c>
      <c r="F78" t="s">
        <v>8220</v>
      </c>
      <c r="G78" t="s">
        <v>8225</v>
      </c>
      <c r="H78" t="s">
        <v>8247</v>
      </c>
      <c r="I78">
        <v>1459490400</v>
      </c>
      <c r="J78">
        <v>1457078868</v>
      </c>
      <c r="K78" t="b">
        <v>0</v>
      </c>
      <c r="L78">
        <v>0</v>
      </c>
      <c r="M78" t="b">
        <v>0</v>
      </c>
      <c r="N78" s="12" t="s">
        <v>8297</v>
      </c>
      <c r="O78" t="s">
        <v>8298</v>
      </c>
      <c r="P78" s="13">
        <v>0</v>
      </c>
      <c r="Q78" s="13">
        <v>0</v>
      </c>
      <c r="R78" s="14">
        <v>42433.338749999995</v>
      </c>
      <c r="S78" s="14">
        <v>42461.25</v>
      </c>
    </row>
    <row r="79" spans="1:19" ht="32" x14ac:dyDescent="0.2">
      <c r="A79">
        <v>3949</v>
      </c>
      <c r="B79" s="3" t="s">
        <v>3946</v>
      </c>
      <c r="C79" s="3" t="s">
        <v>8057</v>
      </c>
      <c r="D79" s="6">
        <v>10000</v>
      </c>
      <c r="E79" s="8">
        <v>1577</v>
      </c>
      <c r="F79" t="s">
        <v>8220</v>
      </c>
      <c r="G79" t="s">
        <v>8225</v>
      </c>
      <c r="H79" t="s">
        <v>8247</v>
      </c>
      <c r="I79">
        <v>1423623221</v>
      </c>
      <c r="J79">
        <v>1421031221</v>
      </c>
      <c r="K79" t="b">
        <v>0</v>
      </c>
      <c r="L79">
        <v>32</v>
      </c>
      <c r="M79" t="b">
        <v>0</v>
      </c>
      <c r="N79" s="12" t="s">
        <v>8297</v>
      </c>
      <c r="O79" t="s">
        <v>8298</v>
      </c>
      <c r="P79" s="13">
        <v>16</v>
      </c>
      <c r="Q79" s="13">
        <v>49.28</v>
      </c>
      <c r="R79" s="14">
        <v>42016.120613425926</v>
      </c>
      <c r="S79" s="14">
        <v>42046.120613425926</v>
      </c>
    </row>
    <row r="80" spans="1:19" ht="32" x14ac:dyDescent="0.2">
      <c r="A80">
        <v>3963</v>
      </c>
      <c r="B80" s="3" t="s">
        <v>3960</v>
      </c>
      <c r="C80" s="3" t="s">
        <v>8070</v>
      </c>
      <c r="D80" s="6">
        <v>10000</v>
      </c>
      <c r="E80" s="8">
        <v>0</v>
      </c>
      <c r="F80" t="s">
        <v>8220</v>
      </c>
      <c r="G80" t="s">
        <v>8228</v>
      </c>
      <c r="H80" t="s">
        <v>8250</v>
      </c>
      <c r="I80">
        <v>1447821717</v>
      </c>
      <c r="J80">
        <v>1445226117</v>
      </c>
      <c r="K80" t="b">
        <v>0</v>
      </c>
      <c r="L80">
        <v>0</v>
      </c>
      <c r="M80" t="b">
        <v>0</v>
      </c>
      <c r="N80" s="12" t="s">
        <v>8297</v>
      </c>
      <c r="O80" t="s">
        <v>8298</v>
      </c>
      <c r="P80" s="13">
        <v>0</v>
      </c>
      <c r="Q80" s="13">
        <v>0</v>
      </c>
      <c r="R80" s="14">
        <v>42296.154131944444</v>
      </c>
      <c r="S80" s="14">
        <v>42326.195798611108</v>
      </c>
    </row>
    <row r="81" spans="1:19" ht="32" x14ac:dyDescent="0.2">
      <c r="A81">
        <v>3992</v>
      </c>
      <c r="B81" s="3" t="s">
        <v>3988</v>
      </c>
      <c r="C81" s="3" t="s">
        <v>8098</v>
      </c>
      <c r="D81" s="6">
        <v>10000</v>
      </c>
      <c r="E81" s="8">
        <v>541</v>
      </c>
      <c r="F81" t="s">
        <v>8220</v>
      </c>
      <c r="G81" t="s">
        <v>8223</v>
      </c>
      <c r="H81" t="s">
        <v>8245</v>
      </c>
      <c r="I81">
        <v>1449876859</v>
      </c>
      <c r="J81">
        <v>1444689259</v>
      </c>
      <c r="K81" t="b">
        <v>0</v>
      </c>
      <c r="L81">
        <v>9</v>
      </c>
      <c r="M81" t="b">
        <v>0</v>
      </c>
      <c r="N81" s="12" t="s">
        <v>8297</v>
      </c>
      <c r="O81" t="s">
        <v>8298</v>
      </c>
      <c r="P81" s="13">
        <v>5</v>
      </c>
      <c r="Q81" s="13">
        <v>60.11</v>
      </c>
      <c r="R81" s="14">
        <v>42289.94049768518</v>
      </c>
      <c r="S81" s="14">
        <v>42349.982164351852</v>
      </c>
    </row>
    <row r="82" spans="1:19" ht="32" x14ac:dyDescent="0.2">
      <c r="A82">
        <v>4017</v>
      </c>
      <c r="B82" s="3" t="s">
        <v>4013</v>
      </c>
      <c r="C82" s="3" t="s">
        <v>8122</v>
      </c>
      <c r="D82" s="6">
        <v>10000</v>
      </c>
      <c r="E82" s="8">
        <v>105</v>
      </c>
      <c r="F82" t="s">
        <v>8220</v>
      </c>
      <c r="G82" t="s">
        <v>8223</v>
      </c>
      <c r="H82" t="s">
        <v>8245</v>
      </c>
      <c r="I82">
        <v>1409846874</v>
      </c>
      <c r="J82">
        <v>1407254874</v>
      </c>
      <c r="K82" t="b">
        <v>0</v>
      </c>
      <c r="L82">
        <v>2</v>
      </c>
      <c r="M82" t="b">
        <v>0</v>
      </c>
      <c r="N82" s="12" t="s">
        <v>8297</v>
      </c>
      <c r="O82" t="s">
        <v>8298</v>
      </c>
      <c r="P82" s="13">
        <v>1</v>
      </c>
      <c r="Q82" s="13">
        <v>52.5</v>
      </c>
      <c r="R82" s="14">
        <v>41856.672152777777</v>
      </c>
      <c r="S82" s="14">
        <v>41886.672152777777</v>
      </c>
    </row>
    <row r="83" spans="1:19" ht="16" x14ac:dyDescent="0.2">
      <c r="A83">
        <v>4035</v>
      </c>
      <c r="B83" s="3" t="s">
        <v>4031</v>
      </c>
      <c r="C83" s="3" t="s">
        <v>8140</v>
      </c>
      <c r="D83" s="6">
        <v>10000</v>
      </c>
      <c r="E83" s="8">
        <v>3685</v>
      </c>
      <c r="F83" t="s">
        <v>8220</v>
      </c>
      <c r="G83" t="s">
        <v>8223</v>
      </c>
      <c r="H83" t="s">
        <v>8245</v>
      </c>
      <c r="I83">
        <v>1413925887</v>
      </c>
      <c r="J83">
        <v>1411333887</v>
      </c>
      <c r="K83" t="b">
        <v>0</v>
      </c>
      <c r="L83">
        <v>25</v>
      </c>
      <c r="M83" t="b">
        <v>0</v>
      </c>
      <c r="N83" s="12" t="s">
        <v>8297</v>
      </c>
      <c r="O83" t="s">
        <v>8298</v>
      </c>
      <c r="P83" s="13">
        <v>37</v>
      </c>
      <c r="Q83" s="13">
        <v>147.4</v>
      </c>
      <c r="R83" s="14">
        <v>41903.882951388885</v>
      </c>
      <c r="S83" s="14">
        <v>41933.882951388885</v>
      </c>
    </row>
    <row r="84" spans="1:19" ht="32" x14ac:dyDescent="0.2">
      <c r="A84">
        <v>4042</v>
      </c>
      <c r="B84" s="3" t="s">
        <v>4038</v>
      </c>
      <c r="C84" s="3" t="s">
        <v>8146</v>
      </c>
      <c r="D84" s="6">
        <v>10000</v>
      </c>
      <c r="E84" s="8">
        <v>21</v>
      </c>
      <c r="F84" t="s">
        <v>8220</v>
      </c>
      <c r="G84" t="s">
        <v>8223</v>
      </c>
      <c r="H84" t="s">
        <v>8245</v>
      </c>
      <c r="I84">
        <v>1421781360</v>
      </c>
      <c r="J84">
        <v>1419213664</v>
      </c>
      <c r="K84" t="b">
        <v>0</v>
      </c>
      <c r="L84">
        <v>3</v>
      </c>
      <c r="M84" t="b">
        <v>0</v>
      </c>
      <c r="N84" s="12" t="s">
        <v>8297</v>
      </c>
      <c r="O84" t="s">
        <v>8298</v>
      </c>
      <c r="P84" s="13">
        <v>0</v>
      </c>
      <c r="Q84" s="13">
        <v>7</v>
      </c>
      <c r="R84" s="14">
        <v>41995.084074074075</v>
      </c>
      <c r="S84" s="14">
        <v>42024.802777777775</v>
      </c>
    </row>
    <row r="85" spans="1:19" ht="32" x14ac:dyDescent="0.2">
      <c r="A85">
        <v>4059</v>
      </c>
      <c r="B85" s="3" t="s">
        <v>4055</v>
      </c>
      <c r="C85" s="3" t="s">
        <v>8163</v>
      </c>
      <c r="D85" s="6">
        <v>10000</v>
      </c>
      <c r="E85" s="8">
        <v>250</v>
      </c>
      <c r="F85" t="s">
        <v>8220</v>
      </c>
      <c r="G85" t="s">
        <v>8228</v>
      </c>
      <c r="H85" t="s">
        <v>8250</v>
      </c>
      <c r="I85">
        <v>1410836400</v>
      </c>
      <c r="J85">
        <v>1408116152</v>
      </c>
      <c r="K85" t="b">
        <v>0</v>
      </c>
      <c r="L85">
        <v>7</v>
      </c>
      <c r="M85" t="b">
        <v>0</v>
      </c>
      <c r="N85" s="12" t="s">
        <v>8297</v>
      </c>
      <c r="O85" t="s">
        <v>8298</v>
      </c>
      <c r="P85" s="13">
        <v>3</v>
      </c>
      <c r="Q85" s="13">
        <v>35.71</v>
      </c>
      <c r="R85" s="14">
        <v>41866.640648148146</v>
      </c>
      <c r="S85" s="14">
        <v>41898.125</v>
      </c>
    </row>
    <row r="86" spans="1:19" ht="32" x14ac:dyDescent="0.2">
      <c r="A86">
        <v>4060</v>
      </c>
      <c r="B86" s="3" t="s">
        <v>4056</v>
      </c>
      <c r="C86" s="3" t="s">
        <v>8164</v>
      </c>
      <c r="D86" s="6">
        <v>10000</v>
      </c>
      <c r="E86" s="8">
        <v>285</v>
      </c>
      <c r="F86" t="s">
        <v>8220</v>
      </c>
      <c r="G86" t="s">
        <v>8228</v>
      </c>
      <c r="H86" t="s">
        <v>8250</v>
      </c>
      <c r="I86">
        <v>1403539200</v>
      </c>
      <c r="J86">
        <v>1400604056</v>
      </c>
      <c r="K86" t="b">
        <v>0</v>
      </c>
      <c r="L86">
        <v>5</v>
      </c>
      <c r="M86" t="b">
        <v>0</v>
      </c>
      <c r="N86" s="12" t="s">
        <v>8297</v>
      </c>
      <c r="O86" t="s">
        <v>8298</v>
      </c>
      <c r="P86" s="13">
        <v>3</v>
      </c>
      <c r="Q86" s="13">
        <v>57</v>
      </c>
      <c r="R86" s="14">
        <v>41779.695092592592</v>
      </c>
      <c r="S86" s="14">
        <v>41813.666666666664</v>
      </c>
    </row>
    <row r="87" spans="1:19" ht="32" x14ac:dyDescent="0.2">
      <c r="A87">
        <v>4097</v>
      </c>
      <c r="B87" s="3" t="s">
        <v>4093</v>
      </c>
      <c r="C87" s="3" t="s">
        <v>8200</v>
      </c>
      <c r="D87" s="6">
        <v>10000</v>
      </c>
      <c r="E87" s="8">
        <v>0</v>
      </c>
      <c r="F87" t="s">
        <v>8220</v>
      </c>
      <c r="G87" t="s">
        <v>8224</v>
      </c>
      <c r="H87" t="s">
        <v>8246</v>
      </c>
      <c r="I87">
        <v>1454284500</v>
      </c>
      <c r="J87">
        <v>1449431237</v>
      </c>
      <c r="K87" t="b">
        <v>0</v>
      </c>
      <c r="L87">
        <v>0</v>
      </c>
      <c r="M87" t="b">
        <v>0</v>
      </c>
      <c r="N87" s="12" t="s">
        <v>8297</v>
      </c>
      <c r="O87" t="s">
        <v>8298</v>
      </c>
      <c r="P87" s="13">
        <v>0</v>
      </c>
      <c r="Q87" s="13">
        <v>0</v>
      </c>
      <c r="R87" s="14">
        <v>42344.824502314819</v>
      </c>
      <c r="S87" s="14">
        <v>42400.996527777781</v>
      </c>
    </row>
    <row r="88" spans="1:19" ht="32" x14ac:dyDescent="0.2">
      <c r="A88">
        <v>3844</v>
      </c>
      <c r="B88" s="3" t="s">
        <v>3841</v>
      </c>
      <c r="C88" s="3" t="s">
        <v>7953</v>
      </c>
      <c r="D88" s="6">
        <v>9800</v>
      </c>
      <c r="E88" s="8">
        <v>4066</v>
      </c>
      <c r="F88" t="s">
        <v>8220</v>
      </c>
      <c r="G88" t="s">
        <v>8223</v>
      </c>
      <c r="H88" t="s">
        <v>8245</v>
      </c>
      <c r="I88">
        <v>1401778740</v>
      </c>
      <c r="J88">
        <v>1399474134</v>
      </c>
      <c r="K88" t="b">
        <v>1</v>
      </c>
      <c r="L88">
        <v>50</v>
      </c>
      <c r="M88" t="b">
        <v>0</v>
      </c>
      <c r="N88" s="12" t="s">
        <v>8297</v>
      </c>
      <c r="O88" t="s">
        <v>8298</v>
      </c>
      <c r="P88" s="13">
        <v>41</v>
      </c>
      <c r="Q88" s="13">
        <v>81.319999999999993</v>
      </c>
      <c r="R88" s="14">
        <v>41766.617291666669</v>
      </c>
      <c r="S88" s="14">
        <v>41793.290972222225</v>
      </c>
    </row>
    <row r="89" spans="1:19" ht="32" x14ac:dyDescent="0.2">
      <c r="A89">
        <v>2908</v>
      </c>
      <c r="B89" s="3" t="s">
        <v>2908</v>
      </c>
      <c r="C89" s="3" t="s">
        <v>7018</v>
      </c>
      <c r="D89" s="6">
        <v>9600</v>
      </c>
      <c r="E89" s="8">
        <v>264</v>
      </c>
      <c r="F89" t="s">
        <v>8220</v>
      </c>
      <c r="G89" t="s">
        <v>8223</v>
      </c>
      <c r="H89" t="s">
        <v>8245</v>
      </c>
      <c r="I89">
        <v>1465407219</v>
      </c>
      <c r="J89">
        <v>1462815219</v>
      </c>
      <c r="K89" t="b">
        <v>0</v>
      </c>
      <c r="L89">
        <v>5</v>
      </c>
      <c r="M89" t="b">
        <v>0</v>
      </c>
      <c r="N89" s="12" t="s">
        <v>8297</v>
      </c>
      <c r="O89" t="s">
        <v>8298</v>
      </c>
      <c r="P89" s="13">
        <v>3</v>
      </c>
      <c r="Q89" s="13">
        <v>52.8</v>
      </c>
      <c r="R89" s="14">
        <v>42499.731701388882</v>
      </c>
      <c r="S89" s="14">
        <v>42529.731701388882</v>
      </c>
    </row>
    <row r="90" spans="1:19" ht="16" x14ac:dyDescent="0.2">
      <c r="A90">
        <v>4087</v>
      </c>
      <c r="B90" s="3" t="s">
        <v>4083</v>
      </c>
      <c r="C90" s="3" t="s">
        <v>8190</v>
      </c>
      <c r="D90" s="6">
        <v>9600</v>
      </c>
      <c r="E90" s="8">
        <v>0</v>
      </c>
      <c r="F90" t="s">
        <v>8220</v>
      </c>
      <c r="G90" t="s">
        <v>8223</v>
      </c>
      <c r="H90" t="s">
        <v>8245</v>
      </c>
      <c r="I90">
        <v>1468777786</v>
      </c>
      <c r="J90">
        <v>1466185786</v>
      </c>
      <c r="K90" t="b">
        <v>0</v>
      </c>
      <c r="L90">
        <v>0</v>
      </c>
      <c r="M90" t="b">
        <v>0</v>
      </c>
      <c r="N90" s="12" t="s">
        <v>8297</v>
      </c>
      <c r="O90" t="s">
        <v>8298</v>
      </c>
      <c r="P90" s="13">
        <v>0</v>
      </c>
      <c r="Q90" s="13">
        <v>0</v>
      </c>
      <c r="R90" s="14">
        <v>42538.742893518516</v>
      </c>
      <c r="S90" s="14">
        <v>42568.742893518516</v>
      </c>
    </row>
    <row r="91" spans="1:19" ht="32" x14ac:dyDescent="0.2">
      <c r="A91">
        <v>2853</v>
      </c>
      <c r="B91" s="3" t="s">
        <v>2853</v>
      </c>
      <c r="C91" s="3" t="s">
        <v>6963</v>
      </c>
      <c r="D91" s="6">
        <v>9500</v>
      </c>
      <c r="E91" s="8">
        <v>0</v>
      </c>
      <c r="F91" t="s">
        <v>8220</v>
      </c>
      <c r="G91" t="s">
        <v>8228</v>
      </c>
      <c r="H91" t="s">
        <v>8250</v>
      </c>
      <c r="I91">
        <v>1410669297</v>
      </c>
      <c r="J91">
        <v>1405485297</v>
      </c>
      <c r="K91" t="b">
        <v>0</v>
      </c>
      <c r="L91">
        <v>0</v>
      </c>
      <c r="M91" t="b">
        <v>0</v>
      </c>
      <c r="N91" s="12" t="s">
        <v>8297</v>
      </c>
      <c r="O91" t="s">
        <v>8298</v>
      </c>
      <c r="P91" s="13">
        <v>0</v>
      </c>
      <c r="Q91" s="13">
        <v>0</v>
      </c>
      <c r="R91" s="14">
        <v>41836.190937499996</v>
      </c>
      <c r="S91" s="14">
        <v>41896.190937499996</v>
      </c>
    </row>
    <row r="92" spans="1:19" ht="32" x14ac:dyDescent="0.2">
      <c r="A92">
        <v>4063</v>
      </c>
      <c r="B92" s="3" t="s">
        <v>4059</v>
      </c>
      <c r="C92" s="3" t="s">
        <v>8167</v>
      </c>
      <c r="D92" s="6">
        <v>9500</v>
      </c>
      <c r="E92" s="8">
        <v>135</v>
      </c>
      <c r="F92" t="s">
        <v>8220</v>
      </c>
      <c r="G92" t="s">
        <v>8224</v>
      </c>
      <c r="H92" t="s">
        <v>8246</v>
      </c>
      <c r="I92">
        <v>1403886084</v>
      </c>
      <c r="J92">
        <v>1401294084</v>
      </c>
      <c r="K92" t="b">
        <v>0</v>
      </c>
      <c r="L92">
        <v>9</v>
      </c>
      <c r="M92" t="b">
        <v>0</v>
      </c>
      <c r="N92" s="12" t="s">
        <v>8297</v>
      </c>
      <c r="O92" t="s">
        <v>8298</v>
      </c>
      <c r="P92" s="13">
        <v>1</v>
      </c>
      <c r="Q92" s="13">
        <v>15</v>
      </c>
      <c r="R92" s="14">
        <v>41787.681527777779</v>
      </c>
      <c r="S92" s="14">
        <v>41817.681527777779</v>
      </c>
    </row>
    <row r="93" spans="1:19" ht="32" x14ac:dyDescent="0.2">
      <c r="A93">
        <v>4014</v>
      </c>
      <c r="B93" s="3" t="s">
        <v>4010</v>
      </c>
      <c r="C93" s="3" t="s">
        <v>8119</v>
      </c>
      <c r="D93" s="6">
        <v>9000</v>
      </c>
      <c r="E93" s="8">
        <v>0</v>
      </c>
      <c r="F93" t="s">
        <v>8220</v>
      </c>
      <c r="G93" t="s">
        <v>8223</v>
      </c>
      <c r="H93" t="s">
        <v>8245</v>
      </c>
      <c r="I93">
        <v>1457157269</v>
      </c>
      <c r="J93">
        <v>1455861269</v>
      </c>
      <c r="K93" t="b">
        <v>0</v>
      </c>
      <c r="L93">
        <v>0</v>
      </c>
      <c r="M93" t="b">
        <v>0</v>
      </c>
      <c r="N93" s="12" t="s">
        <v>8297</v>
      </c>
      <c r="O93" t="s">
        <v>8298</v>
      </c>
      <c r="P93" s="13">
        <v>0</v>
      </c>
      <c r="Q93" s="13">
        <v>0</v>
      </c>
      <c r="R93" s="14">
        <v>42419.246168981481</v>
      </c>
      <c r="S93" s="14">
        <v>42434.246168981481</v>
      </c>
    </row>
    <row r="94" spans="1:19" ht="32" x14ac:dyDescent="0.2">
      <c r="A94">
        <v>4054</v>
      </c>
      <c r="B94" s="3" t="s">
        <v>4050</v>
      </c>
      <c r="C94" s="3" t="s">
        <v>8158</v>
      </c>
      <c r="D94" s="6">
        <v>8880</v>
      </c>
      <c r="E94" s="8">
        <v>0</v>
      </c>
      <c r="F94" t="s">
        <v>8220</v>
      </c>
      <c r="G94" t="s">
        <v>8223</v>
      </c>
      <c r="H94" t="s">
        <v>8245</v>
      </c>
      <c r="I94">
        <v>1475294400</v>
      </c>
      <c r="J94">
        <v>1472674285</v>
      </c>
      <c r="K94" t="b">
        <v>0</v>
      </c>
      <c r="L94">
        <v>0</v>
      </c>
      <c r="M94" t="b">
        <v>0</v>
      </c>
      <c r="N94" s="12" t="s">
        <v>8297</v>
      </c>
      <c r="O94" t="s">
        <v>8298</v>
      </c>
      <c r="P94" s="13">
        <v>0</v>
      </c>
      <c r="Q94" s="13">
        <v>0</v>
      </c>
      <c r="R94" s="14">
        <v>42613.841261574074</v>
      </c>
      <c r="S94" s="14">
        <v>42644.166666666672</v>
      </c>
    </row>
    <row r="95" spans="1:19" ht="32" x14ac:dyDescent="0.2">
      <c r="A95">
        <v>3746</v>
      </c>
      <c r="B95" s="3" t="s">
        <v>3743</v>
      </c>
      <c r="C95" s="3" t="s">
        <v>7856</v>
      </c>
      <c r="D95" s="6">
        <v>8500</v>
      </c>
      <c r="E95" s="8">
        <v>202</v>
      </c>
      <c r="F95" t="s">
        <v>8220</v>
      </c>
      <c r="G95" t="s">
        <v>8223</v>
      </c>
      <c r="H95" t="s">
        <v>8245</v>
      </c>
      <c r="I95">
        <v>1475918439</v>
      </c>
      <c r="J95">
        <v>1473326439</v>
      </c>
      <c r="K95" t="b">
        <v>0</v>
      </c>
      <c r="L95">
        <v>1</v>
      </c>
      <c r="M95" t="b">
        <v>0</v>
      </c>
      <c r="N95" s="12" t="s">
        <v>8297</v>
      </c>
      <c r="O95" t="s">
        <v>8298</v>
      </c>
      <c r="P95" s="13">
        <v>2</v>
      </c>
      <c r="Q95" s="13">
        <v>202</v>
      </c>
      <c r="R95" s="14">
        <v>42621.389340277776</v>
      </c>
      <c r="S95" s="14">
        <v>42651.389340277776</v>
      </c>
    </row>
    <row r="96" spans="1:19" ht="32" x14ac:dyDescent="0.2">
      <c r="A96">
        <v>2846</v>
      </c>
      <c r="B96" s="3" t="s">
        <v>2846</v>
      </c>
      <c r="C96" s="3" t="s">
        <v>6956</v>
      </c>
      <c r="D96" s="6">
        <v>8000</v>
      </c>
      <c r="E96" s="8">
        <v>0</v>
      </c>
      <c r="F96" t="s">
        <v>8220</v>
      </c>
      <c r="G96" t="s">
        <v>8223</v>
      </c>
      <c r="H96" t="s">
        <v>8245</v>
      </c>
      <c r="I96">
        <v>1432917394</v>
      </c>
      <c r="J96">
        <v>1429029394</v>
      </c>
      <c r="K96" t="b">
        <v>0</v>
      </c>
      <c r="L96">
        <v>0</v>
      </c>
      <c r="M96" t="b">
        <v>0</v>
      </c>
      <c r="N96" s="12" t="s">
        <v>8297</v>
      </c>
      <c r="O96" t="s">
        <v>8298</v>
      </c>
      <c r="P96" s="13">
        <v>0</v>
      </c>
      <c r="Q96" s="13">
        <v>0</v>
      </c>
      <c r="R96" s="14">
        <v>42108.692060185189</v>
      </c>
      <c r="S96" s="14">
        <v>42153.692060185189</v>
      </c>
    </row>
    <row r="97" spans="1:19" ht="32" x14ac:dyDescent="0.2">
      <c r="A97">
        <v>2850</v>
      </c>
      <c r="B97" s="3" t="s">
        <v>2850</v>
      </c>
      <c r="C97" s="3" t="s">
        <v>6960</v>
      </c>
      <c r="D97" s="6">
        <v>8000</v>
      </c>
      <c r="E97" s="8">
        <v>311</v>
      </c>
      <c r="F97" t="s">
        <v>8220</v>
      </c>
      <c r="G97" t="s">
        <v>8223</v>
      </c>
      <c r="H97" t="s">
        <v>8245</v>
      </c>
      <c r="I97">
        <v>1409962211</v>
      </c>
      <c r="J97">
        <v>1407370211</v>
      </c>
      <c r="K97" t="b">
        <v>0</v>
      </c>
      <c r="L97">
        <v>13</v>
      </c>
      <c r="M97" t="b">
        <v>0</v>
      </c>
      <c r="N97" s="12" t="s">
        <v>8297</v>
      </c>
      <c r="O97" t="s">
        <v>8298</v>
      </c>
      <c r="P97" s="13">
        <v>4</v>
      </c>
      <c r="Q97" s="13">
        <v>23.92</v>
      </c>
      <c r="R97" s="14">
        <v>41858.007071759261</v>
      </c>
      <c r="S97" s="14">
        <v>41888.007071759261</v>
      </c>
    </row>
    <row r="98" spans="1:19" ht="32" x14ac:dyDescent="0.2">
      <c r="A98">
        <v>3889</v>
      </c>
      <c r="B98" s="3" t="s">
        <v>3886</v>
      </c>
      <c r="C98" s="3" t="s">
        <v>7997</v>
      </c>
      <c r="D98" s="6">
        <v>8000</v>
      </c>
      <c r="E98" s="8">
        <v>118</v>
      </c>
      <c r="F98" t="s">
        <v>8220</v>
      </c>
      <c r="G98" t="s">
        <v>8223</v>
      </c>
      <c r="H98" t="s">
        <v>8245</v>
      </c>
      <c r="I98">
        <v>1420413960</v>
      </c>
      <c r="J98">
        <v>1417651630</v>
      </c>
      <c r="K98" t="b">
        <v>0</v>
      </c>
      <c r="L98">
        <v>9</v>
      </c>
      <c r="M98" t="b">
        <v>0</v>
      </c>
      <c r="N98" s="12" t="s">
        <v>8297</v>
      </c>
      <c r="O98" t="s">
        <v>8298</v>
      </c>
      <c r="P98" s="13">
        <v>1</v>
      </c>
      <c r="Q98" s="13">
        <v>13.11</v>
      </c>
      <c r="R98" s="14">
        <v>41977.004976851851</v>
      </c>
      <c r="S98" s="14">
        <v>42008.976388888885</v>
      </c>
    </row>
    <row r="99" spans="1:19" ht="32" x14ac:dyDescent="0.2">
      <c r="A99">
        <v>3911</v>
      </c>
      <c r="B99" s="3" t="s">
        <v>3908</v>
      </c>
      <c r="C99" s="3" t="s">
        <v>8019</v>
      </c>
      <c r="D99" s="6">
        <v>8000</v>
      </c>
      <c r="E99" s="8">
        <v>2993</v>
      </c>
      <c r="F99" t="s">
        <v>8220</v>
      </c>
      <c r="G99" t="s">
        <v>8223</v>
      </c>
      <c r="H99" t="s">
        <v>8245</v>
      </c>
      <c r="I99">
        <v>1417033777</v>
      </c>
      <c r="J99">
        <v>1414438177</v>
      </c>
      <c r="K99" t="b">
        <v>0</v>
      </c>
      <c r="L99">
        <v>36</v>
      </c>
      <c r="M99" t="b">
        <v>0</v>
      </c>
      <c r="N99" s="12" t="s">
        <v>8297</v>
      </c>
      <c r="O99" t="s">
        <v>8298</v>
      </c>
      <c r="P99" s="13">
        <v>37</v>
      </c>
      <c r="Q99" s="13">
        <v>83.14</v>
      </c>
      <c r="R99" s="14">
        <v>41939.8122337963</v>
      </c>
      <c r="S99" s="14">
        <v>41969.853900462964</v>
      </c>
    </row>
    <row r="100" spans="1:19" ht="32" x14ac:dyDescent="0.2">
      <c r="A100">
        <v>3931</v>
      </c>
      <c r="B100" s="3" t="s">
        <v>3928</v>
      </c>
      <c r="C100" s="3" t="s">
        <v>8039</v>
      </c>
      <c r="D100" s="6">
        <v>8000</v>
      </c>
      <c r="E100" s="8">
        <v>0</v>
      </c>
      <c r="F100" t="s">
        <v>8220</v>
      </c>
      <c r="G100" t="s">
        <v>8223</v>
      </c>
      <c r="H100" t="s">
        <v>8245</v>
      </c>
      <c r="I100">
        <v>1441510707</v>
      </c>
      <c r="J100">
        <v>1439350707</v>
      </c>
      <c r="K100" t="b">
        <v>0</v>
      </c>
      <c r="L100">
        <v>0</v>
      </c>
      <c r="M100" t="b">
        <v>0</v>
      </c>
      <c r="N100" s="12" t="s">
        <v>8297</v>
      </c>
      <c r="O100" t="s">
        <v>8298</v>
      </c>
      <c r="P100" s="13">
        <v>0</v>
      </c>
      <c r="Q100" s="13">
        <v>0</v>
      </c>
      <c r="R100" s="14">
        <v>42228.151701388888</v>
      </c>
      <c r="S100" s="14">
        <v>42253.151701388888</v>
      </c>
    </row>
    <row r="101" spans="1:19" ht="16" x14ac:dyDescent="0.2">
      <c r="A101">
        <v>4000</v>
      </c>
      <c r="B101" s="3" t="s">
        <v>3996</v>
      </c>
      <c r="C101" s="3" t="s">
        <v>8106</v>
      </c>
      <c r="D101" s="6">
        <v>8000</v>
      </c>
      <c r="E101" s="8">
        <v>10</v>
      </c>
      <c r="F101" t="s">
        <v>8220</v>
      </c>
      <c r="G101" t="s">
        <v>8223</v>
      </c>
      <c r="H101" t="s">
        <v>8245</v>
      </c>
      <c r="I101">
        <v>1462631358</v>
      </c>
      <c r="J101">
        <v>1457450958</v>
      </c>
      <c r="K101" t="b">
        <v>0</v>
      </c>
      <c r="L101">
        <v>1</v>
      </c>
      <c r="M101" t="b">
        <v>0</v>
      </c>
      <c r="N101" s="12" t="s">
        <v>8297</v>
      </c>
      <c r="O101" t="s">
        <v>8298</v>
      </c>
      <c r="P101" s="13">
        <v>0</v>
      </c>
      <c r="Q101" s="13">
        <v>10</v>
      </c>
      <c r="R101" s="14">
        <v>42437.64534722222</v>
      </c>
      <c r="S101" s="14">
        <v>42497.603680555556</v>
      </c>
    </row>
    <row r="102" spans="1:19" ht="32" x14ac:dyDescent="0.2">
      <c r="A102">
        <v>4040</v>
      </c>
      <c r="B102" s="3" t="s">
        <v>4036</v>
      </c>
      <c r="C102" s="3" t="s">
        <v>8144</v>
      </c>
      <c r="D102" s="6">
        <v>8000</v>
      </c>
      <c r="E102" s="8">
        <v>2500</v>
      </c>
      <c r="F102" t="s">
        <v>8220</v>
      </c>
      <c r="G102" t="s">
        <v>8223</v>
      </c>
      <c r="H102" t="s">
        <v>8245</v>
      </c>
      <c r="I102">
        <v>1437188400</v>
      </c>
      <c r="J102">
        <v>1432100004</v>
      </c>
      <c r="K102" t="b">
        <v>0</v>
      </c>
      <c r="L102">
        <v>2</v>
      </c>
      <c r="M102" t="b">
        <v>0</v>
      </c>
      <c r="N102" s="12" t="s">
        <v>8297</v>
      </c>
      <c r="O102" t="s">
        <v>8298</v>
      </c>
      <c r="P102" s="13">
        <v>31</v>
      </c>
      <c r="Q102" s="13">
        <v>1250</v>
      </c>
      <c r="R102" s="14">
        <v>42144.231527777782</v>
      </c>
      <c r="S102" s="14">
        <v>42203.125</v>
      </c>
    </row>
    <row r="103" spans="1:19" ht="32" x14ac:dyDescent="0.2">
      <c r="A103">
        <v>2845</v>
      </c>
      <c r="B103" s="3" t="s">
        <v>2845</v>
      </c>
      <c r="C103" s="3" t="s">
        <v>6955</v>
      </c>
      <c r="D103" s="6">
        <v>7500</v>
      </c>
      <c r="E103" s="8">
        <v>2366</v>
      </c>
      <c r="F103" t="s">
        <v>8220</v>
      </c>
      <c r="G103" t="s">
        <v>8223</v>
      </c>
      <c r="H103" t="s">
        <v>8245</v>
      </c>
      <c r="I103">
        <v>1433723033</v>
      </c>
      <c r="J103">
        <v>1428539033</v>
      </c>
      <c r="K103" t="b">
        <v>0</v>
      </c>
      <c r="L103">
        <v>39</v>
      </c>
      <c r="M103" t="b">
        <v>0</v>
      </c>
      <c r="N103" s="12" t="s">
        <v>8297</v>
      </c>
      <c r="O103" t="s">
        <v>8298</v>
      </c>
      <c r="P103" s="13">
        <v>32</v>
      </c>
      <c r="Q103" s="13">
        <v>60.67</v>
      </c>
      <c r="R103" s="14">
        <v>42103.016585648147</v>
      </c>
      <c r="S103" s="14">
        <v>42163.016585648147</v>
      </c>
    </row>
    <row r="104" spans="1:19" ht="32" x14ac:dyDescent="0.2">
      <c r="A104">
        <v>2898</v>
      </c>
      <c r="B104" s="3" t="s">
        <v>2898</v>
      </c>
      <c r="C104" s="3" t="s">
        <v>7008</v>
      </c>
      <c r="D104" s="6">
        <v>7500</v>
      </c>
      <c r="E104" s="8">
        <v>316</v>
      </c>
      <c r="F104" t="s">
        <v>8220</v>
      </c>
      <c r="G104" t="s">
        <v>8223</v>
      </c>
      <c r="H104" t="s">
        <v>8245</v>
      </c>
      <c r="I104">
        <v>1446307053</v>
      </c>
      <c r="J104">
        <v>1443715053</v>
      </c>
      <c r="K104" t="b">
        <v>0</v>
      </c>
      <c r="L104">
        <v>12</v>
      </c>
      <c r="M104" t="b">
        <v>0</v>
      </c>
      <c r="N104" s="12" t="s">
        <v>8297</v>
      </c>
      <c r="O104" t="s">
        <v>8298</v>
      </c>
      <c r="P104" s="13">
        <v>4</v>
      </c>
      <c r="Q104" s="13">
        <v>26.33</v>
      </c>
      <c r="R104" s="14">
        <v>42278.664965277778</v>
      </c>
      <c r="S104" s="14">
        <v>42308.664965277778</v>
      </c>
    </row>
    <row r="105" spans="1:19" ht="16" x14ac:dyDescent="0.2">
      <c r="A105">
        <v>3862</v>
      </c>
      <c r="B105" s="3" t="s">
        <v>3859</v>
      </c>
      <c r="C105" s="3" t="s">
        <v>7971</v>
      </c>
      <c r="D105" s="6">
        <v>7500</v>
      </c>
      <c r="E105" s="8">
        <v>1</v>
      </c>
      <c r="F105" t="s">
        <v>8220</v>
      </c>
      <c r="G105" t="s">
        <v>8223</v>
      </c>
      <c r="H105" t="s">
        <v>8245</v>
      </c>
      <c r="I105">
        <v>1473699540</v>
      </c>
      <c r="J105">
        <v>1472451356</v>
      </c>
      <c r="K105" t="b">
        <v>0</v>
      </c>
      <c r="L105">
        <v>1</v>
      </c>
      <c r="M105" t="b">
        <v>0</v>
      </c>
      <c r="N105" s="12" t="s">
        <v>8297</v>
      </c>
      <c r="O105" t="s">
        <v>8298</v>
      </c>
      <c r="P105" s="13">
        <v>0</v>
      </c>
      <c r="Q105" s="13">
        <v>1</v>
      </c>
      <c r="R105" s="14">
        <v>42611.261064814811</v>
      </c>
      <c r="S105" s="14">
        <v>42625.707638888889</v>
      </c>
    </row>
    <row r="106" spans="1:19" ht="32" x14ac:dyDescent="0.2">
      <c r="A106">
        <v>3966</v>
      </c>
      <c r="B106" s="3" t="s">
        <v>3963</v>
      </c>
      <c r="C106" s="3" t="s">
        <v>8073</v>
      </c>
      <c r="D106" s="6">
        <v>7500</v>
      </c>
      <c r="E106" s="8">
        <v>45</v>
      </c>
      <c r="F106" t="s">
        <v>8220</v>
      </c>
      <c r="G106" t="s">
        <v>8223</v>
      </c>
      <c r="H106" t="s">
        <v>8245</v>
      </c>
      <c r="I106">
        <v>1406170740</v>
      </c>
      <c r="J106">
        <v>1402506278</v>
      </c>
      <c r="K106" t="b">
        <v>0</v>
      </c>
      <c r="L106">
        <v>2</v>
      </c>
      <c r="M106" t="b">
        <v>0</v>
      </c>
      <c r="N106" s="12" t="s">
        <v>8297</v>
      </c>
      <c r="O106" t="s">
        <v>8298</v>
      </c>
      <c r="P106" s="13">
        <v>1</v>
      </c>
      <c r="Q106" s="13">
        <v>22.5</v>
      </c>
      <c r="R106" s="14">
        <v>41801.711550925924</v>
      </c>
      <c r="S106" s="14">
        <v>41844.124305555553</v>
      </c>
    </row>
    <row r="107" spans="1:19" ht="32" x14ac:dyDescent="0.2">
      <c r="A107">
        <v>4010</v>
      </c>
      <c r="B107" s="3" t="s">
        <v>4006</v>
      </c>
      <c r="C107" s="3" t="s">
        <v>8115</v>
      </c>
      <c r="D107" s="6">
        <v>7200</v>
      </c>
      <c r="E107" s="8">
        <v>1742</v>
      </c>
      <c r="F107" t="s">
        <v>8220</v>
      </c>
      <c r="G107" t="s">
        <v>8223</v>
      </c>
      <c r="H107" t="s">
        <v>8245</v>
      </c>
      <c r="I107">
        <v>1414348166</v>
      </c>
      <c r="J107">
        <v>1412879366</v>
      </c>
      <c r="K107" t="b">
        <v>0</v>
      </c>
      <c r="L107">
        <v>38</v>
      </c>
      <c r="M107" t="b">
        <v>0</v>
      </c>
      <c r="N107" s="12" t="s">
        <v>8297</v>
      </c>
      <c r="O107" t="s">
        <v>8298</v>
      </c>
      <c r="P107" s="13">
        <v>24</v>
      </c>
      <c r="Q107" s="13">
        <v>45.84</v>
      </c>
      <c r="R107" s="14">
        <v>41921.770439814813</v>
      </c>
      <c r="S107" s="14">
        <v>41938.770439814813</v>
      </c>
    </row>
    <row r="108" spans="1:19" ht="32" x14ac:dyDescent="0.2">
      <c r="A108">
        <v>3846</v>
      </c>
      <c r="B108" s="3" t="s">
        <v>3843</v>
      </c>
      <c r="C108" s="3" t="s">
        <v>7955</v>
      </c>
      <c r="D108" s="6">
        <v>7000</v>
      </c>
      <c r="E108" s="8">
        <v>189</v>
      </c>
      <c r="F108" t="s">
        <v>8220</v>
      </c>
      <c r="G108" t="s">
        <v>8223</v>
      </c>
      <c r="H108" t="s">
        <v>8245</v>
      </c>
      <c r="I108">
        <v>1412405940</v>
      </c>
      <c r="J108">
        <v>1409721542</v>
      </c>
      <c r="K108" t="b">
        <v>1</v>
      </c>
      <c r="L108">
        <v>8</v>
      </c>
      <c r="M108" t="b">
        <v>0</v>
      </c>
      <c r="N108" s="12" t="s">
        <v>8297</v>
      </c>
      <c r="O108" t="s">
        <v>8298</v>
      </c>
      <c r="P108" s="13">
        <v>3</v>
      </c>
      <c r="Q108" s="13">
        <v>23.63</v>
      </c>
      <c r="R108" s="14">
        <v>41885.221550925926</v>
      </c>
      <c r="S108" s="14">
        <v>41916.290972222225</v>
      </c>
    </row>
    <row r="109" spans="1:19" ht="32" x14ac:dyDescent="0.2">
      <c r="A109">
        <v>3933</v>
      </c>
      <c r="B109" s="3" t="s">
        <v>3930</v>
      </c>
      <c r="C109" s="3" t="s">
        <v>8041</v>
      </c>
      <c r="D109" s="6">
        <v>7000</v>
      </c>
      <c r="E109" s="8">
        <v>1102</v>
      </c>
      <c r="F109" t="s">
        <v>8220</v>
      </c>
      <c r="G109" t="s">
        <v>8223</v>
      </c>
      <c r="H109" t="s">
        <v>8245</v>
      </c>
      <c r="I109">
        <v>1468716180</v>
      </c>
      <c r="J109">
        <v>1466205262</v>
      </c>
      <c r="K109" t="b">
        <v>0</v>
      </c>
      <c r="L109">
        <v>12</v>
      </c>
      <c r="M109" t="b">
        <v>0</v>
      </c>
      <c r="N109" s="12" t="s">
        <v>8297</v>
      </c>
      <c r="O109" t="s">
        <v>8298</v>
      </c>
      <c r="P109" s="13">
        <v>16</v>
      </c>
      <c r="Q109" s="13">
        <v>91.83</v>
      </c>
      <c r="R109" s="14">
        <v>42538.968310185184</v>
      </c>
      <c r="S109" s="14">
        <v>42568.029861111107</v>
      </c>
    </row>
    <row r="110" spans="1:19" ht="32" x14ac:dyDescent="0.2">
      <c r="A110">
        <v>3999</v>
      </c>
      <c r="B110" s="3" t="s">
        <v>3995</v>
      </c>
      <c r="C110" s="3" t="s">
        <v>8105</v>
      </c>
      <c r="D110" s="6">
        <v>7000</v>
      </c>
      <c r="E110" s="8">
        <v>1156</v>
      </c>
      <c r="F110" t="s">
        <v>8220</v>
      </c>
      <c r="G110" t="s">
        <v>8223</v>
      </c>
      <c r="H110" t="s">
        <v>8245</v>
      </c>
      <c r="I110">
        <v>1409514709</v>
      </c>
      <c r="J110">
        <v>1406058798</v>
      </c>
      <c r="K110" t="b">
        <v>0</v>
      </c>
      <c r="L110">
        <v>14</v>
      </c>
      <c r="M110" t="b">
        <v>0</v>
      </c>
      <c r="N110" s="12" t="s">
        <v>8297</v>
      </c>
      <c r="O110" t="s">
        <v>8298</v>
      </c>
      <c r="P110" s="13">
        <v>17</v>
      </c>
      <c r="Q110" s="13">
        <v>82.57</v>
      </c>
      <c r="R110" s="14">
        <v>41842.828680555554</v>
      </c>
      <c r="S110" s="14">
        <v>41882.827650462961</v>
      </c>
    </row>
    <row r="111" spans="1:19" ht="32" x14ac:dyDescent="0.2">
      <c r="A111">
        <v>4015</v>
      </c>
      <c r="B111" s="3" t="s">
        <v>4011</v>
      </c>
      <c r="C111" s="3" t="s">
        <v>8120</v>
      </c>
      <c r="D111" s="6">
        <v>7000</v>
      </c>
      <c r="E111" s="8">
        <v>1</v>
      </c>
      <c r="F111" t="s">
        <v>8220</v>
      </c>
      <c r="G111" t="s">
        <v>8223</v>
      </c>
      <c r="H111" t="s">
        <v>8245</v>
      </c>
      <c r="I111">
        <v>1437331463</v>
      </c>
      <c r="J111">
        <v>1434739463</v>
      </c>
      <c r="K111" t="b">
        <v>0</v>
      </c>
      <c r="L111">
        <v>1</v>
      </c>
      <c r="M111" t="b">
        <v>0</v>
      </c>
      <c r="N111" s="12" t="s">
        <v>8297</v>
      </c>
      <c r="O111" t="s">
        <v>8298</v>
      </c>
      <c r="P111" s="13">
        <v>0</v>
      </c>
      <c r="Q111" s="13">
        <v>1</v>
      </c>
      <c r="R111" s="14">
        <v>42174.780821759254</v>
      </c>
      <c r="S111" s="14">
        <v>42204.780821759254</v>
      </c>
    </row>
    <row r="112" spans="1:19" ht="32" x14ac:dyDescent="0.2">
      <c r="A112">
        <v>4023</v>
      </c>
      <c r="B112" s="3" t="s">
        <v>4019</v>
      </c>
      <c r="C112" s="3" t="s">
        <v>8128</v>
      </c>
      <c r="D112" s="6">
        <v>7000</v>
      </c>
      <c r="E112" s="8">
        <v>0</v>
      </c>
      <c r="F112" t="s">
        <v>8220</v>
      </c>
      <c r="G112" t="s">
        <v>8223</v>
      </c>
      <c r="H112" t="s">
        <v>8245</v>
      </c>
      <c r="I112">
        <v>1458860363</v>
      </c>
      <c r="J112">
        <v>1454975963</v>
      </c>
      <c r="K112" t="b">
        <v>0</v>
      </c>
      <c r="L112">
        <v>0</v>
      </c>
      <c r="M112" t="b">
        <v>0</v>
      </c>
      <c r="N112" s="12" t="s">
        <v>8297</v>
      </c>
      <c r="O112" t="s">
        <v>8298</v>
      </c>
      <c r="P112" s="13">
        <v>0</v>
      </c>
      <c r="Q112" s="13">
        <v>0</v>
      </c>
      <c r="R112" s="14">
        <v>42408.999571759254</v>
      </c>
      <c r="S112" s="14">
        <v>42453.957905092597</v>
      </c>
    </row>
    <row r="113" spans="1:19" ht="32" x14ac:dyDescent="0.2">
      <c r="A113">
        <v>4032</v>
      </c>
      <c r="B113" s="3" t="s">
        <v>4028</v>
      </c>
      <c r="C113" s="3" t="s">
        <v>8137</v>
      </c>
      <c r="D113" s="6">
        <v>6048</v>
      </c>
      <c r="E113" s="8">
        <v>413</v>
      </c>
      <c r="F113" t="s">
        <v>8220</v>
      </c>
      <c r="G113" t="s">
        <v>8223</v>
      </c>
      <c r="H113" t="s">
        <v>8245</v>
      </c>
      <c r="I113">
        <v>1450211116</v>
      </c>
      <c r="J113">
        <v>1445023516</v>
      </c>
      <c r="K113" t="b">
        <v>0</v>
      </c>
      <c r="L113">
        <v>7</v>
      </c>
      <c r="M113" t="b">
        <v>0</v>
      </c>
      <c r="N113" s="12" t="s">
        <v>8297</v>
      </c>
      <c r="O113" t="s">
        <v>8298</v>
      </c>
      <c r="P113" s="13">
        <v>7</v>
      </c>
      <c r="Q113" s="13">
        <v>59</v>
      </c>
      <c r="R113" s="14">
        <v>42293.809212962966</v>
      </c>
      <c r="S113" s="14">
        <v>42353.85087962963</v>
      </c>
    </row>
    <row r="114" spans="1:19" ht="48" x14ac:dyDescent="0.2">
      <c r="A114">
        <v>2877</v>
      </c>
      <c r="B114" s="3" t="s">
        <v>2877</v>
      </c>
      <c r="C114" s="3" t="s">
        <v>6987</v>
      </c>
      <c r="D114" s="6">
        <v>6000</v>
      </c>
      <c r="E114" s="8">
        <v>650</v>
      </c>
      <c r="F114" t="s">
        <v>8220</v>
      </c>
      <c r="G114" t="s">
        <v>8223</v>
      </c>
      <c r="H114" t="s">
        <v>8245</v>
      </c>
      <c r="I114">
        <v>1480525200</v>
      </c>
      <c r="J114">
        <v>1477781724</v>
      </c>
      <c r="K114" t="b">
        <v>0</v>
      </c>
      <c r="L114">
        <v>6</v>
      </c>
      <c r="M114" t="b">
        <v>0</v>
      </c>
      <c r="N114" s="12" t="s">
        <v>8297</v>
      </c>
      <c r="O114" t="s">
        <v>8298</v>
      </c>
      <c r="P114" s="13">
        <v>11</v>
      </c>
      <c r="Q114" s="13">
        <v>108.33</v>
      </c>
      <c r="R114" s="14">
        <v>42672.955138888887</v>
      </c>
      <c r="S114" s="14">
        <v>42704.708333333328</v>
      </c>
    </row>
    <row r="115" spans="1:19" ht="32" x14ac:dyDescent="0.2">
      <c r="A115">
        <v>2906</v>
      </c>
      <c r="B115" s="3" t="s">
        <v>2906</v>
      </c>
      <c r="C115" s="3" t="s">
        <v>7016</v>
      </c>
      <c r="D115" s="6">
        <v>6000</v>
      </c>
      <c r="E115" s="8">
        <v>565</v>
      </c>
      <c r="F115" t="s">
        <v>8220</v>
      </c>
      <c r="G115" t="s">
        <v>8223</v>
      </c>
      <c r="H115" t="s">
        <v>8245</v>
      </c>
      <c r="I115">
        <v>1438390800</v>
      </c>
      <c r="J115">
        <v>1436888066</v>
      </c>
      <c r="K115" t="b">
        <v>0</v>
      </c>
      <c r="L115">
        <v>7</v>
      </c>
      <c r="M115" t="b">
        <v>0</v>
      </c>
      <c r="N115" s="12" t="s">
        <v>8297</v>
      </c>
      <c r="O115" t="s">
        <v>8298</v>
      </c>
      <c r="P115" s="13">
        <v>9</v>
      </c>
      <c r="Q115" s="13">
        <v>80.709999999999994</v>
      </c>
      <c r="R115" s="14">
        <v>42199.648912037039</v>
      </c>
      <c r="S115" s="14">
        <v>42217.041666666672</v>
      </c>
    </row>
    <row r="116" spans="1:19" ht="32" x14ac:dyDescent="0.2">
      <c r="A116">
        <v>3860</v>
      </c>
      <c r="B116" s="3" t="s">
        <v>3857</v>
      </c>
      <c r="C116" s="3" t="s">
        <v>7969</v>
      </c>
      <c r="D116" s="6">
        <v>6000</v>
      </c>
      <c r="E116" s="8">
        <v>1060</v>
      </c>
      <c r="F116" t="s">
        <v>8220</v>
      </c>
      <c r="G116" t="s">
        <v>8223</v>
      </c>
      <c r="H116" t="s">
        <v>8245</v>
      </c>
      <c r="I116">
        <v>1407858710</v>
      </c>
      <c r="J116">
        <v>1405266710</v>
      </c>
      <c r="K116" t="b">
        <v>0</v>
      </c>
      <c r="L116">
        <v>13</v>
      </c>
      <c r="M116" t="b">
        <v>0</v>
      </c>
      <c r="N116" s="12" t="s">
        <v>8297</v>
      </c>
      <c r="O116" t="s">
        <v>8298</v>
      </c>
      <c r="P116" s="13">
        <v>18</v>
      </c>
      <c r="Q116" s="13">
        <v>81.540000000000006</v>
      </c>
      <c r="R116" s="14">
        <v>41833.660995370366</v>
      </c>
      <c r="S116" s="14">
        <v>41863.660995370366</v>
      </c>
    </row>
    <row r="117" spans="1:19" ht="32" x14ac:dyDescent="0.2">
      <c r="A117">
        <v>3863</v>
      </c>
      <c r="B117" s="3" t="s">
        <v>3860</v>
      </c>
      <c r="C117" s="3" t="s">
        <v>7972</v>
      </c>
      <c r="D117" s="6">
        <v>6000</v>
      </c>
      <c r="E117" s="8">
        <v>0</v>
      </c>
      <c r="F117" t="s">
        <v>8220</v>
      </c>
      <c r="G117" t="s">
        <v>8223</v>
      </c>
      <c r="H117" t="s">
        <v>8245</v>
      </c>
      <c r="I117">
        <v>1446739905</v>
      </c>
      <c r="J117">
        <v>1441552305</v>
      </c>
      <c r="K117" t="b">
        <v>0</v>
      </c>
      <c r="L117">
        <v>0</v>
      </c>
      <c r="M117" t="b">
        <v>0</v>
      </c>
      <c r="N117" s="12" t="s">
        <v>8297</v>
      </c>
      <c r="O117" t="s">
        <v>8298</v>
      </c>
      <c r="P117" s="13">
        <v>0</v>
      </c>
      <c r="Q117" s="13">
        <v>0</v>
      </c>
      <c r="R117" s="14">
        <v>42253.633159722223</v>
      </c>
      <c r="S117" s="14">
        <v>42313.674826388888</v>
      </c>
    </row>
    <row r="118" spans="1:19" ht="32" x14ac:dyDescent="0.2">
      <c r="A118">
        <v>3910</v>
      </c>
      <c r="B118" s="3" t="s">
        <v>3907</v>
      </c>
      <c r="C118" s="3" t="s">
        <v>8018</v>
      </c>
      <c r="D118" s="6">
        <v>6000</v>
      </c>
      <c r="E118" s="8">
        <v>185</v>
      </c>
      <c r="F118" t="s">
        <v>8220</v>
      </c>
      <c r="G118" t="s">
        <v>8223</v>
      </c>
      <c r="H118" t="s">
        <v>8245</v>
      </c>
      <c r="I118">
        <v>1441649397</v>
      </c>
      <c r="J118">
        <v>1439057397</v>
      </c>
      <c r="K118" t="b">
        <v>0</v>
      </c>
      <c r="L118">
        <v>3</v>
      </c>
      <c r="M118" t="b">
        <v>0</v>
      </c>
      <c r="N118" s="12" t="s">
        <v>8297</v>
      </c>
      <c r="O118" t="s">
        <v>8298</v>
      </c>
      <c r="P118" s="13">
        <v>3</v>
      </c>
      <c r="Q118" s="13">
        <v>61.67</v>
      </c>
      <c r="R118" s="14">
        <v>42224.756909722222</v>
      </c>
      <c r="S118" s="14">
        <v>42254.756909722222</v>
      </c>
    </row>
    <row r="119" spans="1:19" ht="32" x14ac:dyDescent="0.2">
      <c r="A119">
        <v>3946</v>
      </c>
      <c r="B119" s="3" t="s">
        <v>3943</v>
      </c>
      <c r="C119" s="3" t="s">
        <v>8054</v>
      </c>
      <c r="D119" s="6">
        <v>6000</v>
      </c>
      <c r="E119" s="8">
        <v>195</v>
      </c>
      <c r="F119" t="s">
        <v>8220</v>
      </c>
      <c r="G119" t="s">
        <v>8223</v>
      </c>
      <c r="H119" t="s">
        <v>8245</v>
      </c>
      <c r="I119">
        <v>1425110400</v>
      </c>
      <c r="J119">
        <v>1422388822</v>
      </c>
      <c r="K119" t="b">
        <v>0</v>
      </c>
      <c r="L119">
        <v>5</v>
      </c>
      <c r="M119" t="b">
        <v>0</v>
      </c>
      <c r="N119" s="12" t="s">
        <v>8297</v>
      </c>
      <c r="O119" t="s">
        <v>8298</v>
      </c>
      <c r="P119" s="13">
        <v>3</v>
      </c>
      <c r="Q119" s="13">
        <v>39</v>
      </c>
      <c r="R119" s="14">
        <v>42031.833587962959</v>
      </c>
      <c r="S119" s="14">
        <v>42063.333333333328</v>
      </c>
    </row>
    <row r="120" spans="1:19" ht="32" x14ac:dyDescent="0.2">
      <c r="A120">
        <v>3979</v>
      </c>
      <c r="B120" s="3" t="s">
        <v>3976</v>
      </c>
      <c r="C120" s="3" t="s">
        <v>8086</v>
      </c>
      <c r="D120" s="6">
        <v>6000</v>
      </c>
      <c r="E120" s="8">
        <v>110</v>
      </c>
      <c r="F120" t="s">
        <v>8220</v>
      </c>
      <c r="G120" t="s">
        <v>8224</v>
      </c>
      <c r="H120" t="s">
        <v>8246</v>
      </c>
      <c r="I120">
        <v>1427659200</v>
      </c>
      <c r="J120">
        <v>1425678057</v>
      </c>
      <c r="K120" t="b">
        <v>0</v>
      </c>
      <c r="L120">
        <v>6</v>
      </c>
      <c r="M120" t="b">
        <v>0</v>
      </c>
      <c r="N120" s="12" t="s">
        <v>8297</v>
      </c>
      <c r="O120" t="s">
        <v>8298</v>
      </c>
      <c r="P120" s="13">
        <v>2</v>
      </c>
      <c r="Q120" s="13">
        <v>18.329999999999998</v>
      </c>
      <c r="R120" s="14">
        <v>42069.903437500005</v>
      </c>
      <c r="S120" s="14">
        <v>42092.833333333328</v>
      </c>
    </row>
    <row r="121" spans="1:19" ht="32" x14ac:dyDescent="0.2">
      <c r="A121">
        <v>4036</v>
      </c>
      <c r="B121" s="3" t="s">
        <v>4032</v>
      </c>
      <c r="C121" s="3" t="s">
        <v>7438</v>
      </c>
      <c r="D121" s="6">
        <v>6000</v>
      </c>
      <c r="E121" s="8">
        <v>2823</v>
      </c>
      <c r="F121" t="s">
        <v>8220</v>
      </c>
      <c r="G121" t="s">
        <v>8223</v>
      </c>
      <c r="H121" t="s">
        <v>8245</v>
      </c>
      <c r="I121">
        <v>1404253800</v>
      </c>
      <c r="J121">
        <v>1402784964</v>
      </c>
      <c r="K121" t="b">
        <v>0</v>
      </c>
      <c r="L121">
        <v>17</v>
      </c>
      <c r="M121" t="b">
        <v>0</v>
      </c>
      <c r="N121" s="12" t="s">
        <v>8297</v>
      </c>
      <c r="O121" t="s">
        <v>8298</v>
      </c>
      <c r="P121" s="13">
        <v>47</v>
      </c>
      <c r="Q121" s="13">
        <v>166.06</v>
      </c>
      <c r="R121" s="14">
        <v>41804.937083333331</v>
      </c>
      <c r="S121" s="14">
        <v>41821.9375</v>
      </c>
    </row>
    <row r="122" spans="1:19" ht="32" x14ac:dyDescent="0.2">
      <c r="A122">
        <v>4046</v>
      </c>
      <c r="B122" s="3" t="s">
        <v>4042</v>
      </c>
      <c r="C122" s="3" t="s">
        <v>8150</v>
      </c>
      <c r="D122" s="6">
        <v>5600</v>
      </c>
      <c r="E122" s="8">
        <v>460</v>
      </c>
      <c r="F122" t="s">
        <v>8220</v>
      </c>
      <c r="G122" t="s">
        <v>8223</v>
      </c>
      <c r="H122" t="s">
        <v>8245</v>
      </c>
      <c r="I122">
        <v>1413992210</v>
      </c>
      <c r="J122">
        <v>1411400210</v>
      </c>
      <c r="K122" t="b">
        <v>0</v>
      </c>
      <c r="L122">
        <v>12</v>
      </c>
      <c r="M122" t="b">
        <v>0</v>
      </c>
      <c r="N122" s="12" t="s">
        <v>8297</v>
      </c>
      <c r="O122" t="s">
        <v>8298</v>
      </c>
      <c r="P122" s="13">
        <v>8</v>
      </c>
      <c r="Q122" s="13">
        <v>38.33</v>
      </c>
      <c r="R122" s="14">
        <v>41904.650578703702</v>
      </c>
      <c r="S122" s="14">
        <v>41934.650578703702</v>
      </c>
    </row>
    <row r="123" spans="1:19" ht="32" x14ac:dyDescent="0.2">
      <c r="A123">
        <v>2881</v>
      </c>
      <c r="B123" s="3" t="s">
        <v>2881</v>
      </c>
      <c r="C123" s="3" t="s">
        <v>6991</v>
      </c>
      <c r="D123" s="6">
        <v>5500</v>
      </c>
      <c r="E123" s="8">
        <v>0</v>
      </c>
      <c r="F123" t="s">
        <v>8220</v>
      </c>
      <c r="G123" t="s">
        <v>8223</v>
      </c>
      <c r="H123" t="s">
        <v>8245</v>
      </c>
      <c r="I123">
        <v>1417620036</v>
      </c>
      <c r="J123">
        <v>1412432436</v>
      </c>
      <c r="K123" t="b">
        <v>0</v>
      </c>
      <c r="L123">
        <v>0</v>
      </c>
      <c r="M123" t="b">
        <v>0</v>
      </c>
      <c r="N123" s="12" t="s">
        <v>8297</v>
      </c>
      <c r="O123" t="s">
        <v>8298</v>
      </c>
      <c r="P123" s="13">
        <v>0</v>
      </c>
      <c r="Q123" s="13">
        <v>0</v>
      </c>
      <c r="R123" s="14">
        <v>41916.597638888888</v>
      </c>
      <c r="S123" s="14">
        <v>41976.639305555553</v>
      </c>
    </row>
    <row r="124" spans="1:19" ht="32" x14ac:dyDescent="0.2">
      <c r="A124">
        <v>2892</v>
      </c>
      <c r="B124" s="3" t="s">
        <v>2892</v>
      </c>
      <c r="C124" s="3" t="s">
        <v>7002</v>
      </c>
      <c r="D124" s="6">
        <v>5500</v>
      </c>
      <c r="E124" s="8">
        <v>500</v>
      </c>
      <c r="F124" t="s">
        <v>8220</v>
      </c>
      <c r="G124" t="s">
        <v>8223</v>
      </c>
      <c r="H124" t="s">
        <v>8245</v>
      </c>
      <c r="I124">
        <v>1409000400</v>
      </c>
      <c r="J124">
        <v>1408381704</v>
      </c>
      <c r="K124" t="b">
        <v>0</v>
      </c>
      <c r="L124">
        <v>17</v>
      </c>
      <c r="M124" t="b">
        <v>0</v>
      </c>
      <c r="N124" s="12" t="s">
        <v>8297</v>
      </c>
      <c r="O124" t="s">
        <v>8298</v>
      </c>
      <c r="P124" s="13">
        <v>9</v>
      </c>
      <c r="Q124" s="13">
        <v>29.41</v>
      </c>
      <c r="R124" s="14">
        <v>41869.714166666665</v>
      </c>
      <c r="S124" s="14">
        <v>41876.875</v>
      </c>
    </row>
    <row r="125" spans="1:19" ht="32" x14ac:dyDescent="0.2">
      <c r="A125">
        <v>2900</v>
      </c>
      <c r="B125" s="3" t="s">
        <v>2900</v>
      </c>
      <c r="C125" s="3" t="s">
        <v>7010</v>
      </c>
      <c r="D125" s="6">
        <v>5500</v>
      </c>
      <c r="E125" s="8">
        <v>3405</v>
      </c>
      <c r="F125" t="s">
        <v>8220</v>
      </c>
      <c r="G125" t="s">
        <v>8223</v>
      </c>
      <c r="H125" t="s">
        <v>8245</v>
      </c>
      <c r="I125">
        <v>1407562632</v>
      </c>
      <c r="J125">
        <v>1404970632</v>
      </c>
      <c r="K125" t="b">
        <v>0</v>
      </c>
      <c r="L125">
        <v>7</v>
      </c>
      <c r="M125" t="b">
        <v>0</v>
      </c>
      <c r="N125" s="12" t="s">
        <v>8297</v>
      </c>
      <c r="O125" t="s">
        <v>8298</v>
      </c>
      <c r="P125" s="13">
        <v>62</v>
      </c>
      <c r="Q125" s="13">
        <v>486.43</v>
      </c>
      <c r="R125" s="14">
        <v>41830.234166666669</v>
      </c>
      <c r="S125" s="14">
        <v>41860.234166666669</v>
      </c>
    </row>
    <row r="126" spans="1:19" ht="32" x14ac:dyDescent="0.2">
      <c r="A126">
        <v>3731</v>
      </c>
      <c r="B126" s="3" t="s">
        <v>3728</v>
      </c>
      <c r="C126" s="3" t="s">
        <v>7841</v>
      </c>
      <c r="D126" s="6">
        <v>5500</v>
      </c>
      <c r="E126" s="8">
        <v>620</v>
      </c>
      <c r="F126" t="s">
        <v>8220</v>
      </c>
      <c r="G126" t="s">
        <v>8223</v>
      </c>
      <c r="H126" t="s">
        <v>8245</v>
      </c>
      <c r="I126">
        <v>1420860180</v>
      </c>
      <c r="J126">
        <v>1418234646</v>
      </c>
      <c r="K126" t="b">
        <v>0</v>
      </c>
      <c r="L126">
        <v>12</v>
      </c>
      <c r="M126" t="b">
        <v>0</v>
      </c>
      <c r="N126" s="12" t="s">
        <v>8297</v>
      </c>
      <c r="O126" t="s">
        <v>8298</v>
      </c>
      <c r="P126" s="13">
        <v>11</v>
      </c>
      <c r="Q126" s="13">
        <v>51.67</v>
      </c>
      <c r="R126" s="14">
        <v>41983.752847222218</v>
      </c>
      <c r="S126" s="14">
        <v>42014.140972222223</v>
      </c>
    </row>
    <row r="127" spans="1:19" ht="48" x14ac:dyDescent="0.2">
      <c r="A127">
        <v>3941</v>
      </c>
      <c r="B127" s="3" t="s">
        <v>3938</v>
      </c>
      <c r="C127" s="3" t="s">
        <v>8049</v>
      </c>
      <c r="D127" s="6">
        <v>5500</v>
      </c>
      <c r="E127" s="8">
        <v>50</v>
      </c>
      <c r="F127" t="s">
        <v>8220</v>
      </c>
      <c r="G127" t="s">
        <v>8223</v>
      </c>
      <c r="H127" t="s">
        <v>8245</v>
      </c>
      <c r="I127">
        <v>1416877200</v>
      </c>
      <c r="J127">
        <v>1414505137</v>
      </c>
      <c r="K127" t="b">
        <v>0</v>
      </c>
      <c r="L127">
        <v>2</v>
      </c>
      <c r="M127" t="b">
        <v>0</v>
      </c>
      <c r="N127" s="12" t="s">
        <v>8297</v>
      </c>
      <c r="O127" t="s">
        <v>8298</v>
      </c>
      <c r="P127" s="13">
        <v>1</v>
      </c>
      <c r="Q127" s="13">
        <v>25</v>
      </c>
      <c r="R127" s="14">
        <v>41940.587233796294</v>
      </c>
      <c r="S127" s="14">
        <v>41968.041666666672</v>
      </c>
    </row>
    <row r="128" spans="1:19" ht="32" x14ac:dyDescent="0.2">
      <c r="A128">
        <v>3956</v>
      </c>
      <c r="B128" s="3" t="s">
        <v>3953</v>
      </c>
      <c r="C128" s="3" t="s">
        <v>8063</v>
      </c>
      <c r="D128" s="6">
        <v>5500</v>
      </c>
      <c r="E128" s="8">
        <v>0</v>
      </c>
      <c r="F128" t="s">
        <v>8220</v>
      </c>
      <c r="G128" t="s">
        <v>8223</v>
      </c>
      <c r="H128" t="s">
        <v>8245</v>
      </c>
      <c r="I128">
        <v>1461543600</v>
      </c>
      <c r="J128">
        <v>1459203727</v>
      </c>
      <c r="K128" t="b">
        <v>0</v>
      </c>
      <c r="L128">
        <v>0</v>
      </c>
      <c r="M128" t="b">
        <v>0</v>
      </c>
      <c r="N128" s="12" t="s">
        <v>8297</v>
      </c>
      <c r="O128" t="s">
        <v>8298</v>
      </c>
      <c r="P128" s="13">
        <v>0</v>
      </c>
      <c r="Q128" s="13">
        <v>0</v>
      </c>
      <c r="R128" s="14">
        <v>42457.932025462964</v>
      </c>
      <c r="S128" s="14">
        <v>42485.013888888891</v>
      </c>
    </row>
    <row r="129" spans="1:19" ht="32" x14ac:dyDescent="0.2">
      <c r="A129">
        <v>2852</v>
      </c>
      <c r="B129" s="3" t="s">
        <v>2852</v>
      </c>
      <c r="C129" s="3" t="s">
        <v>6962</v>
      </c>
      <c r="D129" s="6">
        <v>5000</v>
      </c>
      <c r="E129" s="8">
        <v>95</v>
      </c>
      <c r="F129" t="s">
        <v>8220</v>
      </c>
      <c r="G129" t="s">
        <v>8223</v>
      </c>
      <c r="H129" t="s">
        <v>8245</v>
      </c>
      <c r="I129">
        <v>1403312703</v>
      </c>
      <c r="J129">
        <v>1400720703</v>
      </c>
      <c r="K129" t="b">
        <v>0</v>
      </c>
      <c r="L129">
        <v>6</v>
      </c>
      <c r="M129" t="b">
        <v>0</v>
      </c>
      <c r="N129" s="12" t="s">
        <v>8297</v>
      </c>
      <c r="O129" t="s">
        <v>8298</v>
      </c>
      <c r="P129" s="13">
        <v>2</v>
      </c>
      <c r="Q129" s="13">
        <v>15.83</v>
      </c>
      <c r="R129" s="14">
        <v>41781.045173611114</v>
      </c>
      <c r="S129" s="14">
        <v>41811.045173611114</v>
      </c>
    </row>
    <row r="130" spans="1:19" ht="32" x14ac:dyDescent="0.2">
      <c r="A130">
        <v>2866</v>
      </c>
      <c r="B130" s="3" t="s">
        <v>2866</v>
      </c>
      <c r="C130" s="3" t="s">
        <v>6976</v>
      </c>
      <c r="D130" s="6">
        <v>5000</v>
      </c>
      <c r="E130" s="8">
        <v>45</v>
      </c>
      <c r="F130" t="s">
        <v>8220</v>
      </c>
      <c r="G130" t="s">
        <v>8223</v>
      </c>
      <c r="H130" t="s">
        <v>8245</v>
      </c>
      <c r="I130">
        <v>1476482400</v>
      </c>
      <c r="J130">
        <v>1473893721</v>
      </c>
      <c r="K130" t="b">
        <v>0</v>
      </c>
      <c r="L130">
        <v>2</v>
      </c>
      <c r="M130" t="b">
        <v>0</v>
      </c>
      <c r="N130" s="12" t="s">
        <v>8297</v>
      </c>
      <c r="O130" t="s">
        <v>8298</v>
      </c>
      <c r="P130" s="13">
        <v>1</v>
      </c>
      <c r="Q130" s="13">
        <v>22.5</v>
      </c>
      <c r="R130" s="14">
        <v>42627.955104166671</v>
      </c>
      <c r="S130" s="14">
        <v>42657.916666666672</v>
      </c>
    </row>
    <row r="131" spans="1:19" ht="32" x14ac:dyDescent="0.2">
      <c r="A131">
        <v>2870</v>
      </c>
      <c r="B131" s="3" t="s">
        <v>2870</v>
      </c>
      <c r="C131" s="3" t="s">
        <v>6980</v>
      </c>
      <c r="D131" s="6">
        <v>5000</v>
      </c>
      <c r="E131" s="8">
        <v>750</v>
      </c>
      <c r="F131" t="s">
        <v>8220</v>
      </c>
      <c r="G131" t="s">
        <v>8223</v>
      </c>
      <c r="H131" t="s">
        <v>8245</v>
      </c>
      <c r="I131">
        <v>1400301165</v>
      </c>
      <c r="J131">
        <v>1397709165</v>
      </c>
      <c r="K131" t="b">
        <v>0</v>
      </c>
      <c r="L131">
        <v>9</v>
      </c>
      <c r="M131" t="b">
        <v>0</v>
      </c>
      <c r="N131" s="12" t="s">
        <v>8297</v>
      </c>
      <c r="O131" t="s">
        <v>8298</v>
      </c>
      <c r="P131" s="13">
        <v>15</v>
      </c>
      <c r="Q131" s="13">
        <v>83.33</v>
      </c>
      <c r="R131" s="14">
        <v>41746.189409722225</v>
      </c>
      <c r="S131" s="14">
        <v>41776.189409722225</v>
      </c>
    </row>
    <row r="132" spans="1:19" ht="32" x14ac:dyDescent="0.2">
      <c r="A132">
        <v>2874</v>
      </c>
      <c r="B132" s="3" t="s">
        <v>2874</v>
      </c>
      <c r="C132" s="3" t="s">
        <v>6984</v>
      </c>
      <c r="D132" s="6">
        <v>5000</v>
      </c>
      <c r="E132" s="8">
        <v>271</v>
      </c>
      <c r="F132" t="s">
        <v>8220</v>
      </c>
      <c r="G132" t="s">
        <v>8223</v>
      </c>
      <c r="H132" t="s">
        <v>8245</v>
      </c>
      <c r="I132">
        <v>1484684186</v>
      </c>
      <c r="J132">
        <v>1482092186</v>
      </c>
      <c r="K132" t="b">
        <v>0</v>
      </c>
      <c r="L132">
        <v>3</v>
      </c>
      <c r="M132" t="b">
        <v>0</v>
      </c>
      <c r="N132" s="12" t="s">
        <v>8297</v>
      </c>
      <c r="O132" t="s">
        <v>8298</v>
      </c>
      <c r="P132" s="13">
        <v>5</v>
      </c>
      <c r="Q132" s="13">
        <v>90.33</v>
      </c>
      <c r="R132" s="14">
        <v>42722.84474537037</v>
      </c>
      <c r="S132" s="14">
        <v>42752.84474537037</v>
      </c>
    </row>
    <row r="133" spans="1:19" ht="16" x14ac:dyDescent="0.2">
      <c r="A133">
        <v>2893</v>
      </c>
      <c r="B133" s="3" t="s">
        <v>2893</v>
      </c>
      <c r="C133" s="3" t="s">
        <v>7003</v>
      </c>
      <c r="D133" s="6">
        <v>5000</v>
      </c>
      <c r="E133" s="8">
        <v>25</v>
      </c>
      <c r="F133" t="s">
        <v>8220</v>
      </c>
      <c r="G133" t="s">
        <v>8223</v>
      </c>
      <c r="H133" t="s">
        <v>8245</v>
      </c>
      <c r="I133">
        <v>1420768800</v>
      </c>
      <c r="J133">
        <v>1415644395</v>
      </c>
      <c r="K133" t="b">
        <v>0</v>
      </c>
      <c r="L133">
        <v>2</v>
      </c>
      <c r="M133" t="b">
        <v>0</v>
      </c>
      <c r="N133" s="12" t="s">
        <v>8297</v>
      </c>
      <c r="O133" t="s">
        <v>8298</v>
      </c>
      <c r="P133" s="13">
        <v>1</v>
      </c>
      <c r="Q133" s="13">
        <v>12.5</v>
      </c>
      <c r="R133" s="14">
        <v>41953.773090277777</v>
      </c>
      <c r="S133" s="14">
        <v>42013.083333333328</v>
      </c>
    </row>
    <row r="134" spans="1:19" ht="32" x14ac:dyDescent="0.2">
      <c r="A134">
        <v>2903</v>
      </c>
      <c r="B134" s="3" t="s">
        <v>2903</v>
      </c>
      <c r="C134" s="3" t="s">
        <v>7013</v>
      </c>
      <c r="D134" s="6">
        <v>5000</v>
      </c>
      <c r="E134" s="8">
        <v>39</v>
      </c>
      <c r="F134" t="s">
        <v>8220</v>
      </c>
      <c r="G134" t="s">
        <v>8223</v>
      </c>
      <c r="H134" t="s">
        <v>8245</v>
      </c>
      <c r="I134">
        <v>1441771218</v>
      </c>
      <c r="J134">
        <v>1436587218</v>
      </c>
      <c r="K134" t="b">
        <v>0</v>
      </c>
      <c r="L134">
        <v>4</v>
      </c>
      <c r="M134" t="b">
        <v>0</v>
      </c>
      <c r="N134" s="12" t="s">
        <v>8297</v>
      </c>
      <c r="O134" t="s">
        <v>8298</v>
      </c>
      <c r="P134" s="13">
        <v>1</v>
      </c>
      <c r="Q134" s="13">
        <v>9.75</v>
      </c>
      <c r="R134" s="14">
        <v>42196.166874999995</v>
      </c>
      <c r="S134" s="14">
        <v>42256.166874999995</v>
      </c>
    </row>
    <row r="135" spans="1:19" ht="32" x14ac:dyDescent="0.2">
      <c r="A135">
        <v>2918</v>
      </c>
      <c r="B135" s="3" t="s">
        <v>2918</v>
      </c>
      <c r="C135" s="3" t="s">
        <v>7028</v>
      </c>
      <c r="D135" s="6">
        <v>5000</v>
      </c>
      <c r="E135" s="8">
        <v>1362</v>
      </c>
      <c r="F135" t="s">
        <v>8220</v>
      </c>
      <c r="G135" t="s">
        <v>8223</v>
      </c>
      <c r="H135" t="s">
        <v>8245</v>
      </c>
      <c r="I135">
        <v>1446131207</v>
      </c>
      <c r="J135">
        <v>1443712007</v>
      </c>
      <c r="K135" t="b">
        <v>0</v>
      </c>
      <c r="L135">
        <v>20</v>
      </c>
      <c r="M135" t="b">
        <v>0</v>
      </c>
      <c r="N135" s="12" t="s">
        <v>8297</v>
      </c>
      <c r="O135" t="s">
        <v>8298</v>
      </c>
      <c r="P135" s="13">
        <v>27</v>
      </c>
      <c r="Q135" s="13">
        <v>68.099999999999994</v>
      </c>
      <c r="R135" s="14">
        <v>42278.629710648151</v>
      </c>
      <c r="S135" s="14">
        <v>42306.629710648151</v>
      </c>
    </row>
    <row r="136" spans="1:19" ht="32" x14ac:dyDescent="0.2">
      <c r="A136">
        <v>3729</v>
      </c>
      <c r="B136" s="3" t="s">
        <v>3726</v>
      </c>
      <c r="C136" s="3" t="s">
        <v>7839</v>
      </c>
      <c r="D136" s="6">
        <v>5000</v>
      </c>
      <c r="E136" s="8">
        <v>362</v>
      </c>
      <c r="F136" t="s">
        <v>8220</v>
      </c>
      <c r="G136" t="s">
        <v>8223</v>
      </c>
      <c r="H136" t="s">
        <v>8245</v>
      </c>
      <c r="I136">
        <v>1427082912</v>
      </c>
      <c r="J136">
        <v>1423198512</v>
      </c>
      <c r="K136" t="b">
        <v>0</v>
      </c>
      <c r="L136">
        <v>5</v>
      </c>
      <c r="M136" t="b">
        <v>0</v>
      </c>
      <c r="N136" s="12" t="s">
        <v>8297</v>
      </c>
      <c r="O136" t="s">
        <v>8298</v>
      </c>
      <c r="P136" s="13">
        <v>7</v>
      </c>
      <c r="Q136" s="13">
        <v>72.400000000000006</v>
      </c>
      <c r="R136" s="14">
        <v>42041.205000000002</v>
      </c>
      <c r="S136" s="14">
        <v>42086.16333333333</v>
      </c>
    </row>
    <row r="137" spans="1:19" ht="32" x14ac:dyDescent="0.2">
      <c r="A137">
        <v>3742</v>
      </c>
      <c r="B137" s="3" t="s">
        <v>3739</v>
      </c>
      <c r="C137" s="3" t="s">
        <v>7852</v>
      </c>
      <c r="D137" s="6">
        <v>5000</v>
      </c>
      <c r="E137" s="8">
        <v>100</v>
      </c>
      <c r="F137" t="s">
        <v>8220</v>
      </c>
      <c r="G137" t="s">
        <v>8223</v>
      </c>
      <c r="H137" t="s">
        <v>8245</v>
      </c>
      <c r="I137">
        <v>1409980144</v>
      </c>
      <c r="J137">
        <v>1407388144</v>
      </c>
      <c r="K137" t="b">
        <v>0</v>
      </c>
      <c r="L137">
        <v>4</v>
      </c>
      <c r="M137" t="b">
        <v>0</v>
      </c>
      <c r="N137" s="12" t="s">
        <v>8297</v>
      </c>
      <c r="O137" t="s">
        <v>8298</v>
      </c>
      <c r="P137" s="13">
        <v>2</v>
      </c>
      <c r="Q137" s="13">
        <v>25</v>
      </c>
      <c r="R137" s="14">
        <v>41858.214629629627</v>
      </c>
      <c r="S137" s="14">
        <v>41888.214629629627</v>
      </c>
    </row>
    <row r="138" spans="1:19" ht="32" x14ac:dyDescent="0.2">
      <c r="A138">
        <v>3842</v>
      </c>
      <c r="B138" s="3" t="s">
        <v>3839</v>
      </c>
      <c r="C138" s="3" t="s">
        <v>7951</v>
      </c>
      <c r="D138" s="6">
        <v>5000</v>
      </c>
      <c r="E138" s="8">
        <v>1097</v>
      </c>
      <c r="F138" t="s">
        <v>8220</v>
      </c>
      <c r="G138" t="s">
        <v>8224</v>
      </c>
      <c r="H138" t="s">
        <v>8246</v>
      </c>
      <c r="I138">
        <v>1399809052</v>
      </c>
      <c r="J138">
        <v>1397217052</v>
      </c>
      <c r="K138" t="b">
        <v>1</v>
      </c>
      <c r="L138">
        <v>23</v>
      </c>
      <c r="M138" t="b">
        <v>0</v>
      </c>
      <c r="N138" s="12" t="s">
        <v>8297</v>
      </c>
      <c r="O138" t="s">
        <v>8298</v>
      </c>
      <c r="P138" s="13">
        <v>22</v>
      </c>
      <c r="Q138" s="13">
        <v>47.7</v>
      </c>
      <c r="R138" s="14">
        <v>41740.493657407409</v>
      </c>
      <c r="S138" s="14">
        <v>41770.493657407409</v>
      </c>
    </row>
    <row r="139" spans="1:19" ht="32" x14ac:dyDescent="0.2">
      <c r="A139">
        <v>3843</v>
      </c>
      <c r="B139" s="3" t="s">
        <v>3840</v>
      </c>
      <c r="C139" s="3" t="s">
        <v>7952</v>
      </c>
      <c r="D139" s="6">
        <v>5000</v>
      </c>
      <c r="E139" s="8">
        <v>1065</v>
      </c>
      <c r="F139" t="s">
        <v>8220</v>
      </c>
      <c r="G139" t="s">
        <v>8223</v>
      </c>
      <c r="H139" t="s">
        <v>8245</v>
      </c>
      <c r="I139">
        <v>1401587064</v>
      </c>
      <c r="J139">
        <v>1399427064</v>
      </c>
      <c r="K139" t="b">
        <v>1</v>
      </c>
      <c r="L139">
        <v>19</v>
      </c>
      <c r="M139" t="b">
        <v>0</v>
      </c>
      <c r="N139" s="12" t="s">
        <v>8297</v>
      </c>
      <c r="O139" t="s">
        <v>8298</v>
      </c>
      <c r="P139" s="13">
        <v>21</v>
      </c>
      <c r="Q139" s="13">
        <v>56.05</v>
      </c>
      <c r="R139" s="14">
        <v>41766.072500000002</v>
      </c>
      <c r="S139" s="14">
        <v>41791.072500000002</v>
      </c>
    </row>
    <row r="140" spans="1:19" ht="32" x14ac:dyDescent="0.2">
      <c r="A140">
        <v>3856</v>
      </c>
      <c r="B140" s="3" t="s">
        <v>3853</v>
      </c>
      <c r="C140" s="3" t="s">
        <v>7965</v>
      </c>
      <c r="D140" s="6">
        <v>5000</v>
      </c>
      <c r="E140" s="8">
        <v>1</v>
      </c>
      <c r="F140" t="s">
        <v>8220</v>
      </c>
      <c r="G140" t="s">
        <v>8223</v>
      </c>
      <c r="H140" t="s">
        <v>8245</v>
      </c>
      <c r="I140">
        <v>1425833403</v>
      </c>
      <c r="J140">
        <v>1423245003</v>
      </c>
      <c r="K140" t="b">
        <v>0</v>
      </c>
      <c r="L140">
        <v>1</v>
      </c>
      <c r="M140" t="b">
        <v>0</v>
      </c>
      <c r="N140" s="12" t="s">
        <v>8297</v>
      </c>
      <c r="O140" t="s">
        <v>8298</v>
      </c>
      <c r="P140" s="13">
        <v>0</v>
      </c>
      <c r="Q140" s="13">
        <v>1</v>
      </c>
      <c r="R140" s="14">
        <v>42041.743090277778</v>
      </c>
      <c r="S140" s="14">
        <v>42071.701423611114</v>
      </c>
    </row>
    <row r="141" spans="1:19" ht="48" x14ac:dyDescent="0.2">
      <c r="A141">
        <v>3857</v>
      </c>
      <c r="B141" s="3" t="s">
        <v>3854</v>
      </c>
      <c r="C141" s="3" t="s">
        <v>7966</v>
      </c>
      <c r="D141" s="6">
        <v>5000</v>
      </c>
      <c r="E141" s="8">
        <v>260</v>
      </c>
      <c r="F141" t="s">
        <v>8220</v>
      </c>
      <c r="G141" t="s">
        <v>8223</v>
      </c>
      <c r="H141" t="s">
        <v>8245</v>
      </c>
      <c r="I141">
        <v>1406913120</v>
      </c>
      <c r="J141">
        <v>1404927690</v>
      </c>
      <c r="K141" t="b">
        <v>0</v>
      </c>
      <c r="L141">
        <v>4</v>
      </c>
      <c r="M141" t="b">
        <v>0</v>
      </c>
      <c r="N141" s="12" t="s">
        <v>8297</v>
      </c>
      <c r="O141" t="s">
        <v>8298</v>
      </c>
      <c r="P141" s="13">
        <v>5</v>
      </c>
      <c r="Q141" s="13">
        <v>65</v>
      </c>
      <c r="R141" s="14">
        <v>41829.73715277778</v>
      </c>
      <c r="S141" s="14">
        <v>41852.716666666667</v>
      </c>
    </row>
    <row r="142" spans="1:19" ht="32" x14ac:dyDescent="0.2">
      <c r="A142">
        <v>3864</v>
      </c>
      <c r="B142" s="3" t="s">
        <v>3861</v>
      </c>
      <c r="C142" s="3" t="s">
        <v>7973</v>
      </c>
      <c r="D142" s="6">
        <v>5000</v>
      </c>
      <c r="E142" s="8">
        <v>60</v>
      </c>
      <c r="F142" t="s">
        <v>8220</v>
      </c>
      <c r="G142" t="s">
        <v>8223</v>
      </c>
      <c r="H142" t="s">
        <v>8245</v>
      </c>
      <c r="I142">
        <v>1447799054</v>
      </c>
      <c r="J142">
        <v>1445203454</v>
      </c>
      <c r="K142" t="b">
        <v>0</v>
      </c>
      <c r="L142">
        <v>3</v>
      </c>
      <c r="M142" t="b">
        <v>0</v>
      </c>
      <c r="N142" s="12" t="s">
        <v>8297</v>
      </c>
      <c r="O142" t="s">
        <v>8298</v>
      </c>
      <c r="P142" s="13">
        <v>1</v>
      </c>
      <c r="Q142" s="13">
        <v>20</v>
      </c>
      <c r="R142" s="14">
        <v>42295.891828703709</v>
      </c>
      <c r="S142" s="14">
        <v>42325.933495370366</v>
      </c>
    </row>
    <row r="143" spans="1:19" ht="32" x14ac:dyDescent="0.2">
      <c r="A143">
        <v>3919</v>
      </c>
      <c r="B143" s="3" t="s">
        <v>3916</v>
      </c>
      <c r="C143" s="3" t="s">
        <v>8027</v>
      </c>
      <c r="D143" s="6">
        <v>5000</v>
      </c>
      <c r="E143" s="8">
        <v>90</v>
      </c>
      <c r="F143" t="s">
        <v>8220</v>
      </c>
      <c r="G143" t="s">
        <v>8224</v>
      </c>
      <c r="H143" t="s">
        <v>8246</v>
      </c>
      <c r="I143">
        <v>1453075200</v>
      </c>
      <c r="J143">
        <v>1450628773</v>
      </c>
      <c r="K143" t="b">
        <v>0</v>
      </c>
      <c r="L143">
        <v>3</v>
      </c>
      <c r="M143" t="b">
        <v>0</v>
      </c>
      <c r="N143" s="12" t="s">
        <v>8297</v>
      </c>
      <c r="O143" t="s">
        <v>8298</v>
      </c>
      <c r="P143" s="13">
        <v>2</v>
      </c>
      <c r="Q143" s="13">
        <v>30</v>
      </c>
      <c r="R143" s="14">
        <v>42358.684872685189</v>
      </c>
      <c r="S143" s="14">
        <v>42387</v>
      </c>
    </row>
    <row r="144" spans="1:19" ht="32" x14ac:dyDescent="0.2">
      <c r="A144">
        <v>3926</v>
      </c>
      <c r="B144" s="3" t="s">
        <v>3923</v>
      </c>
      <c r="C144" s="3" t="s">
        <v>8034</v>
      </c>
      <c r="D144" s="6">
        <v>5000</v>
      </c>
      <c r="E144" s="8">
        <v>15</v>
      </c>
      <c r="F144" t="s">
        <v>8220</v>
      </c>
      <c r="G144" t="s">
        <v>8225</v>
      </c>
      <c r="H144" t="s">
        <v>8247</v>
      </c>
      <c r="I144">
        <v>1419645748</v>
      </c>
      <c r="J144">
        <v>1417053748</v>
      </c>
      <c r="K144" t="b">
        <v>0</v>
      </c>
      <c r="L144">
        <v>1</v>
      </c>
      <c r="M144" t="b">
        <v>0</v>
      </c>
      <c r="N144" s="12" t="s">
        <v>8297</v>
      </c>
      <c r="O144" t="s">
        <v>8298</v>
      </c>
      <c r="P144" s="13">
        <v>0</v>
      </c>
      <c r="Q144" s="13">
        <v>15</v>
      </c>
      <c r="R144" s="14">
        <v>41970.085046296299</v>
      </c>
      <c r="S144" s="14">
        <v>42000.085046296299</v>
      </c>
    </row>
    <row r="145" spans="1:19" ht="32" x14ac:dyDescent="0.2">
      <c r="A145">
        <v>3928</v>
      </c>
      <c r="B145" s="3" t="s">
        <v>3925</v>
      </c>
      <c r="C145" s="3" t="s">
        <v>8036</v>
      </c>
      <c r="D145" s="6">
        <v>5000</v>
      </c>
      <c r="E145" s="8">
        <v>651</v>
      </c>
      <c r="F145" t="s">
        <v>8220</v>
      </c>
      <c r="G145" t="s">
        <v>8223</v>
      </c>
      <c r="H145" t="s">
        <v>8245</v>
      </c>
      <c r="I145">
        <v>1444971540</v>
      </c>
      <c r="J145">
        <v>1442593427</v>
      </c>
      <c r="K145" t="b">
        <v>0</v>
      </c>
      <c r="L145">
        <v>7</v>
      </c>
      <c r="M145" t="b">
        <v>0</v>
      </c>
      <c r="N145" s="12" t="s">
        <v>8297</v>
      </c>
      <c r="O145" t="s">
        <v>8298</v>
      </c>
      <c r="P145" s="13">
        <v>13</v>
      </c>
      <c r="Q145" s="13">
        <v>93</v>
      </c>
      <c r="R145" s="14">
        <v>42265.683182870373</v>
      </c>
      <c r="S145" s="14">
        <v>42293.207638888889</v>
      </c>
    </row>
    <row r="146" spans="1:19" ht="32" x14ac:dyDescent="0.2">
      <c r="A146">
        <v>3934</v>
      </c>
      <c r="B146" s="3" t="s">
        <v>3931</v>
      </c>
      <c r="C146" s="3" t="s">
        <v>8042</v>
      </c>
      <c r="D146" s="6">
        <v>5000</v>
      </c>
      <c r="E146" s="8">
        <v>550</v>
      </c>
      <c r="F146" t="s">
        <v>8220</v>
      </c>
      <c r="G146" t="s">
        <v>8223</v>
      </c>
      <c r="H146" t="s">
        <v>8245</v>
      </c>
      <c r="I146">
        <v>1443704400</v>
      </c>
      <c r="J146">
        <v>1439827639</v>
      </c>
      <c r="K146" t="b">
        <v>0</v>
      </c>
      <c r="L146">
        <v>12</v>
      </c>
      <c r="M146" t="b">
        <v>0</v>
      </c>
      <c r="N146" s="12" t="s">
        <v>8297</v>
      </c>
      <c r="O146" t="s">
        <v>8298</v>
      </c>
      <c r="P146" s="13">
        <v>11</v>
      </c>
      <c r="Q146" s="13">
        <v>45.83</v>
      </c>
      <c r="R146" s="14">
        <v>42233.671747685185</v>
      </c>
      <c r="S146" s="14">
        <v>42278.541666666672</v>
      </c>
    </row>
    <row r="147" spans="1:19" ht="32" x14ac:dyDescent="0.2">
      <c r="A147">
        <v>3939</v>
      </c>
      <c r="B147" s="3" t="s">
        <v>3936</v>
      </c>
      <c r="C147" s="3" t="s">
        <v>8047</v>
      </c>
      <c r="D147" s="6">
        <v>5000</v>
      </c>
      <c r="E147" s="8">
        <v>5</v>
      </c>
      <c r="F147" t="s">
        <v>8220</v>
      </c>
      <c r="G147" t="s">
        <v>8225</v>
      </c>
      <c r="H147" t="s">
        <v>8247</v>
      </c>
      <c r="I147">
        <v>1412656200</v>
      </c>
      <c r="J147">
        <v>1412328979</v>
      </c>
      <c r="K147" t="b">
        <v>0</v>
      </c>
      <c r="L147">
        <v>1</v>
      </c>
      <c r="M147" t="b">
        <v>0</v>
      </c>
      <c r="N147" s="12" t="s">
        <v>8297</v>
      </c>
      <c r="O147" t="s">
        <v>8298</v>
      </c>
      <c r="P147" s="13">
        <v>0</v>
      </c>
      <c r="Q147" s="13">
        <v>5</v>
      </c>
      <c r="R147" s="14">
        <v>41915.400219907409</v>
      </c>
      <c r="S147" s="14">
        <v>41919.1875</v>
      </c>
    </row>
    <row r="148" spans="1:19" ht="32" x14ac:dyDescent="0.2">
      <c r="A148">
        <v>3940</v>
      </c>
      <c r="B148" s="3" t="s">
        <v>3937</v>
      </c>
      <c r="C148" s="3" t="s">
        <v>8048</v>
      </c>
      <c r="D148" s="6">
        <v>5000</v>
      </c>
      <c r="E148" s="8">
        <v>11</v>
      </c>
      <c r="F148" t="s">
        <v>8220</v>
      </c>
      <c r="G148" t="s">
        <v>8223</v>
      </c>
      <c r="H148" t="s">
        <v>8245</v>
      </c>
      <c r="I148">
        <v>1420199351</v>
      </c>
      <c r="J148">
        <v>1416311351</v>
      </c>
      <c r="K148" t="b">
        <v>0</v>
      </c>
      <c r="L148">
        <v>2</v>
      </c>
      <c r="M148" t="b">
        <v>0</v>
      </c>
      <c r="N148" s="12" t="s">
        <v>8297</v>
      </c>
      <c r="O148" t="s">
        <v>8298</v>
      </c>
      <c r="P148" s="13">
        <v>0</v>
      </c>
      <c r="Q148" s="13">
        <v>5.5</v>
      </c>
      <c r="R148" s="14">
        <v>41961.492488425924</v>
      </c>
      <c r="S148" s="14">
        <v>42006.492488425924</v>
      </c>
    </row>
    <row r="149" spans="1:19" ht="32" x14ac:dyDescent="0.2">
      <c r="A149">
        <v>3943</v>
      </c>
      <c r="B149" s="3" t="s">
        <v>3940</v>
      </c>
      <c r="C149" s="3" t="s">
        <v>8051</v>
      </c>
      <c r="D149" s="6">
        <v>5000</v>
      </c>
      <c r="E149" s="8">
        <v>1782</v>
      </c>
      <c r="F149" t="s">
        <v>8220</v>
      </c>
      <c r="G149" t="s">
        <v>8223</v>
      </c>
      <c r="H149" t="s">
        <v>8245</v>
      </c>
      <c r="I149">
        <v>1446483000</v>
      </c>
      <c r="J149">
        <v>1443811268</v>
      </c>
      <c r="K149" t="b">
        <v>0</v>
      </c>
      <c r="L149">
        <v>13</v>
      </c>
      <c r="M149" t="b">
        <v>0</v>
      </c>
      <c r="N149" s="12" t="s">
        <v>8297</v>
      </c>
      <c r="O149" t="s">
        <v>8298</v>
      </c>
      <c r="P149" s="13">
        <v>36</v>
      </c>
      <c r="Q149" s="13">
        <v>137.08000000000001</v>
      </c>
      <c r="R149" s="14">
        <v>42279.778564814813</v>
      </c>
      <c r="S149" s="14">
        <v>42310.701388888891</v>
      </c>
    </row>
    <row r="150" spans="1:19" ht="32" x14ac:dyDescent="0.2">
      <c r="A150">
        <v>3944</v>
      </c>
      <c r="B150" s="3" t="s">
        <v>3941</v>
      </c>
      <c r="C150" s="3" t="s">
        <v>8052</v>
      </c>
      <c r="D150" s="6">
        <v>5000</v>
      </c>
      <c r="E150" s="8">
        <v>0</v>
      </c>
      <c r="F150" t="s">
        <v>8220</v>
      </c>
      <c r="G150" t="s">
        <v>8223</v>
      </c>
      <c r="H150" t="s">
        <v>8245</v>
      </c>
      <c r="I150">
        <v>1440690875</v>
      </c>
      <c r="J150">
        <v>1438098875</v>
      </c>
      <c r="K150" t="b">
        <v>0</v>
      </c>
      <c r="L150">
        <v>0</v>
      </c>
      <c r="M150" t="b">
        <v>0</v>
      </c>
      <c r="N150" s="12" t="s">
        <v>8297</v>
      </c>
      <c r="O150" t="s">
        <v>8298</v>
      </c>
      <c r="P150" s="13">
        <v>0</v>
      </c>
      <c r="Q150" s="13">
        <v>0</v>
      </c>
      <c r="R150" s="14">
        <v>42213.662905092591</v>
      </c>
      <c r="S150" s="14">
        <v>42243.662905092591</v>
      </c>
    </row>
    <row r="151" spans="1:19" ht="32" x14ac:dyDescent="0.2">
      <c r="A151">
        <v>3961</v>
      </c>
      <c r="B151" s="3" t="s">
        <v>3958</v>
      </c>
      <c r="C151" s="3" t="s">
        <v>8068</v>
      </c>
      <c r="D151" s="6">
        <v>5000</v>
      </c>
      <c r="E151" s="8">
        <v>21</v>
      </c>
      <c r="F151" t="s">
        <v>8220</v>
      </c>
      <c r="G151" t="s">
        <v>8224</v>
      </c>
      <c r="H151" t="s">
        <v>8246</v>
      </c>
      <c r="I151">
        <v>1399584210</v>
      </c>
      <c r="J151">
        <v>1397683410</v>
      </c>
      <c r="K151" t="b">
        <v>0</v>
      </c>
      <c r="L151">
        <v>2</v>
      </c>
      <c r="M151" t="b">
        <v>0</v>
      </c>
      <c r="N151" s="12" t="s">
        <v>8297</v>
      </c>
      <c r="O151" t="s">
        <v>8298</v>
      </c>
      <c r="P151" s="13">
        <v>0</v>
      </c>
      <c r="Q151" s="13">
        <v>10.5</v>
      </c>
      <c r="R151" s="14">
        <v>41745.891319444447</v>
      </c>
      <c r="S151" s="14">
        <v>41767.891319444447</v>
      </c>
    </row>
    <row r="152" spans="1:19" ht="32" x14ac:dyDescent="0.2">
      <c r="A152">
        <v>3968</v>
      </c>
      <c r="B152" s="3" t="s">
        <v>3965</v>
      </c>
      <c r="C152" s="3" t="s">
        <v>8075</v>
      </c>
      <c r="D152" s="6">
        <v>5000</v>
      </c>
      <c r="E152" s="8">
        <v>527</v>
      </c>
      <c r="F152" t="s">
        <v>8220</v>
      </c>
      <c r="G152" t="s">
        <v>8223</v>
      </c>
      <c r="H152" t="s">
        <v>8245</v>
      </c>
      <c r="I152">
        <v>1463945673</v>
      </c>
      <c r="J152">
        <v>1458761673</v>
      </c>
      <c r="K152" t="b">
        <v>0</v>
      </c>
      <c r="L152">
        <v>11</v>
      </c>
      <c r="M152" t="b">
        <v>0</v>
      </c>
      <c r="N152" s="12" t="s">
        <v>8297</v>
      </c>
      <c r="O152" t="s">
        <v>8298</v>
      </c>
      <c r="P152" s="13">
        <v>11</v>
      </c>
      <c r="Q152" s="13">
        <v>47.91</v>
      </c>
      <c r="R152" s="14">
        <v>42452.815659722226</v>
      </c>
      <c r="S152" s="14">
        <v>42512.815659722226</v>
      </c>
    </row>
    <row r="153" spans="1:19" ht="32" x14ac:dyDescent="0.2">
      <c r="A153">
        <v>3973</v>
      </c>
      <c r="B153" s="3" t="s">
        <v>3970</v>
      </c>
      <c r="C153" s="3" t="s">
        <v>8080</v>
      </c>
      <c r="D153" s="6">
        <v>5000</v>
      </c>
      <c r="E153" s="8">
        <v>3905</v>
      </c>
      <c r="F153" t="s">
        <v>8220</v>
      </c>
      <c r="G153" t="s">
        <v>8223</v>
      </c>
      <c r="H153" t="s">
        <v>8245</v>
      </c>
      <c r="I153">
        <v>1462766400</v>
      </c>
      <c r="J153">
        <v>1460219110</v>
      </c>
      <c r="K153" t="b">
        <v>0</v>
      </c>
      <c r="L153">
        <v>37</v>
      </c>
      <c r="M153" t="b">
        <v>0</v>
      </c>
      <c r="N153" s="12" t="s">
        <v>8297</v>
      </c>
      <c r="O153" t="s">
        <v>8298</v>
      </c>
      <c r="P153" s="13">
        <v>78</v>
      </c>
      <c r="Q153" s="13">
        <v>105.54</v>
      </c>
      <c r="R153" s="14">
        <v>42469.68414351852</v>
      </c>
      <c r="S153" s="14">
        <v>42499.166666666672</v>
      </c>
    </row>
    <row r="154" spans="1:19" ht="32" x14ac:dyDescent="0.2">
      <c r="A154">
        <v>3986</v>
      </c>
      <c r="B154" s="3" t="s">
        <v>3982</v>
      </c>
      <c r="C154" s="3" t="s">
        <v>8092</v>
      </c>
      <c r="D154" s="6">
        <v>5000</v>
      </c>
      <c r="E154" s="8">
        <v>488</v>
      </c>
      <c r="F154" t="s">
        <v>8220</v>
      </c>
      <c r="G154" t="s">
        <v>8224</v>
      </c>
      <c r="H154" t="s">
        <v>8246</v>
      </c>
      <c r="I154">
        <v>1462539840</v>
      </c>
      <c r="J154">
        <v>1460034594</v>
      </c>
      <c r="K154" t="b">
        <v>0</v>
      </c>
      <c r="L154">
        <v>13</v>
      </c>
      <c r="M154" t="b">
        <v>0</v>
      </c>
      <c r="N154" s="12" t="s">
        <v>8297</v>
      </c>
      <c r="O154" t="s">
        <v>8298</v>
      </c>
      <c r="P154" s="13">
        <v>10</v>
      </c>
      <c r="Q154" s="13">
        <v>37.54</v>
      </c>
      <c r="R154" s="14">
        <v>42467.548541666663</v>
      </c>
      <c r="S154" s="14">
        <v>42496.544444444444</v>
      </c>
    </row>
    <row r="155" spans="1:19" ht="32" x14ac:dyDescent="0.2">
      <c r="A155">
        <v>4025</v>
      </c>
      <c r="B155" s="3" t="s">
        <v>4021</v>
      </c>
      <c r="C155" s="3" t="s">
        <v>8130</v>
      </c>
      <c r="D155" s="6">
        <v>5000</v>
      </c>
      <c r="E155" s="8">
        <v>250</v>
      </c>
      <c r="F155" t="s">
        <v>8220</v>
      </c>
      <c r="G155" t="s">
        <v>8229</v>
      </c>
      <c r="H155" t="s">
        <v>8248</v>
      </c>
      <c r="I155">
        <v>1437889336</v>
      </c>
      <c r="J155">
        <v>1432705336</v>
      </c>
      <c r="K155" t="b">
        <v>0</v>
      </c>
      <c r="L155">
        <v>4</v>
      </c>
      <c r="M155" t="b">
        <v>0</v>
      </c>
      <c r="N155" s="12" t="s">
        <v>8297</v>
      </c>
      <c r="O155" t="s">
        <v>8298</v>
      </c>
      <c r="P155" s="13">
        <v>5</v>
      </c>
      <c r="Q155" s="13">
        <v>62.5</v>
      </c>
      <c r="R155" s="14">
        <v>42151.237685185188</v>
      </c>
      <c r="S155" s="14">
        <v>42211.237685185188</v>
      </c>
    </row>
    <row r="156" spans="1:19" ht="32" x14ac:dyDescent="0.2">
      <c r="A156">
        <v>4031</v>
      </c>
      <c r="B156" s="3" t="s">
        <v>4027</v>
      </c>
      <c r="C156" s="3" t="s">
        <v>8136</v>
      </c>
      <c r="D156" s="6">
        <v>5000</v>
      </c>
      <c r="E156" s="8">
        <v>0</v>
      </c>
      <c r="F156" t="s">
        <v>8220</v>
      </c>
      <c r="G156" t="s">
        <v>8223</v>
      </c>
      <c r="H156" t="s">
        <v>8245</v>
      </c>
      <c r="I156">
        <v>1418914964</v>
      </c>
      <c r="J156">
        <v>1414591364</v>
      </c>
      <c r="K156" t="b">
        <v>0</v>
      </c>
      <c r="L156">
        <v>0</v>
      </c>
      <c r="M156" t="b">
        <v>0</v>
      </c>
      <c r="N156" s="12" t="s">
        <v>8297</v>
      </c>
      <c r="O156" t="s">
        <v>8298</v>
      </c>
      <c r="P156" s="13">
        <v>0</v>
      </c>
      <c r="Q156" s="13">
        <v>0</v>
      </c>
      <c r="R156" s="14">
        <v>41941.585231481484</v>
      </c>
      <c r="S156" s="14">
        <v>41991.626898148148</v>
      </c>
    </row>
    <row r="157" spans="1:19" ht="32" x14ac:dyDescent="0.2">
      <c r="A157">
        <v>4041</v>
      </c>
      <c r="B157" s="3" t="s">
        <v>4037</v>
      </c>
      <c r="C157" s="3" t="s">
        <v>8145</v>
      </c>
      <c r="D157" s="6">
        <v>5000</v>
      </c>
      <c r="E157" s="8">
        <v>21</v>
      </c>
      <c r="F157" t="s">
        <v>8220</v>
      </c>
      <c r="G157" t="s">
        <v>8224</v>
      </c>
      <c r="H157" t="s">
        <v>8246</v>
      </c>
      <c r="I157">
        <v>1473160954</v>
      </c>
      <c r="J157">
        <v>1467976954</v>
      </c>
      <c r="K157" t="b">
        <v>0</v>
      </c>
      <c r="L157">
        <v>2</v>
      </c>
      <c r="M157" t="b">
        <v>0</v>
      </c>
      <c r="N157" s="12" t="s">
        <v>8297</v>
      </c>
      <c r="O157" t="s">
        <v>8298</v>
      </c>
      <c r="P157" s="13">
        <v>0</v>
      </c>
      <c r="Q157" s="13">
        <v>10.5</v>
      </c>
      <c r="R157" s="14">
        <v>42559.474004629628</v>
      </c>
      <c r="S157" s="14">
        <v>42619.474004629628</v>
      </c>
    </row>
    <row r="158" spans="1:19" ht="32" x14ac:dyDescent="0.2">
      <c r="A158">
        <v>4045</v>
      </c>
      <c r="B158" s="3" t="s">
        <v>4041</v>
      </c>
      <c r="C158" s="3" t="s">
        <v>8149</v>
      </c>
      <c r="D158" s="6">
        <v>5000</v>
      </c>
      <c r="E158" s="8">
        <v>1</v>
      </c>
      <c r="F158" t="s">
        <v>8220</v>
      </c>
      <c r="G158" t="s">
        <v>8225</v>
      </c>
      <c r="H158" t="s">
        <v>8247</v>
      </c>
      <c r="I158">
        <v>1408596589</v>
      </c>
      <c r="J158">
        <v>1406004589</v>
      </c>
      <c r="K158" t="b">
        <v>0</v>
      </c>
      <c r="L158">
        <v>1</v>
      </c>
      <c r="M158" t="b">
        <v>0</v>
      </c>
      <c r="N158" s="12" t="s">
        <v>8297</v>
      </c>
      <c r="O158" t="s">
        <v>8298</v>
      </c>
      <c r="P158" s="13">
        <v>0</v>
      </c>
      <c r="Q158" s="13">
        <v>1</v>
      </c>
      <c r="R158" s="14">
        <v>41842.201261574075</v>
      </c>
      <c r="S158" s="14">
        <v>41872.201261574075</v>
      </c>
    </row>
    <row r="159" spans="1:19" ht="32" x14ac:dyDescent="0.2">
      <c r="A159">
        <v>4047</v>
      </c>
      <c r="B159" s="3" t="s">
        <v>4043</v>
      </c>
      <c r="C159" s="3" t="s">
        <v>8151</v>
      </c>
      <c r="D159" s="6">
        <v>5000</v>
      </c>
      <c r="E159" s="8">
        <v>110</v>
      </c>
      <c r="F159" t="s">
        <v>8220</v>
      </c>
      <c r="G159" t="s">
        <v>8223</v>
      </c>
      <c r="H159" t="s">
        <v>8245</v>
      </c>
      <c r="I159">
        <v>1420938000</v>
      </c>
      <c r="J159">
        <v>1418862743</v>
      </c>
      <c r="K159" t="b">
        <v>0</v>
      </c>
      <c r="L159">
        <v>4</v>
      </c>
      <c r="M159" t="b">
        <v>0</v>
      </c>
      <c r="N159" s="12" t="s">
        <v>8297</v>
      </c>
      <c r="O159" t="s">
        <v>8298</v>
      </c>
      <c r="P159" s="13">
        <v>2</v>
      </c>
      <c r="Q159" s="13">
        <v>27.5</v>
      </c>
      <c r="R159" s="14">
        <v>41991.022488425922</v>
      </c>
      <c r="S159" s="14">
        <v>42015.041666666672</v>
      </c>
    </row>
    <row r="160" spans="1:19" ht="32" x14ac:dyDescent="0.2">
      <c r="A160">
        <v>4055</v>
      </c>
      <c r="B160" s="3" t="s">
        <v>4051</v>
      </c>
      <c r="C160" s="3" t="s">
        <v>8159</v>
      </c>
      <c r="D160" s="6">
        <v>5000</v>
      </c>
      <c r="E160" s="8">
        <v>881</v>
      </c>
      <c r="F160" t="s">
        <v>8220</v>
      </c>
      <c r="G160" t="s">
        <v>8224</v>
      </c>
      <c r="H160" t="s">
        <v>8246</v>
      </c>
      <c r="I160">
        <v>1403192031</v>
      </c>
      <c r="J160">
        <v>1400600031</v>
      </c>
      <c r="K160" t="b">
        <v>0</v>
      </c>
      <c r="L160">
        <v>21</v>
      </c>
      <c r="M160" t="b">
        <v>0</v>
      </c>
      <c r="N160" s="12" t="s">
        <v>8297</v>
      </c>
      <c r="O160" t="s">
        <v>8298</v>
      </c>
      <c r="P160" s="13">
        <v>18</v>
      </c>
      <c r="Q160" s="13">
        <v>41.95</v>
      </c>
      <c r="R160" s="14">
        <v>41779.648506944446</v>
      </c>
      <c r="S160" s="14">
        <v>41809.648506944446</v>
      </c>
    </row>
    <row r="161" spans="1:19" ht="32" x14ac:dyDescent="0.2">
      <c r="A161">
        <v>4067</v>
      </c>
      <c r="B161" s="3" t="s">
        <v>4063</v>
      </c>
      <c r="C161" s="3" t="s">
        <v>7998</v>
      </c>
      <c r="D161" s="6">
        <v>5000</v>
      </c>
      <c r="E161" s="8">
        <v>3045</v>
      </c>
      <c r="F161" t="s">
        <v>8220</v>
      </c>
      <c r="G161" t="s">
        <v>8223</v>
      </c>
      <c r="H161" t="s">
        <v>8245</v>
      </c>
      <c r="I161">
        <v>1443408550</v>
      </c>
      <c r="J161">
        <v>1439952550</v>
      </c>
      <c r="K161" t="b">
        <v>0</v>
      </c>
      <c r="L161">
        <v>17</v>
      </c>
      <c r="M161" t="b">
        <v>0</v>
      </c>
      <c r="N161" s="12" t="s">
        <v>8297</v>
      </c>
      <c r="O161" t="s">
        <v>8298</v>
      </c>
      <c r="P161" s="13">
        <v>61</v>
      </c>
      <c r="Q161" s="13">
        <v>179.12</v>
      </c>
      <c r="R161" s="14">
        <v>42235.117476851854</v>
      </c>
      <c r="S161" s="14">
        <v>42275.117476851854</v>
      </c>
    </row>
    <row r="162" spans="1:19" ht="32" x14ac:dyDescent="0.2">
      <c r="A162">
        <v>4089</v>
      </c>
      <c r="B162" s="3" t="s">
        <v>4085</v>
      </c>
      <c r="C162" s="3" t="s">
        <v>8192</v>
      </c>
      <c r="D162" s="6">
        <v>5000</v>
      </c>
      <c r="E162" s="8">
        <v>240</v>
      </c>
      <c r="F162" t="s">
        <v>8220</v>
      </c>
      <c r="G162" t="s">
        <v>8223</v>
      </c>
      <c r="H162" t="s">
        <v>8245</v>
      </c>
      <c r="I162">
        <v>1433093700</v>
      </c>
      <c r="J162">
        <v>1430242488</v>
      </c>
      <c r="K162" t="b">
        <v>0</v>
      </c>
      <c r="L162">
        <v>8</v>
      </c>
      <c r="M162" t="b">
        <v>0</v>
      </c>
      <c r="N162" s="12" t="s">
        <v>8297</v>
      </c>
      <c r="O162" t="s">
        <v>8298</v>
      </c>
      <c r="P162" s="13">
        <v>5</v>
      </c>
      <c r="Q162" s="13">
        <v>30</v>
      </c>
      <c r="R162" s="14">
        <v>42122.732499999998</v>
      </c>
      <c r="S162" s="14">
        <v>42155.732638888891</v>
      </c>
    </row>
    <row r="163" spans="1:19" ht="32" x14ac:dyDescent="0.2">
      <c r="A163">
        <v>4106</v>
      </c>
      <c r="B163" s="3" t="s">
        <v>4102</v>
      </c>
      <c r="C163" s="3" t="s">
        <v>8209</v>
      </c>
      <c r="D163" s="6">
        <v>5000</v>
      </c>
      <c r="E163" s="8">
        <v>3530</v>
      </c>
      <c r="F163" t="s">
        <v>8220</v>
      </c>
      <c r="G163" t="s">
        <v>8223</v>
      </c>
      <c r="H163" t="s">
        <v>8245</v>
      </c>
      <c r="I163">
        <v>1427936400</v>
      </c>
      <c r="J163">
        <v>1424221866</v>
      </c>
      <c r="K163" t="b">
        <v>0</v>
      </c>
      <c r="L163">
        <v>33</v>
      </c>
      <c r="M163" t="b">
        <v>0</v>
      </c>
      <c r="N163" s="12" t="s">
        <v>8297</v>
      </c>
      <c r="O163" t="s">
        <v>8298</v>
      </c>
      <c r="P163" s="13">
        <v>71</v>
      </c>
      <c r="Q163" s="13">
        <v>106.97</v>
      </c>
      <c r="R163" s="14">
        <v>42053.049375000002</v>
      </c>
      <c r="S163" s="14">
        <v>42096.041666666672</v>
      </c>
    </row>
    <row r="164" spans="1:19" ht="32" x14ac:dyDescent="0.2">
      <c r="A164">
        <v>2851</v>
      </c>
      <c r="B164" s="3" t="s">
        <v>2851</v>
      </c>
      <c r="C164" s="3" t="s">
        <v>6961</v>
      </c>
      <c r="D164" s="6">
        <v>4500</v>
      </c>
      <c r="E164" s="8">
        <v>0</v>
      </c>
      <c r="F164" t="s">
        <v>8220</v>
      </c>
      <c r="G164" t="s">
        <v>8240</v>
      </c>
      <c r="H164" t="s">
        <v>8248</v>
      </c>
      <c r="I164">
        <v>1454109420</v>
      </c>
      <c r="J164">
        <v>1453334629</v>
      </c>
      <c r="K164" t="b">
        <v>0</v>
      </c>
      <c r="L164">
        <v>0</v>
      </c>
      <c r="M164" t="b">
        <v>0</v>
      </c>
      <c r="N164" s="12" t="s">
        <v>8297</v>
      </c>
      <c r="O164" t="s">
        <v>8298</v>
      </c>
      <c r="P164" s="13">
        <v>0</v>
      </c>
      <c r="Q164" s="13">
        <v>0</v>
      </c>
      <c r="R164" s="14">
        <v>42390.002650462964</v>
      </c>
      <c r="S164" s="14">
        <v>42398.970138888893</v>
      </c>
    </row>
    <row r="165" spans="1:19" ht="32" x14ac:dyDescent="0.2">
      <c r="A165">
        <v>4099</v>
      </c>
      <c r="B165" s="3" t="s">
        <v>4095</v>
      </c>
      <c r="C165" s="3" t="s">
        <v>8202</v>
      </c>
      <c r="D165" s="6">
        <v>4500</v>
      </c>
      <c r="E165" s="8">
        <v>50</v>
      </c>
      <c r="F165" t="s">
        <v>8220</v>
      </c>
      <c r="G165" t="s">
        <v>8223</v>
      </c>
      <c r="H165" t="s">
        <v>8245</v>
      </c>
      <c r="I165">
        <v>1472847873</v>
      </c>
      <c r="J165">
        <v>1468959873</v>
      </c>
      <c r="K165" t="b">
        <v>0</v>
      </c>
      <c r="L165">
        <v>1</v>
      </c>
      <c r="M165" t="b">
        <v>0</v>
      </c>
      <c r="N165" s="12" t="s">
        <v>8297</v>
      </c>
      <c r="O165" t="s">
        <v>8298</v>
      </c>
      <c r="P165" s="13">
        <v>1</v>
      </c>
      <c r="Q165" s="13">
        <v>50</v>
      </c>
      <c r="R165" s="14">
        <v>42570.850381944445</v>
      </c>
      <c r="S165" s="14">
        <v>42615.850381944445</v>
      </c>
    </row>
    <row r="166" spans="1:19" ht="32" x14ac:dyDescent="0.2">
      <c r="A166">
        <v>2860</v>
      </c>
      <c r="B166" s="3" t="s">
        <v>2860</v>
      </c>
      <c r="C166" s="3" t="s">
        <v>6970</v>
      </c>
      <c r="D166" s="6">
        <v>4000</v>
      </c>
      <c r="E166" s="8">
        <v>266</v>
      </c>
      <c r="F166" t="s">
        <v>8220</v>
      </c>
      <c r="G166" t="s">
        <v>8223</v>
      </c>
      <c r="H166" t="s">
        <v>8245</v>
      </c>
      <c r="I166">
        <v>1466363576</v>
      </c>
      <c r="J166">
        <v>1461179576</v>
      </c>
      <c r="K166" t="b">
        <v>0</v>
      </c>
      <c r="L166">
        <v>9</v>
      </c>
      <c r="M166" t="b">
        <v>0</v>
      </c>
      <c r="N166" s="12" t="s">
        <v>8297</v>
      </c>
      <c r="O166" t="s">
        <v>8298</v>
      </c>
      <c r="P166" s="13">
        <v>7</v>
      </c>
      <c r="Q166" s="13">
        <v>29.56</v>
      </c>
      <c r="R166" s="14">
        <v>42480.800648148142</v>
      </c>
      <c r="S166" s="14">
        <v>42540.800648148142</v>
      </c>
    </row>
    <row r="167" spans="1:19" ht="32" x14ac:dyDescent="0.2">
      <c r="A167">
        <v>3739</v>
      </c>
      <c r="B167" s="3" t="s">
        <v>3736</v>
      </c>
      <c r="C167" s="3" t="s">
        <v>7849</v>
      </c>
      <c r="D167" s="6">
        <v>4000</v>
      </c>
      <c r="E167" s="8">
        <v>805</v>
      </c>
      <c r="F167" t="s">
        <v>8220</v>
      </c>
      <c r="G167" t="s">
        <v>8224</v>
      </c>
      <c r="H167" t="s">
        <v>8246</v>
      </c>
      <c r="I167">
        <v>1468752468</v>
      </c>
      <c r="J167">
        <v>1467024468</v>
      </c>
      <c r="K167" t="b">
        <v>0</v>
      </c>
      <c r="L167">
        <v>8</v>
      </c>
      <c r="M167" t="b">
        <v>0</v>
      </c>
      <c r="N167" s="12" t="s">
        <v>8297</v>
      </c>
      <c r="O167" t="s">
        <v>8298</v>
      </c>
      <c r="P167" s="13">
        <v>20</v>
      </c>
      <c r="Q167" s="13">
        <v>100.63</v>
      </c>
      <c r="R167" s="14">
        <v>42548.449861111112</v>
      </c>
      <c r="S167" s="14">
        <v>42568.449861111112</v>
      </c>
    </row>
    <row r="168" spans="1:19" ht="32" x14ac:dyDescent="0.2">
      <c r="A168">
        <v>3950</v>
      </c>
      <c r="B168" s="3" t="s">
        <v>3947</v>
      </c>
      <c r="C168" s="3" t="s">
        <v>8058</v>
      </c>
      <c r="D168" s="6">
        <v>4000</v>
      </c>
      <c r="E168" s="8">
        <v>25</v>
      </c>
      <c r="F168" t="s">
        <v>8220</v>
      </c>
      <c r="G168" t="s">
        <v>8223</v>
      </c>
      <c r="H168" t="s">
        <v>8245</v>
      </c>
      <c r="I168">
        <v>1460140500</v>
      </c>
      <c r="J168">
        <v>1457628680</v>
      </c>
      <c r="K168" t="b">
        <v>0</v>
      </c>
      <c r="L168">
        <v>1</v>
      </c>
      <c r="M168" t="b">
        <v>0</v>
      </c>
      <c r="N168" s="12" t="s">
        <v>8297</v>
      </c>
      <c r="O168" t="s">
        <v>8298</v>
      </c>
      <c r="P168" s="13">
        <v>1</v>
      </c>
      <c r="Q168" s="13">
        <v>25</v>
      </c>
      <c r="R168" s="14">
        <v>42439.702314814815</v>
      </c>
      <c r="S168" s="14">
        <v>42468.774305555555</v>
      </c>
    </row>
    <row r="169" spans="1:19" ht="32" x14ac:dyDescent="0.2">
      <c r="A169">
        <v>4026</v>
      </c>
      <c r="B169" s="3" t="s">
        <v>4022</v>
      </c>
      <c r="C169" s="3" t="s">
        <v>8131</v>
      </c>
      <c r="D169" s="6">
        <v>4000</v>
      </c>
      <c r="E169" s="8">
        <v>0</v>
      </c>
      <c r="F169" t="s">
        <v>8220</v>
      </c>
      <c r="G169" t="s">
        <v>8223</v>
      </c>
      <c r="H169" t="s">
        <v>8245</v>
      </c>
      <c r="I169">
        <v>1449247439</v>
      </c>
      <c r="J169">
        <v>1444059839</v>
      </c>
      <c r="K169" t="b">
        <v>0</v>
      </c>
      <c r="L169">
        <v>0</v>
      </c>
      <c r="M169" t="b">
        <v>0</v>
      </c>
      <c r="N169" s="12" t="s">
        <v>8297</v>
      </c>
      <c r="O169" t="s">
        <v>8298</v>
      </c>
      <c r="P169" s="13">
        <v>0</v>
      </c>
      <c r="Q169" s="13">
        <v>0</v>
      </c>
      <c r="R169" s="14">
        <v>42282.655543981484</v>
      </c>
      <c r="S169" s="14">
        <v>42342.697210648148</v>
      </c>
    </row>
    <row r="170" spans="1:19" ht="32" x14ac:dyDescent="0.2">
      <c r="A170">
        <v>4065</v>
      </c>
      <c r="B170" s="3" t="s">
        <v>4061</v>
      </c>
      <c r="C170" s="3" t="s">
        <v>8169</v>
      </c>
      <c r="D170" s="6">
        <v>4000</v>
      </c>
      <c r="E170" s="8">
        <v>27</v>
      </c>
      <c r="F170" t="s">
        <v>8220</v>
      </c>
      <c r="G170" t="s">
        <v>8223</v>
      </c>
      <c r="H170" t="s">
        <v>8245</v>
      </c>
      <c r="I170">
        <v>1407883811</v>
      </c>
      <c r="J170">
        <v>1405291811</v>
      </c>
      <c r="K170" t="b">
        <v>0</v>
      </c>
      <c r="L170">
        <v>4</v>
      </c>
      <c r="M170" t="b">
        <v>0</v>
      </c>
      <c r="N170" s="12" t="s">
        <v>8297</v>
      </c>
      <c r="O170" t="s">
        <v>8298</v>
      </c>
      <c r="P170" s="13">
        <v>1</v>
      </c>
      <c r="Q170" s="13">
        <v>6.75</v>
      </c>
      <c r="R170" s="14">
        <v>41833.951516203706</v>
      </c>
      <c r="S170" s="14">
        <v>41863.951516203706</v>
      </c>
    </row>
    <row r="171" spans="1:19" ht="32" x14ac:dyDescent="0.2">
      <c r="A171">
        <v>4058</v>
      </c>
      <c r="B171" s="3" t="s">
        <v>4054</v>
      </c>
      <c r="C171" s="3" t="s">
        <v>8162</v>
      </c>
      <c r="D171" s="6">
        <v>3750</v>
      </c>
      <c r="E171" s="8">
        <v>95</v>
      </c>
      <c r="F171" t="s">
        <v>8220</v>
      </c>
      <c r="G171" t="s">
        <v>8223</v>
      </c>
      <c r="H171" t="s">
        <v>8245</v>
      </c>
      <c r="I171">
        <v>1459483140</v>
      </c>
      <c r="J171">
        <v>1458178044</v>
      </c>
      <c r="K171" t="b">
        <v>0</v>
      </c>
      <c r="L171">
        <v>4</v>
      </c>
      <c r="M171" t="b">
        <v>0</v>
      </c>
      <c r="N171" s="12" t="s">
        <v>8297</v>
      </c>
      <c r="O171" t="s">
        <v>8298</v>
      </c>
      <c r="P171" s="13">
        <v>3</v>
      </c>
      <c r="Q171" s="13">
        <v>23.75</v>
      </c>
      <c r="R171" s="14">
        <v>42446.060694444444</v>
      </c>
      <c r="S171" s="14">
        <v>42461.165972222225</v>
      </c>
    </row>
    <row r="172" spans="1:19" ht="32" x14ac:dyDescent="0.2">
      <c r="A172">
        <v>2905</v>
      </c>
      <c r="B172" s="3" t="s">
        <v>2905</v>
      </c>
      <c r="C172" s="3" t="s">
        <v>7015</v>
      </c>
      <c r="D172" s="6">
        <v>3500</v>
      </c>
      <c r="E172" s="8">
        <v>622</v>
      </c>
      <c r="F172" t="s">
        <v>8220</v>
      </c>
      <c r="G172" t="s">
        <v>8223</v>
      </c>
      <c r="H172" t="s">
        <v>8245</v>
      </c>
      <c r="I172">
        <v>1473211313</v>
      </c>
      <c r="J172">
        <v>1472001713</v>
      </c>
      <c r="K172" t="b">
        <v>0</v>
      </c>
      <c r="L172">
        <v>17</v>
      </c>
      <c r="M172" t="b">
        <v>0</v>
      </c>
      <c r="N172" s="12" t="s">
        <v>8297</v>
      </c>
      <c r="O172" t="s">
        <v>8298</v>
      </c>
      <c r="P172" s="13">
        <v>18</v>
      </c>
      <c r="Q172" s="13">
        <v>36.590000000000003</v>
      </c>
      <c r="R172" s="14">
        <v>42606.056863425925</v>
      </c>
      <c r="S172" s="14">
        <v>42620.056863425925</v>
      </c>
    </row>
    <row r="173" spans="1:19" ht="32" x14ac:dyDescent="0.2">
      <c r="A173">
        <v>3917</v>
      </c>
      <c r="B173" s="3" t="s">
        <v>3914</v>
      </c>
      <c r="C173" s="3" t="s">
        <v>8025</v>
      </c>
      <c r="D173" s="6">
        <v>3500</v>
      </c>
      <c r="E173" s="8">
        <v>10</v>
      </c>
      <c r="F173" t="s">
        <v>8220</v>
      </c>
      <c r="G173" t="s">
        <v>8224</v>
      </c>
      <c r="H173" t="s">
        <v>8246</v>
      </c>
      <c r="I173">
        <v>1410439161</v>
      </c>
      <c r="J173">
        <v>1407847161</v>
      </c>
      <c r="K173" t="b">
        <v>0</v>
      </c>
      <c r="L173">
        <v>1</v>
      </c>
      <c r="M173" t="b">
        <v>0</v>
      </c>
      <c r="N173" s="12" t="s">
        <v>8297</v>
      </c>
      <c r="O173" t="s">
        <v>8298</v>
      </c>
      <c r="P173" s="13">
        <v>0</v>
      </c>
      <c r="Q173" s="13">
        <v>10</v>
      </c>
      <c r="R173" s="14">
        <v>41863.527326388888</v>
      </c>
      <c r="S173" s="14">
        <v>41893.527326388888</v>
      </c>
    </row>
    <row r="174" spans="1:19" ht="32" x14ac:dyDescent="0.2">
      <c r="A174">
        <v>4019</v>
      </c>
      <c r="B174" s="3" t="s">
        <v>4015</v>
      </c>
      <c r="C174" s="3" t="s">
        <v>8124</v>
      </c>
      <c r="D174" s="6">
        <v>3500</v>
      </c>
      <c r="E174" s="8">
        <v>29</v>
      </c>
      <c r="F174" t="s">
        <v>8220</v>
      </c>
      <c r="G174" t="s">
        <v>8223</v>
      </c>
      <c r="H174" t="s">
        <v>8245</v>
      </c>
      <c r="I174">
        <v>1460737680</v>
      </c>
      <c r="J174">
        <v>1455725596</v>
      </c>
      <c r="K174" t="b">
        <v>0</v>
      </c>
      <c r="L174">
        <v>4</v>
      </c>
      <c r="M174" t="b">
        <v>0</v>
      </c>
      <c r="N174" s="12" t="s">
        <v>8297</v>
      </c>
      <c r="O174" t="s">
        <v>8298</v>
      </c>
      <c r="P174" s="13">
        <v>1</v>
      </c>
      <c r="Q174" s="13">
        <v>7.25</v>
      </c>
      <c r="R174" s="14">
        <v>42417.675879629634</v>
      </c>
      <c r="S174" s="14">
        <v>42475.686111111107</v>
      </c>
    </row>
    <row r="175" spans="1:19" ht="32" x14ac:dyDescent="0.2">
      <c r="A175">
        <v>4057</v>
      </c>
      <c r="B175" s="3" t="s">
        <v>4053</v>
      </c>
      <c r="C175" s="3" t="s">
        <v>8161</v>
      </c>
      <c r="D175" s="6">
        <v>3500</v>
      </c>
      <c r="E175" s="8">
        <v>775</v>
      </c>
      <c r="F175" t="s">
        <v>8220</v>
      </c>
      <c r="G175" t="s">
        <v>8224</v>
      </c>
      <c r="H175" t="s">
        <v>8246</v>
      </c>
      <c r="I175">
        <v>1448492400</v>
      </c>
      <c r="J175">
        <v>1446506080</v>
      </c>
      <c r="K175" t="b">
        <v>0</v>
      </c>
      <c r="L175">
        <v>6</v>
      </c>
      <c r="M175" t="b">
        <v>0</v>
      </c>
      <c r="N175" s="12" t="s">
        <v>8297</v>
      </c>
      <c r="O175" t="s">
        <v>8298</v>
      </c>
      <c r="P175" s="13">
        <v>22</v>
      </c>
      <c r="Q175" s="13">
        <v>129.16999999999999</v>
      </c>
      <c r="R175" s="14">
        <v>42310.968518518523</v>
      </c>
      <c r="S175" s="14">
        <v>42333.958333333328</v>
      </c>
    </row>
    <row r="176" spans="1:19" ht="32" x14ac:dyDescent="0.2">
      <c r="A176">
        <v>4073</v>
      </c>
      <c r="B176" s="3" t="s">
        <v>4069</v>
      </c>
      <c r="C176" s="3" t="s">
        <v>8176</v>
      </c>
      <c r="D176" s="6">
        <v>3500</v>
      </c>
      <c r="E176" s="8">
        <v>37</v>
      </c>
      <c r="F176" t="s">
        <v>8220</v>
      </c>
      <c r="G176" t="s">
        <v>8223</v>
      </c>
      <c r="H176" t="s">
        <v>8245</v>
      </c>
      <c r="I176">
        <v>1431144000</v>
      </c>
      <c r="J176">
        <v>1426407426</v>
      </c>
      <c r="K176" t="b">
        <v>0</v>
      </c>
      <c r="L176">
        <v>2</v>
      </c>
      <c r="M176" t="b">
        <v>0</v>
      </c>
      <c r="N176" s="12" t="s">
        <v>8297</v>
      </c>
      <c r="O176" t="s">
        <v>8298</v>
      </c>
      <c r="P176" s="13">
        <v>1</v>
      </c>
      <c r="Q176" s="13">
        <v>18.5</v>
      </c>
      <c r="R176" s="14">
        <v>42078.34520833334</v>
      </c>
      <c r="S176" s="14">
        <v>42133.166666666672</v>
      </c>
    </row>
    <row r="177" spans="1:19" ht="32" x14ac:dyDescent="0.2">
      <c r="A177">
        <v>4083</v>
      </c>
      <c r="B177" s="3" t="s">
        <v>4079</v>
      </c>
      <c r="C177" s="3" t="s">
        <v>8186</v>
      </c>
      <c r="D177" s="6">
        <v>3500</v>
      </c>
      <c r="E177" s="8">
        <v>759</v>
      </c>
      <c r="F177" t="s">
        <v>8220</v>
      </c>
      <c r="G177" t="s">
        <v>8223</v>
      </c>
      <c r="H177" t="s">
        <v>8245</v>
      </c>
      <c r="I177">
        <v>1452795416</v>
      </c>
      <c r="J177">
        <v>1450203416</v>
      </c>
      <c r="K177" t="b">
        <v>0</v>
      </c>
      <c r="L177">
        <v>6</v>
      </c>
      <c r="M177" t="b">
        <v>0</v>
      </c>
      <c r="N177" s="12" t="s">
        <v>8297</v>
      </c>
      <c r="O177" t="s">
        <v>8298</v>
      </c>
      <c r="P177" s="13">
        <v>22</v>
      </c>
      <c r="Q177" s="13">
        <v>126.5</v>
      </c>
      <c r="R177" s="14">
        <v>42353.761759259258</v>
      </c>
      <c r="S177" s="14">
        <v>42383.761759259258</v>
      </c>
    </row>
    <row r="178" spans="1:19" ht="32" x14ac:dyDescent="0.2">
      <c r="A178">
        <v>4085</v>
      </c>
      <c r="B178" s="3" t="s">
        <v>4081</v>
      </c>
      <c r="C178" s="3" t="s">
        <v>8188</v>
      </c>
      <c r="D178" s="6">
        <v>3500</v>
      </c>
      <c r="E178" s="8">
        <v>10</v>
      </c>
      <c r="F178" t="s">
        <v>8220</v>
      </c>
      <c r="G178" t="s">
        <v>8223</v>
      </c>
      <c r="H178" t="s">
        <v>8245</v>
      </c>
      <c r="I178">
        <v>1427169540</v>
      </c>
      <c r="J178">
        <v>1424701775</v>
      </c>
      <c r="K178" t="b">
        <v>0</v>
      </c>
      <c r="L178">
        <v>1</v>
      </c>
      <c r="M178" t="b">
        <v>0</v>
      </c>
      <c r="N178" s="12" t="s">
        <v>8297</v>
      </c>
      <c r="O178" t="s">
        <v>8298</v>
      </c>
      <c r="P178" s="13">
        <v>0</v>
      </c>
      <c r="Q178" s="13">
        <v>10</v>
      </c>
      <c r="R178" s="14">
        <v>42058.603877314818</v>
      </c>
      <c r="S178" s="14">
        <v>42087.165972222225</v>
      </c>
    </row>
    <row r="179" spans="1:19" ht="32" x14ac:dyDescent="0.2">
      <c r="A179">
        <v>4096</v>
      </c>
      <c r="B179" s="3" t="s">
        <v>4092</v>
      </c>
      <c r="C179" s="3" t="s">
        <v>8199</v>
      </c>
      <c r="D179" s="6">
        <v>3500</v>
      </c>
      <c r="E179" s="8">
        <v>400</v>
      </c>
      <c r="F179" t="s">
        <v>8220</v>
      </c>
      <c r="G179" t="s">
        <v>8224</v>
      </c>
      <c r="H179" t="s">
        <v>8246</v>
      </c>
      <c r="I179">
        <v>1488271860</v>
      </c>
      <c r="J179">
        <v>1484484219</v>
      </c>
      <c r="K179" t="b">
        <v>0</v>
      </c>
      <c r="L179">
        <v>5</v>
      </c>
      <c r="M179" t="b">
        <v>0</v>
      </c>
      <c r="N179" s="12" t="s">
        <v>8297</v>
      </c>
      <c r="O179" t="s">
        <v>8298</v>
      </c>
      <c r="P179" s="13">
        <v>11</v>
      </c>
      <c r="Q179" s="13">
        <v>80</v>
      </c>
      <c r="R179" s="14">
        <v>42750.530312499999</v>
      </c>
      <c r="S179" s="14">
        <v>42794.368749999994</v>
      </c>
    </row>
    <row r="180" spans="1:19" ht="32" x14ac:dyDescent="0.2">
      <c r="A180">
        <v>4068</v>
      </c>
      <c r="B180" s="3" t="s">
        <v>4064</v>
      </c>
      <c r="C180" s="3" t="s">
        <v>8171</v>
      </c>
      <c r="D180" s="6">
        <v>3495</v>
      </c>
      <c r="E180" s="8">
        <v>34.950000000000003</v>
      </c>
      <c r="F180" t="s">
        <v>8220</v>
      </c>
      <c r="G180" t="s">
        <v>8223</v>
      </c>
      <c r="H180" t="s">
        <v>8245</v>
      </c>
      <c r="I180">
        <v>1484348700</v>
      </c>
      <c r="J180">
        <v>1481756855</v>
      </c>
      <c r="K180" t="b">
        <v>0</v>
      </c>
      <c r="L180">
        <v>1</v>
      </c>
      <c r="M180" t="b">
        <v>0</v>
      </c>
      <c r="N180" s="12" t="s">
        <v>8297</v>
      </c>
      <c r="O180" t="s">
        <v>8298</v>
      </c>
      <c r="P180" s="13">
        <v>1</v>
      </c>
      <c r="Q180" s="13">
        <v>34.950000000000003</v>
      </c>
      <c r="R180" s="14">
        <v>42718.963599537034</v>
      </c>
      <c r="S180" s="14">
        <v>42748.961805555555</v>
      </c>
    </row>
    <row r="181" spans="1:19" ht="32" x14ac:dyDescent="0.2">
      <c r="A181">
        <v>3938</v>
      </c>
      <c r="B181" s="3" t="s">
        <v>3935</v>
      </c>
      <c r="C181" s="3" t="s">
        <v>8046</v>
      </c>
      <c r="D181" s="6">
        <v>3255</v>
      </c>
      <c r="E181" s="8">
        <v>397</v>
      </c>
      <c r="F181" t="s">
        <v>8220</v>
      </c>
      <c r="G181" t="s">
        <v>8223</v>
      </c>
      <c r="H181" t="s">
        <v>8245</v>
      </c>
      <c r="I181">
        <v>1435441454</v>
      </c>
      <c r="J181">
        <v>1432763054</v>
      </c>
      <c r="K181" t="b">
        <v>0</v>
      </c>
      <c r="L181">
        <v>5</v>
      </c>
      <c r="M181" t="b">
        <v>0</v>
      </c>
      <c r="N181" s="12" t="s">
        <v>8297</v>
      </c>
      <c r="O181" t="s">
        <v>8298</v>
      </c>
      <c r="P181" s="13">
        <v>12</v>
      </c>
      <c r="Q181" s="13">
        <v>79.400000000000006</v>
      </c>
      <c r="R181" s="14">
        <v>42151.905717592599</v>
      </c>
      <c r="S181" s="14">
        <v>42182.905717592599</v>
      </c>
    </row>
    <row r="182" spans="1:19" ht="32" x14ac:dyDescent="0.2">
      <c r="A182">
        <v>2856</v>
      </c>
      <c r="B182" s="3" t="s">
        <v>2856</v>
      </c>
      <c r="C182" s="3" t="s">
        <v>6966</v>
      </c>
      <c r="D182" s="6">
        <v>3000</v>
      </c>
      <c r="E182" s="8">
        <v>146</v>
      </c>
      <c r="F182" t="s">
        <v>8220</v>
      </c>
      <c r="G182" t="s">
        <v>8223</v>
      </c>
      <c r="H182" t="s">
        <v>8245</v>
      </c>
      <c r="I182">
        <v>1439069640</v>
      </c>
      <c r="J182">
        <v>1433897647</v>
      </c>
      <c r="K182" t="b">
        <v>0</v>
      </c>
      <c r="L182">
        <v>6</v>
      </c>
      <c r="M182" t="b">
        <v>0</v>
      </c>
      <c r="N182" s="12" t="s">
        <v>8297</v>
      </c>
      <c r="O182" t="s">
        <v>8298</v>
      </c>
      <c r="P182" s="13">
        <v>5</v>
      </c>
      <c r="Q182" s="13">
        <v>24.33</v>
      </c>
      <c r="R182" s="14">
        <v>42165.037581018521</v>
      </c>
      <c r="S182" s="14">
        <v>42224.898611111115</v>
      </c>
    </row>
    <row r="183" spans="1:19" ht="32" x14ac:dyDescent="0.2">
      <c r="A183">
        <v>2872</v>
      </c>
      <c r="B183" s="3" t="s">
        <v>2872</v>
      </c>
      <c r="C183" s="3" t="s">
        <v>6982</v>
      </c>
      <c r="D183" s="6">
        <v>3000</v>
      </c>
      <c r="E183" s="8">
        <v>0</v>
      </c>
      <c r="F183" t="s">
        <v>8220</v>
      </c>
      <c r="G183" t="s">
        <v>8223</v>
      </c>
      <c r="H183" t="s">
        <v>8245</v>
      </c>
      <c r="I183">
        <v>1434768438</v>
      </c>
      <c r="J183">
        <v>1429584438</v>
      </c>
      <c r="K183" t="b">
        <v>0</v>
      </c>
      <c r="L183">
        <v>0</v>
      </c>
      <c r="M183" t="b">
        <v>0</v>
      </c>
      <c r="N183" s="12" t="s">
        <v>8297</v>
      </c>
      <c r="O183" t="s">
        <v>8298</v>
      </c>
      <c r="P183" s="13">
        <v>0</v>
      </c>
      <c r="Q183" s="13">
        <v>0</v>
      </c>
      <c r="R183" s="14">
        <v>42115.11618055556</v>
      </c>
      <c r="S183" s="14">
        <v>42175.11618055556</v>
      </c>
    </row>
    <row r="184" spans="1:19" ht="32" x14ac:dyDescent="0.2">
      <c r="A184">
        <v>2878</v>
      </c>
      <c r="B184" s="3" t="s">
        <v>2878</v>
      </c>
      <c r="C184" s="3" t="s">
        <v>6988</v>
      </c>
      <c r="D184" s="6">
        <v>3000</v>
      </c>
      <c r="E184" s="8">
        <v>63</v>
      </c>
      <c r="F184" t="s">
        <v>8220</v>
      </c>
      <c r="G184" t="s">
        <v>8224</v>
      </c>
      <c r="H184" t="s">
        <v>8246</v>
      </c>
      <c r="I184">
        <v>1435934795</v>
      </c>
      <c r="J184">
        <v>1430750795</v>
      </c>
      <c r="K184" t="b">
        <v>0</v>
      </c>
      <c r="L184">
        <v>4</v>
      </c>
      <c r="M184" t="b">
        <v>0</v>
      </c>
      <c r="N184" s="12" t="s">
        <v>8297</v>
      </c>
      <c r="O184" t="s">
        <v>8298</v>
      </c>
      <c r="P184" s="13">
        <v>2</v>
      </c>
      <c r="Q184" s="13">
        <v>15.75</v>
      </c>
      <c r="R184" s="14">
        <v>42128.615682870368</v>
      </c>
      <c r="S184" s="14">
        <v>42188.615682870368</v>
      </c>
    </row>
    <row r="185" spans="1:19" ht="32" x14ac:dyDescent="0.2">
      <c r="A185">
        <v>2887</v>
      </c>
      <c r="B185" s="3" t="s">
        <v>2887</v>
      </c>
      <c r="C185" s="3" t="s">
        <v>6997</v>
      </c>
      <c r="D185" s="6">
        <v>3000</v>
      </c>
      <c r="E185" s="8">
        <v>5</v>
      </c>
      <c r="F185" t="s">
        <v>8220</v>
      </c>
      <c r="G185" t="s">
        <v>8223</v>
      </c>
      <c r="H185" t="s">
        <v>8245</v>
      </c>
      <c r="I185">
        <v>1420971324</v>
      </c>
      <c r="J185">
        <v>1418379324</v>
      </c>
      <c r="K185" t="b">
        <v>0</v>
      </c>
      <c r="L185">
        <v>1</v>
      </c>
      <c r="M185" t="b">
        <v>0</v>
      </c>
      <c r="N185" s="12" t="s">
        <v>8297</v>
      </c>
      <c r="O185" t="s">
        <v>8298</v>
      </c>
      <c r="P185" s="13">
        <v>0</v>
      </c>
      <c r="Q185" s="13">
        <v>5</v>
      </c>
      <c r="R185" s="14">
        <v>41985.427361111113</v>
      </c>
      <c r="S185" s="14">
        <v>42015.427361111113</v>
      </c>
    </row>
    <row r="186" spans="1:19" ht="32" x14ac:dyDescent="0.2">
      <c r="A186">
        <v>2889</v>
      </c>
      <c r="B186" s="3" t="s">
        <v>2889</v>
      </c>
      <c r="C186" s="3" t="s">
        <v>6999</v>
      </c>
      <c r="D186" s="6">
        <v>3000</v>
      </c>
      <c r="E186" s="8">
        <v>1142</v>
      </c>
      <c r="F186" t="s">
        <v>8220</v>
      </c>
      <c r="G186" t="s">
        <v>8223</v>
      </c>
      <c r="H186" t="s">
        <v>8245</v>
      </c>
      <c r="I186">
        <v>1409344985</v>
      </c>
      <c r="J186">
        <v>1406752985</v>
      </c>
      <c r="K186" t="b">
        <v>0</v>
      </c>
      <c r="L186">
        <v>14</v>
      </c>
      <c r="M186" t="b">
        <v>0</v>
      </c>
      <c r="N186" s="12" t="s">
        <v>8297</v>
      </c>
      <c r="O186" t="s">
        <v>8298</v>
      </c>
      <c r="P186" s="13">
        <v>38</v>
      </c>
      <c r="Q186" s="13">
        <v>81.569999999999993</v>
      </c>
      <c r="R186" s="14">
        <v>41850.863252314812</v>
      </c>
      <c r="S186" s="14">
        <v>41880.863252314812</v>
      </c>
    </row>
    <row r="187" spans="1:19" ht="32" x14ac:dyDescent="0.2">
      <c r="A187">
        <v>2896</v>
      </c>
      <c r="B187" s="3" t="s">
        <v>2896</v>
      </c>
      <c r="C187" s="3" t="s">
        <v>7006</v>
      </c>
      <c r="D187" s="6">
        <v>3000</v>
      </c>
      <c r="E187" s="8">
        <v>625</v>
      </c>
      <c r="F187" t="s">
        <v>8220</v>
      </c>
      <c r="G187" t="s">
        <v>8223</v>
      </c>
      <c r="H187" t="s">
        <v>8245</v>
      </c>
      <c r="I187">
        <v>1481522400</v>
      </c>
      <c r="J187">
        <v>1480283321</v>
      </c>
      <c r="K187" t="b">
        <v>0</v>
      </c>
      <c r="L187">
        <v>12</v>
      </c>
      <c r="M187" t="b">
        <v>0</v>
      </c>
      <c r="N187" s="12" t="s">
        <v>8297</v>
      </c>
      <c r="O187" t="s">
        <v>8298</v>
      </c>
      <c r="P187" s="13">
        <v>21</v>
      </c>
      <c r="Q187" s="13">
        <v>52.08</v>
      </c>
      <c r="R187" s="14">
        <v>42701.908807870372</v>
      </c>
      <c r="S187" s="14">
        <v>42716.25</v>
      </c>
    </row>
    <row r="188" spans="1:19" ht="32" x14ac:dyDescent="0.2">
      <c r="A188">
        <v>3901</v>
      </c>
      <c r="B188" s="3" t="s">
        <v>3898</v>
      </c>
      <c r="C188" s="3" t="s">
        <v>8009</v>
      </c>
      <c r="D188" s="6">
        <v>3000</v>
      </c>
      <c r="E188" s="8">
        <v>25</v>
      </c>
      <c r="F188" t="s">
        <v>8220</v>
      </c>
      <c r="G188" t="s">
        <v>8223</v>
      </c>
      <c r="H188" t="s">
        <v>8245</v>
      </c>
      <c r="I188">
        <v>1450554599</v>
      </c>
      <c r="J188">
        <v>1447098599</v>
      </c>
      <c r="K188" t="b">
        <v>0</v>
      </c>
      <c r="L188">
        <v>1</v>
      </c>
      <c r="M188" t="b">
        <v>0</v>
      </c>
      <c r="N188" s="12" t="s">
        <v>8297</v>
      </c>
      <c r="O188" t="s">
        <v>8298</v>
      </c>
      <c r="P188" s="13">
        <v>1</v>
      </c>
      <c r="Q188" s="13">
        <v>25</v>
      </c>
      <c r="R188" s="14">
        <v>42317.826377314821</v>
      </c>
      <c r="S188" s="14">
        <v>42357.826377314821</v>
      </c>
    </row>
    <row r="189" spans="1:19" ht="32" x14ac:dyDescent="0.2">
      <c r="A189">
        <v>3902</v>
      </c>
      <c r="B189" s="3" t="s">
        <v>3899</v>
      </c>
      <c r="C189" s="3" t="s">
        <v>8010</v>
      </c>
      <c r="D189" s="6">
        <v>3000</v>
      </c>
      <c r="E189" s="8">
        <v>1465</v>
      </c>
      <c r="F189" t="s">
        <v>8220</v>
      </c>
      <c r="G189" t="s">
        <v>8224</v>
      </c>
      <c r="H189" t="s">
        <v>8246</v>
      </c>
      <c r="I189">
        <v>1479125642</v>
      </c>
      <c r="J189">
        <v>1476962042</v>
      </c>
      <c r="K189" t="b">
        <v>0</v>
      </c>
      <c r="L189">
        <v>31</v>
      </c>
      <c r="M189" t="b">
        <v>0</v>
      </c>
      <c r="N189" s="12" t="s">
        <v>8297</v>
      </c>
      <c r="O189" t="s">
        <v>8298</v>
      </c>
      <c r="P189" s="13">
        <v>49</v>
      </c>
      <c r="Q189" s="13">
        <v>47.26</v>
      </c>
      <c r="R189" s="14">
        <v>42663.468078703707</v>
      </c>
      <c r="S189" s="14">
        <v>42688.509745370371</v>
      </c>
    </row>
    <row r="190" spans="1:19" ht="32" x14ac:dyDescent="0.2">
      <c r="A190">
        <v>3921</v>
      </c>
      <c r="B190" s="3" t="s">
        <v>3918</v>
      </c>
      <c r="C190" s="3" t="s">
        <v>8029</v>
      </c>
      <c r="D190" s="6">
        <v>3000</v>
      </c>
      <c r="E190" s="8">
        <v>0</v>
      </c>
      <c r="F190" t="s">
        <v>8220</v>
      </c>
      <c r="G190" t="s">
        <v>8224</v>
      </c>
      <c r="H190" t="s">
        <v>8246</v>
      </c>
      <c r="I190">
        <v>1414346400</v>
      </c>
      <c r="J190">
        <v>1413291655</v>
      </c>
      <c r="K190" t="b">
        <v>0</v>
      </c>
      <c r="L190">
        <v>0</v>
      </c>
      <c r="M190" t="b">
        <v>0</v>
      </c>
      <c r="N190" s="12" t="s">
        <v>8297</v>
      </c>
      <c r="O190" t="s">
        <v>8298</v>
      </c>
      <c r="P190" s="13">
        <v>0</v>
      </c>
      <c r="Q190" s="13">
        <v>0</v>
      </c>
      <c r="R190" s="14">
        <v>41926.542303240742</v>
      </c>
      <c r="S190" s="14">
        <v>41938.75</v>
      </c>
    </row>
    <row r="191" spans="1:19" ht="32" x14ac:dyDescent="0.2">
      <c r="A191">
        <v>3935</v>
      </c>
      <c r="B191" s="3" t="s">
        <v>3932</v>
      </c>
      <c r="C191" s="3" t="s">
        <v>8043</v>
      </c>
      <c r="D191" s="6">
        <v>3000</v>
      </c>
      <c r="E191" s="8">
        <v>1315</v>
      </c>
      <c r="F191" t="s">
        <v>8220</v>
      </c>
      <c r="G191" t="s">
        <v>8224</v>
      </c>
      <c r="H191" t="s">
        <v>8246</v>
      </c>
      <c r="I191">
        <v>1443973546</v>
      </c>
      <c r="J191">
        <v>1438789546</v>
      </c>
      <c r="K191" t="b">
        <v>0</v>
      </c>
      <c r="L191">
        <v>23</v>
      </c>
      <c r="M191" t="b">
        <v>0</v>
      </c>
      <c r="N191" s="12" t="s">
        <v>8297</v>
      </c>
      <c r="O191" t="s">
        <v>8298</v>
      </c>
      <c r="P191" s="13">
        <v>44</v>
      </c>
      <c r="Q191" s="13">
        <v>57.17</v>
      </c>
      <c r="R191" s="14">
        <v>42221.656782407401</v>
      </c>
      <c r="S191" s="14">
        <v>42281.656782407401</v>
      </c>
    </row>
    <row r="192" spans="1:19" ht="32" x14ac:dyDescent="0.2">
      <c r="A192">
        <v>3947</v>
      </c>
      <c r="B192" s="3" t="s">
        <v>3944</v>
      </c>
      <c r="C192" s="3" t="s">
        <v>8055</v>
      </c>
      <c r="D192" s="6">
        <v>3000</v>
      </c>
      <c r="E192" s="8">
        <v>101</v>
      </c>
      <c r="F192" t="s">
        <v>8220</v>
      </c>
      <c r="G192" t="s">
        <v>8223</v>
      </c>
      <c r="H192" t="s">
        <v>8245</v>
      </c>
      <c r="I192">
        <v>1475378744</v>
      </c>
      <c r="J192">
        <v>1472786744</v>
      </c>
      <c r="K192" t="b">
        <v>0</v>
      </c>
      <c r="L192">
        <v>2</v>
      </c>
      <c r="M192" t="b">
        <v>0</v>
      </c>
      <c r="N192" s="12" t="s">
        <v>8297</v>
      </c>
      <c r="O192" t="s">
        <v>8298</v>
      </c>
      <c r="P192" s="13">
        <v>3</v>
      </c>
      <c r="Q192" s="13">
        <v>50.5</v>
      </c>
      <c r="R192" s="14">
        <v>42615.142870370371</v>
      </c>
      <c r="S192" s="14">
        <v>42645.142870370371</v>
      </c>
    </row>
    <row r="193" spans="1:19" ht="32" x14ac:dyDescent="0.2">
      <c r="A193">
        <v>3960</v>
      </c>
      <c r="B193" s="3" t="s">
        <v>3957</v>
      </c>
      <c r="C193" s="3" t="s">
        <v>8067</v>
      </c>
      <c r="D193" s="6">
        <v>3000</v>
      </c>
      <c r="E193" s="8">
        <v>45</v>
      </c>
      <c r="F193" t="s">
        <v>8220</v>
      </c>
      <c r="G193" t="s">
        <v>8223</v>
      </c>
      <c r="H193" t="s">
        <v>8245</v>
      </c>
      <c r="I193">
        <v>1451852256</v>
      </c>
      <c r="J193">
        <v>1449260256</v>
      </c>
      <c r="K193" t="b">
        <v>0</v>
      </c>
      <c r="L193">
        <v>4</v>
      </c>
      <c r="M193" t="b">
        <v>0</v>
      </c>
      <c r="N193" s="12" t="s">
        <v>8297</v>
      </c>
      <c r="O193" t="s">
        <v>8298</v>
      </c>
      <c r="P193" s="13">
        <v>2</v>
      </c>
      <c r="Q193" s="13">
        <v>11.25</v>
      </c>
      <c r="R193" s="14">
        <v>42342.845555555556</v>
      </c>
      <c r="S193" s="14">
        <v>42372.845555555556</v>
      </c>
    </row>
    <row r="194" spans="1:19" ht="32" x14ac:dyDescent="0.2">
      <c r="A194">
        <v>3989</v>
      </c>
      <c r="B194" s="3" t="s">
        <v>3985</v>
      </c>
      <c r="C194" s="3" t="s">
        <v>8095</v>
      </c>
      <c r="D194" s="6">
        <v>3000</v>
      </c>
      <c r="E194" s="8">
        <v>0</v>
      </c>
      <c r="F194" t="s">
        <v>8220</v>
      </c>
      <c r="G194" t="s">
        <v>8223</v>
      </c>
      <c r="H194" t="s">
        <v>8245</v>
      </c>
      <c r="I194">
        <v>1447009181</v>
      </c>
      <c r="J194">
        <v>1444413581</v>
      </c>
      <c r="K194" t="b">
        <v>0</v>
      </c>
      <c r="L194">
        <v>0</v>
      </c>
      <c r="M194" t="b">
        <v>0</v>
      </c>
      <c r="N194" s="12" t="s">
        <v>8297</v>
      </c>
      <c r="O194" t="s">
        <v>8298</v>
      </c>
      <c r="P194" s="13">
        <v>0</v>
      </c>
      <c r="Q194" s="13">
        <v>0</v>
      </c>
      <c r="R194" s="14">
        <v>42286.749780092592</v>
      </c>
      <c r="S194" s="14">
        <v>42316.791446759264</v>
      </c>
    </row>
    <row r="195" spans="1:19" ht="32" x14ac:dyDescent="0.2">
      <c r="A195">
        <v>3996</v>
      </c>
      <c r="B195" s="3" t="s">
        <v>3992</v>
      </c>
      <c r="C195" s="3" t="s">
        <v>8102</v>
      </c>
      <c r="D195" s="6">
        <v>3000</v>
      </c>
      <c r="E195" s="8">
        <v>497</v>
      </c>
      <c r="F195" t="s">
        <v>8220</v>
      </c>
      <c r="G195" t="s">
        <v>8223</v>
      </c>
      <c r="H195" t="s">
        <v>8245</v>
      </c>
      <c r="I195">
        <v>1416499440</v>
      </c>
      <c r="J195">
        <v>1415341464</v>
      </c>
      <c r="K195" t="b">
        <v>0</v>
      </c>
      <c r="L195">
        <v>17</v>
      </c>
      <c r="M195" t="b">
        <v>0</v>
      </c>
      <c r="N195" s="12" t="s">
        <v>8297</v>
      </c>
      <c r="O195" t="s">
        <v>8298</v>
      </c>
      <c r="P195" s="13">
        <v>17</v>
      </c>
      <c r="Q195" s="13">
        <v>29.24</v>
      </c>
      <c r="R195" s="14">
        <v>41950.26694444444</v>
      </c>
      <c r="S195" s="14">
        <v>41963.669444444444</v>
      </c>
    </row>
    <row r="196" spans="1:19" ht="32" x14ac:dyDescent="0.2">
      <c r="A196">
        <v>3997</v>
      </c>
      <c r="B196" s="3" t="s">
        <v>3993</v>
      </c>
      <c r="C196" s="3" t="s">
        <v>8103</v>
      </c>
      <c r="D196" s="6">
        <v>3000</v>
      </c>
      <c r="E196" s="8">
        <v>0</v>
      </c>
      <c r="F196" t="s">
        <v>8220</v>
      </c>
      <c r="G196" t="s">
        <v>8224</v>
      </c>
      <c r="H196" t="s">
        <v>8246</v>
      </c>
      <c r="I196">
        <v>1428222221</v>
      </c>
      <c r="J196">
        <v>1425633821</v>
      </c>
      <c r="K196" t="b">
        <v>0</v>
      </c>
      <c r="L196">
        <v>0</v>
      </c>
      <c r="M196" t="b">
        <v>0</v>
      </c>
      <c r="N196" s="12" t="s">
        <v>8297</v>
      </c>
      <c r="O196" t="s">
        <v>8298</v>
      </c>
      <c r="P196" s="13">
        <v>0</v>
      </c>
      <c r="Q196" s="13">
        <v>0</v>
      </c>
      <c r="R196" s="14">
        <v>42069.391446759255</v>
      </c>
      <c r="S196" s="14">
        <v>42099.349780092598</v>
      </c>
    </row>
    <row r="197" spans="1:19" ht="32" x14ac:dyDescent="0.2">
      <c r="A197">
        <v>4005</v>
      </c>
      <c r="B197" s="3" t="s">
        <v>4001</v>
      </c>
      <c r="C197" s="3" t="s">
        <v>8110</v>
      </c>
      <c r="D197" s="6">
        <v>3000</v>
      </c>
      <c r="E197" s="8">
        <v>40</v>
      </c>
      <c r="F197" t="s">
        <v>8220</v>
      </c>
      <c r="G197" t="s">
        <v>8223</v>
      </c>
      <c r="H197" t="s">
        <v>8245</v>
      </c>
      <c r="I197">
        <v>1413832985</v>
      </c>
      <c r="J197">
        <v>1408648985</v>
      </c>
      <c r="K197" t="b">
        <v>0</v>
      </c>
      <c r="L197">
        <v>2</v>
      </c>
      <c r="M197" t="b">
        <v>0</v>
      </c>
      <c r="N197" s="12" t="s">
        <v>8297</v>
      </c>
      <c r="O197" t="s">
        <v>8298</v>
      </c>
      <c r="P197" s="13">
        <v>1</v>
      </c>
      <c r="Q197" s="13">
        <v>20</v>
      </c>
      <c r="R197" s="14">
        <v>41872.807696759257</v>
      </c>
      <c r="S197" s="14">
        <v>41932.807696759257</v>
      </c>
    </row>
    <row r="198" spans="1:19" ht="32" x14ac:dyDescent="0.2">
      <c r="A198">
        <v>4027</v>
      </c>
      <c r="B198" s="3" t="s">
        <v>4023</v>
      </c>
      <c r="C198" s="3" t="s">
        <v>8132</v>
      </c>
      <c r="D198" s="6">
        <v>3000</v>
      </c>
      <c r="E198" s="8">
        <v>215</v>
      </c>
      <c r="F198" t="s">
        <v>8220</v>
      </c>
      <c r="G198" t="s">
        <v>8223</v>
      </c>
      <c r="H198" t="s">
        <v>8245</v>
      </c>
      <c r="I198">
        <v>1487811600</v>
      </c>
      <c r="J198">
        <v>1486077481</v>
      </c>
      <c r="K198" t="b">
        <v>0</v>
      </c>
      <c r="L198">
        <v>7</v>
      </c>
      <c r="M198" t="b">
        <v>0</v>
      </c>
      <c r="N198" s="12" t="s">
        <v>8297</v>
      </c>
      <c r="O198" t="s">
        <v>8298</v>
      </c>
      <c r="P198" s="13">
        <v>7</v>
      </c>
      <c r="Q198" s="13">
        <v>30.71</v>
      </c>
      <c r="R198" s="14">
        <v>42768.97084490741</v>
      </c>
      <c r="S198" s="14">
        <v>42789.041666666672</v>
      </c>
    </row>
    <row r="199" spans="1:19" ht="48" x14ac:dyDescent="0.2">
      <c r="A199">
        <v>4052</v>
      </c>
      <c r="B199" s="3" t="s">
        <v>4048</v>
      </c>
      <c r="C199" s="3" t="s">
        <v>8156</v>
      </c>
      <c r="D199" s="6">
        <v>3000</v>
      </c>
      <c r="E199" s="8">
        <v>1126</v>
      </c>
      <c r="F199" t="s">
        <v>8220</v>
      </c>
      <c r="G199" t="s">
        <v>8223</v>
      </c>
      <c r="H199" t="s">
        <v>8245</v>
      </c>
      <c r="I199">
        <v>1413234316</v>
      </c>
      <c r="J199">
        <v>1408050316</v>
      </c>
      <c r="K199" t="b">
        <v>0</v>
      </c>
      <c r="L199">
        <v>13</v>
      </c>
      <c r="M199" t="b">
        <v>0</v>
      </c>
      <c r="N199" s="12" t="s">
        <v>8297</v>
      </c>
      <c r="O199" t="s">
        <v>8298</v>
      </c>
      <c r="P199" s="13">
        <v>38</v>
      </c>
      <c r="Q199" s="13">
        <v>86.62</v>
      </c>
      <c r="R199" s="14">
        <v>41865.878657407404</v>
      </c>
      <c r="S199" s="14">
        <v>41925.878657407404</v>
      </c>
    </row>
    <row r="200" spans="1:19" ht="32" x14ac:dyDescent="0.2">
      <c r="A200">
        <v>4079</v>
      </c>
      <c r="B200" s="3" t="s">
        <v>4075</v>
      </c>
      <c r="C200" s="3" t="s">
        <v>8182</v>
      </c>
      <c r="D200" s="6">
        <v>3000</v>
      </c>
      <c r="E200" s="8">
        <v>5</v>
      </c>
      <c r="F200" t="s">
        <v>8220</v>
      </c>
      <c r="G200" t="s">
        <v>8223</v>
      </c>
      <c r="H200" t="s">
        <v>8245</v>
      </c>
      <c r="I200">
        <v>1466375521</v>
      </c>
      <c r="J200">
        <v>1463783521</v>
      </c>
      <c r="K200" t="b">
        <v>0</v>
      </c>
      <c r="L200">
        <v>1</v>
      </c>
      <c r="M200" t="b">
        <v>0</v>
      </c>
      <c r="N200" s="12" t="s">
        <v>8297</v>
      </c>
      <c r="O200" t="s">
        <v>8298</v>
      </c>
      <c r="P200" s="13">
        <v>0</v>
      </c>
      <c r="Q200" s="13">
        <v>5</v>
      </c>
      <c r="R200" s="14">
        <v>42510.938900462963</v>
      </c>
      <c r="S200" s="14">
        <v>42540.938900462963</v>
      </c>
    </row>
    <row r="201" spans="1:19" ht="32" x14ac:dyDescent="0.2">
      <c r="A201">
        <v>4080</v>
      </c>
      <c r="B201" s="3" t="s">
        <v>4076</v>
      </c>
      <c r="C201" s="3" t="s">
        <v>8183</v>
      </c>
      <c r="D201" s="6">
        <v>3000</v>
      </c>
      <c r="E201" s="8">
        <v>0</v>
      </c>
      <c r="F201" t="s">
        <v>8220</v>
      </c>
      <c r="G201" t="s">
        <v>8223</v>
      </c>
      <c r="H201" t="s">
        <v>8245</v>
      </c>
      <c r="I201">
        <v>1465930440</v>
      </c>
      <c r="J201">
        <v>1463849116</v>
      </c>
      <c r="K201" t="b">
        <v>0</v>
      </c>
      <c r="L201">
        <v>0</v>
      </c>
      <c r="M201" t="b">
        <v>0</v>
      </c>
      <c r="N201" s="12" t="s">
        <v>8297</v>
      </c>
      <c r="O201" t="s">
        <v>8298</v>
      </c>
      <c r="P201" s="13">
        <v>0</v>
      </c>
      <c r="Q201" s="13">
        <v>0</v>
      </c>
      <c r="R201" s="14">
        <v>42511.698101851856</v>
      </c>
      <c r="S201" s="14">
        <v>42535.787500000006</v>
      </c>
    </row>
    <row r="202" spans="1:19" ht="32" x14ac:dyDescent="0.2">
      <c r="A202">
        <v>4084</v>
      </c>
      <c r="B202" s="3" t="s">
        <v>4080</v>
      </c>
      <c r="C202" s="3" t="s">
        <v>8187</v>
      </c>
      <c r="D202" s="6">
        <v>3000</v>
      </c>
      <c r="E202" s="8">
        <v>10</v>
      </c>
      <c r="F202" t="s">
        <v>8220</v>
      </c>
      <c r="G202" t="s">
        <v>8236</v>
      </c>
      <c r="H202" t="s">
        <v>8248</v>
      </c>
      <c r="I202">
        <v>1476008906</v>
      </c>
      <c r="J202">
        <v>1473416906</v>
      </c>
      <c r="K202" t="b">
        <v>0</v>
      </c>
      <c r="L202">
        <v>1</v>
      </c>
      <c r="M202" t="b">
        <v>0</v>
      </c>
      <c r="N202" s="12" t="s">
        <v>8297</v>
      </c>
      <c r="O202" t="s">
        <v>8298</v>
      </c>
      <c r="P202" s="13">
        <v>0</v>
      </c>
      <c r="Q202" s="13">
        <v>10</v>
      </c>
      <c r="R202" s="14">
        <v>42622.436412037037</v>
      </c>
      <c r="S202" s="14">
        <v>42652.436412037037</v>
      </c>
    </row>
    <row r="203" spans="1:19" ht="32" x14ac:dyDescent="0.2">
      <c r="A203">
        <v>4104</v>
      </c>
      <c r="B203" s="3" t="s">
        <v>4100</v>
      </c>
      <c r="C203" s="3" t="s">
        <v>8207</v>
      </c>
      <c r="D203" s="6">
        <v>3000</v>
      </c>
      <c r="E203" s="8">
        <v>641</v>
      </c>
      <c r="F203" t="s">
        <v>8220</v>
      </c>
      <c r="G203" t="s">
        <v>8225</v>
      </c>
      <c r="H203" t="s">
        <v>8247</v>
      </c>
      <c r="I203">
        <v>1477550434</v>
      </c>
      <c r="J203">
        <v>1474958434</v>
      </c>
      <c r="K203" t="b">
        <v>0</v>
      </c>
      <c r="L203">
        <v>14</v>
      </c>
      <c r="M203" t="b">
        <v>0</v>
      </c>
      <c r="N203" s="12" t="s">
        <v>8297</v>
      </c>
      <c r="O203" t="s">
        <v>8298</v>
      </c>
      <c r="P203" s="13">
        <v>21</v>
      </c>
      <c r="Q203" s="13">
        <v>45.79</v>
      </c>
      <c r="R203" s="14">
        <v>42640.278171296297</v>
      </c>
      <c r="S203" s="14">
        <v>42670.278171296297</v>
      </c>
    </row>
    <row r="204" spans="1:19" ht="32" x14ac:dyDescent="0.2">
      <c r="A204">
        <v>4108</v>
      </c>
      <c r="B204" s="3" t="s">
        <v>4104</v>
      </c>
      <c r="C204" s="3" t="s">
        <v>8211</v>
      </c>
      <c r="D204" s="6">
        <v>3000</v>
      </c>
      <c r="E204" s="8">
        <v>59</v>
      </c>
      <c r="F204" t="s">
        <v>8220</v>
      </c>
      <c r="G204" t="s">
        <v>8223</v>
      </c>
      <c r="H204" t="s">
        <v>8245</v>
      </c>
      <c r="I204">
        <v>1488517200</v>
      </c>
      <c r="J204">
        <v>1485909937</v>
      </c>
      <c r="K204" t="b">
        <v>0</v>
      </c>
      <c r="L204">
        <v>1</v>
      </c>
      <c r="M204" t="b">
        <v>0</v>
      </c>
      <c r="N204" s="12" t="s">
        <v>8297</v>
      </c>
      <c r="O204" t="s">
        <v>8298</v>
      </c>
      <c r="P204" s="13">
        <v>2</v>
      </c>
      <c r="Q204" s="13">
        <v>59</v>
      </c>
      <c r="R204" s="14">
        <v>42767.031678240746</v>
      </c>
      <c r="S204" s="14">
        <v>42797.208333333328</v>
      </c>
    </row>
    <row r="205" spans="1:19" ht="32" x14ac:dyDescent="0.2">
      <c r="A205">
        <v>4111</v>
      </c>
      <c r="B205" s="3" t="s">
        <v>4107</v>
      </c>
      <c r="C205" s="3" t="s">
        <v>8214</v>
      </c>
      <c r="D205" s="6">
        <v>3000</v>
      </c>
      <c r="E205" s="8">
        <v>94</v>
      </c>
      <c r="F205" t="s">
        <v>8220</v>
      </c>
      <c r="G205" t="s">
        <v>8223</v>
      </c>
      <c r="H205" t="s">
        <v>8245</v>
      </c>
      <c r="I205">
        <v>1424747740</v>
      </c>
      <c r="J205">
        <v>1422155740</v>
      </c>
      <c r="K205" t="b">
        <v>0</v>
      </c>
      <c r="L205">
        <v>6</v>
      </c>
      <c r="M205" t="b">
        <v>0</v>
      </c>
      <c r="N205" s="12" t="s">
        <v>8297</v>
      </c>
      <c r="O205" t="s">
        <v>8298</v>
      </c>
      <c r="P205" s="13">
        <v>3</v>
      </c>
      <c r="Q205" s="13">
        <v>15.67</v>
      </c>
      <c r="R205" s="14">
        <v>42029.135879629626</v>
      </c>
      <c r="S205" s="14">
        <v>42059.135879629626</v>
      </c>
    </row>
    <row r="206" spans="1:19" ht="32" x14ac:dyDescent="0.2">
      <c r="A206">
        <v>2865</v>
      </c>
      <c r="B206" s="3" t="s">
        <v>2865</v>
      </c>
      <c r="C206" s="3" t="s">
        <v>6975</v>
      </c>
      <c r="D206" s="6">
        <v>2888</v>
      </c>
      <c r="E206" s="8">
        <v>0</v>
      </c>
      <c r="F206" t="s">
        <v>8220</v>
      </c>
      <c r="G206" t="s">
        <v>8223</v>
      </c>
      <c r="H206" t="s">
        <v>8245</v>
      </c>
      <c r="I206">
        <v>1420512259</v>
      </c>
      <c r="J206">
        <v>1415328259</v>
      </c>
      <c r="K206" t="b">
        <v>0</v>
      </c>
      <c r="L206">
        <v>0</v>
      </c>
      <c r="M206" t="b">
        <v>0</v>
      </c>
      <c r="N206" s="12" t="s">
        <v>8297</v>
      </c>
      <c r="O206" t="s">
        <v>8298</v>
      </c>
      <c r="P206" s="13">
        <v>0</v>
      </c>
      <c r="Q206" s="13">
        <v>0</v>
      </c>
      <c r="R206" s="14">
        <v>41950.114108796297</v>
      </c>
      <c r="S206" s="14">
        <v>42010.114108796297</v>
      </c>
    </row>
    <row r="207" spans="1:19" ht="32" x14ac:dyDescent="0.2">
      <c r="A207">
        <v>3937</v>
      </c>
      <c r="B207" s="3" t="s">
        <v>3934</v>
      </c>
      <c r="C207" s="3" t="s">
        <v>8045</v>
      </c>
      <c r="D207" s="6">
        <v>2885</v>
      </c>
      <c r="E207" s="8">
        <v>2485</v>
      </c>
      <c r="F207" t="s">
        <v>8220</v>
      </c>
      <c r="G207" t="s">
        <v>8223</v>
      </c>
      <c r="H207" t="s">
        <v>8245</v>
      </c>
      <c r="I207">
        <v>1468249760</v>
      </c>
      <c r="J207">
        <v>1465830560</v>
      </c>
      <c r="K207" t="b">
        <v>0</v>
      </c>
      <c r="L207">
        <v>10</v>
      </c>
      <c r="M207" t="b">
        <v>0</v>
      </c>
      <c r="N207" s="12" t="s">
        <v>8297</v>
      </c>
      <c r="O207" t="s">
        <v>8298</v>
      </c>
      <c r="P207" s="13">
        <v>86</v>
      </c>
      <c r="Q207" s="13">
        <v>248.5</v>
      </c>
      <c r="R207" s="14">
        <v>42534.631481481483</v>
      </c>
      <c r="S207" s="14">
        <v>42562.631481481483</v>
      </c>
    </row>
    <row r="208" spans="1:19" ht="32" x14ac:dyDescent="0.2">
      <c r="A208">
        <v>3969</v>
      </c>
      <c r="B208" s="3" t="s">
        <v>3966</v>
      </c>
      <c r="C208" s="3" t="s">
        <v>8076</v>
      </c>
      <c r="D208" s="6">
        <v>2825</v>
      </c>
      <c r="E208" s="8">
        <v>211</v>
      </c>
      <c r="F208" t="s">
        <v>8220</v>
      </c>
      <c r="G208" t="s">
        <v>8223</v>
      </c>
      <c r="H208" t="s">
        <v>8245</v>
      </c>
      <c r="I208">
        <v>1472442900</v>
      </c>
      <c r="J208">
        <v>1471638646</v>
      </c>
      <c r="K208" t="b">
        <v>0</v>
      </c>
      <c r="L208">
        <v>6</v>
      </c>
      <c r="M208" t="b">
        <v>0</v>
      </c>
      <c r="N208" s="12" t="s">
        <v>8297</v>
      </c>
      <c r="O208" t="s">
        <v>8298</v>
      </c>
      <c r="P208" s="13">
        <v>7</v>
      </c>
      <c r="Q208" s="13">
        <v>35.17</v>
      </c>
      <c r="R208" s="14">
        <v>42601.854699074072</v>
      </c>
      <c r="S208" s="14">
        <v>42611.163194444445</v>
      </c>
    </row>
    <row r="209" spans="1:19" ht="32" x14ac:dyDescent="0.2">
      <c r="A209">
        <v>4074</v>
      </c>
      <c r="B209" s="3" t="s">
        <v>4070</v>
      </c>
      <c r="C209" s="3" t="s">
        <v>8177</v>
      </c>
      <c r="D209" s="6">
        <v>2750</v>
      </c>
      <c r="E209" s="8">
        <v>735</v>
      </c>
      <c r="F209" t="s">
        <v>8220</v>
      </c>
      <c r="G209" t="s">
        <v>8224</v>
      </c>
      <c r="H209" t="s">
        <v>8246</v>
      </c>
      <c r="I209">
        <v>1446732975</v>
      </c>
      <c r="J209">
        <v>1444137375</v>
      </c>
      <c r="K209" t="b">
        <v>0</v>
      </c>
      <c r="L209">
        <v>21</v>
      </c>
      <c r="M209" t="b">
        <v>0</v>
      </c>
      <c r="N209" s="12" t="s">
        <v>8297</v>
      </c>
      <c r="O209" t="s">
        <v>8298</v>
      </c>
      <c r="P209" s="13">
        <v>27</v>
      </c>
      <c r="Q209" s="13">
        <v>35</v>
      </c>
      <c r="R209" s="14">
        <v>42283.552951388891</v>
      </c>
      <c r="S209" s="14">
        <v>42313.594618055555</v>
      </c>
    </row>
    <row r="210" spans="1:19" ht="16" x14ac:dyDescent="0.2">
      <c r="A210">
        <v>2864</v>
      </c>
      <c r="B210" s="3" t="s">
        <v>2864</v>
      </c>
      <c r="C210" s="3" t="s">
        <v>6974</v>
      </c>
      <c r="D210" s="6">
        <v>2500</v>
      </c>
      <c r="E210" s="8">
        <v>40</v>
      </c>
      <c r="F210" t="s">
        <v>8220</v>
      </c>
      <c r="G210" t="s">
        <v>8224</v>
      </c>
      <c r="H210" t="s">
        <v>8246</v>
      </c>
      <c r="I210">
        <v>1437139080</v>
      </c>
      <c r="J210">
        <v>1434552207</v>
      </c>
      <c r="K210" t="b">
        <v>0</v>
      </c>
      <c r="L210">
        <v>3</v>
      </c>
      <c r="M210" t="b">
        <v>0</v>
      </c>
      <c r="N210" s="12" t="s">
        <v>8297</v>
      </c>
      <c r="O210" t="s">
        <v>8298</v>
      </c>
      <c r="P210" s="13">
        <v>2</v>
      </c>
      <c r="Q210" s="13">
        <v>13.33</v>
      </c>
      <c r="R210" s="14">
        <v>42172.613506944443</v>
      </c>
      <c r="S210" s="14">
        <v>42202.554166666669</v>
      </c>
    </row>
    <row r="211" spans="1:19" ht="32" x14ac:dyDescent="0.2">
      <c r="A211">
        <v>2867</v>
      </c>
      <c r="B211" s="3" t="s">
        <v>2867</v>
      </c>
      <c r="C211" s="3" t="s">
        <v>6977</v>
      </c>
      <c r="D211" s="6">
        <v>2500</v>
      </c>
      <c r="E211" s="8">
        <v>504</v>
      </c>
      <c r="F211" t="s">
        <v>8220</v>
      </c>
      <c r="G211" t="s">
        <v>8223</v>
      </c>
      <c r="H211" t="s">
        <v>8245</v>
      </c>
      <c r="I211">
        <v>1467604800</v>
      </c>
      <c r="J211">
        <v>1465533672</v>
      </c>
      <c r="K211" t="b">
        <v>0</v>
      </c>
      <c r="L211">
        <v>10</v>
      </c>
      <c r="M211" t="b">
        <v>0</v>
      </c>
      <c r="N211" s="12" t="s">
        <v>8297</v>
      </c>
      <c r="O211" t="s">
        <v>8298</v>
      </c>
      <c r="P211" s="13">
        <v>20</v>
      </c>
      <c r="Q211" s="13">
        <v>50.4</v>
      </c>
      <c r="R211" s="14">
        <v>42531.195277777777</v>
      </c>
      <c r="S211" s="14">
        <v>42555.166666666672</v>
      </c>
    </row>
    <row r="212" spans="1:19" ht="32" x14ac:dyDescent="0.2">
      <c r="A212">
        <v>2873</v>
      </c>
      <c r="B212" s="3" t="s">
        <v>2873</v>
      </c>
      <c r="C212" s="3" t="s">
        <v>6983</v>
      </c>
      <c r="D212" s="6">
        <v>2500</v>
      </c>
      <c r="E212" s="8">
        <v>953</v>
      </c>
      <c r="F212" t="s">
        <v>8220</v>
      </c>
      <c r="G212" t="s">
        <v>8223</v>
      </c>
      <c r="H212" t="s">
        <v>8245</v>
      </c>
      <c r="I212">
        <v>1422473831</v>
      </c>
      <c r="J212">
        <v>1419881831</v>
      </c>
      <c r="K212" t="b">
        <v>0</v>
      </c>
      <c r="L212">
        <v>8</v>
      </c>
      <c r="M212" t="b">
        <v>0</v>
      </c>
      <c r="N212" s="12" t="s">
        <v>8297</v>
      </c>
      <c r="O212" t="s">
        <v>8298</v>
      </c>
      <c r="P212" s="13">
        <v>38</v>
      </c>
      <c r="Q212" s="13">
        <v>119.13</v>
      </c>
      <c r="R212" s="14">
        <v>42002.817488425921</v>
      </c>
      <c r="S212" s="14">
        <v>42032.817488425921</v>
      </c>
    </row>
    <row r="213" spans="1:19" ht="32" x14ac:dyDescent="0.2">
      <c r="A213">
        <v>2907</v>
      </c>
      <c r="B213" s="3" t="s">
        <v>2907</v>
      </c>
      <c r="C213" s="3" t="s">
        <v>7017</v>
      </c>
      <c r="D213" s="6">
        <v>2500</v>
      </c>
      <c r="E213" s="8">
        <v>2</v>
      </c>
      <c r="F213" t="s">
        <v>8220</v>
      </c>
      <c r="G213" t="s">
        <v>8223</v>
      </c>
      <c r="H213" t="s">
        <v>8245</v>
      </c>
      <c r="I213">
        <v>1463259837</v>
      </c>
      <c r="J213">
        <v>1458075837</v>
      </c>
      <c r="K213" t="b">
        <v>0</v>
      </c>
      <c r="L213">
        <v>2</v>
      </c>
      <c r="M213" t="b">
        <v>0</v>
      </c>
      <c r="N213" s="12" t="s">
        <v>8297</v>
      </c>
      <c r="O213" t="s">
        <v>8298</v>
      </c>
      <c r="P213" s="13">
        <v>0</v>
      </c>
      <c r="Q213" s="13">
        <v>1</v>
      </c>
      <c r="R213" s="14">
        <v>42444.877743055549</v>
      </c>
      <c r="S213" s="14">
        <v>42504.877743055549</v>
      </c>
    </row>
    <row r="214" spans="1:19" ht="32" x14ac:dyDescent="0.2">
      <c r="A214">
        <v>2920</v>
      </c>
      <c r="B214" s="3" t="s">
        <v>2920</v>
      </c>
      <c r="C214" s="3" t="s">
        <v>7030</v>
      </c>
      <c r="D214" s="6">
        <v>2500</v>
      </c>
      <c r="E214" s="8">
        <v>671</v>
      </c>
      <c r="F214" t="s">
        <v>8220</v>
      </c>
      <c r="G214" t="s">
        <v>8228</v>
      </c>
      <c r="H214" t="s">
        <v>8250</v>
      </c>
      <c r="I214">
        <v>1427306470</v>
      </c>
      <c r="J214">
        <v>1424718070</v>
      </c>
      <c r="K214" t="b">
        <v>0</v>
      </c>
      <c r="L214">
        <v>13</v>
      </c>
      <c r="M214" t="b">
        <v>0</v>
      </c>
      <c r="N214" s="12" t="s">
        <v>8297</v>
      </c>
      <c r="O214" t="s">
        <v>8298</v>
      </c>
      <c r="P214" s="13">
        <v>27</v>
      </c>
      <c r="Q214" s="13">
        <v>51.62</v>
      </c>
      <c r="R214" s="14">
        <v>42058.792476851857</v>
      </c>
      <c r="S214" s="14">
        <v>42088.750810185185</v>
      </c>
    </row>
    <row r="215" spans="1:19" ht="32" x14ac:dyDescent="0.2">
      <c r="A215">
        <v>3747</v>
      </c>
      <c r="B215" s="3" t="s">
        <v>3744</v>
      </c>
      <c r="C215" s="3" t="s">
        <v>7857</v>
      </c>
      <c r="D215" s="6">
        <v>2500</v>
      </c>
      <c r="E215" s="8">
        <v>25</v>
      </c>
      <c r="F215" t="s">
        <v>8220</v>
      </c>
      <c r="G215" t="s">
        <v>8224</v>
      </c>
      <c r="H215" t="s">
        <v>8246</v>
      </c>
      <c r="I215">
        <v>1436137140</v>
      </c>
      <c r="J215">
        <v>1433833896</v>
      </c>
      <c r="K215" t="b">
        <v>0</v>
      </c>
      <c r="L215">
        <v>1</v>
      </c>
      <c r="M215" t="b">
        <v>0</v>
      </c>
      <c r="N215" s="12" t="s">
        <v>8297</v>
      </c>
      <c r="O215" t="s">
        <v>8298</v>
      </c>
      <c r="P215" s="13">
        <v>1</v>
      </c>
      <c r="Q215" s="13">
        <v>25</v>
      </c>
      <c r="R215" s="14">
        <v>42164.299722222218</v>
      </c>
      <c r="S215" s="14">
        <v>42190.957638888889</v>
      </c>
    </row>
    <row r="216" spans="1:19" ht="32" x14ac:dyDescent="0.2">
      <c r="A216">
        <v>3851</v>
      </c>
      <c r="B216" s="3" t="s">
        <v>3848</v>
      </c>
      <c r="C216" s="3" t="s">
        <v>7960</v>
      </c>
      <c r="D216" s="6">
        <v>2500</v>
      </c>
      <c r="E216" s="8">
        <v>852</v>
      </c>
      <c r="F216" t="s">
        <v>8220</v>
      </c>
      <c r="G216" t="s">
        <v>8224</v>
      </c>
      <c r="H216" t="s">
        <v>8246</v>
      </c>
      <c r="I216">
        <v>1437129179</v>
      </c>
      <c r="J216">
        <v>1434537179</v>
      </c>
      <c r="K216" t="b">
        <v>1</v>
      </c>
      <c r="L216">
        <v>24</v>
      </c>
      <c r="M216" t="b">
        <v>0</v>
      </c>
      <c r="N216" s="12" t="s">
        <v>8297</v>
      </c>
      <c r="O216" t="s">
        <v>8298</v>
      </c>
      <c r="P216" s="13">
        <v>34</v>
      </c>
      <c r="Q216" s="13">
        <v>35.5</v>
      </c>
      <c r="R216" s="14">
        <v>42172.439571759256</v>
      </c>
      <c r="S216" s="14">
        <v>42202.439571759256</v>
      </c>
    </row>
    <row r="217" spans="1:19" ht="32" x14ac:dyDescent="0.2">
      <c r="A217">
        <v>3859</v>
      </c>
      <c r="B217" s="3" t="s">
        <v>3856</v>
      </c>
      <c r="C217" s="3" t="s">
        <v>7968</v>
      </c>
      <c r="D217" s="6">
        <v>2500</v>
      </c>
      <c r="E217" s="8">
        <v>1</v>
      </c>
      <c r="F217" t="s">
        <v>8220</v>
      </c>
      <c r="G217" t="s">
        <v>8223</v>
      </c>
      <c r="H217" t="s">
        <v>8245</v>
      </c>
      <c r="I217">
        <v>1403730000</v>
      </c>
      <c r="J217">
        <v>1401485207</v>
      </c>
      <c r="K217" t="b">
        <v>0</v>
      </c>
      <c r="L217">
        <v>1</v>
      </c>
      <c r="M217" t="b">
        <v>0</v>
      </c>
      <c r="N217" s="12" t="s">
        <v>8297</v>
      </c>
      <c r="O217" t="s">
        <v>8298</v>
      </c>
      <c r="P217" s="13">
        <v>0</v>
      </c>
      <c r="Q217" s="13">
        <v>1</v>
      </c>
      <c r="R217" s="14">
        <v>41789.893599537041</v>
      </c>
      <c r="S217" s="14">
        <v>41815.875</v>
      </c>
    </row>
    <row r="218" spans="1:19" ht="32" x14ac:dyDescent="0.2">
      <c r="A218">
        <v>3897</v>
      </c>
      <c r="B218" s="3" t="s">
        <v>3894</v>
      </c>
      <c r="C218" s="3" t="s">
        <v>8005</v>
      </c>
      <c r="D218" s="6">
        <v>2500</v>
      </c>
      <c r="E218" s="8">
        <v>440</v>
      </c>
      <c r="F218" t="s">
        <v>8220</v>
      </c>
      <c r="G218" t="s">
        <v>8227</v>
      </c>
      <c r="H218" t="s">
        <v>8249</v>
      </c>
      <c r="I218">
        <v>1420750683</v>
      </c>
      <c r="J218">
        <v>1418158683</v>
      </c>
      <c r="K218" t="b">
        <v>0</v>
      </c>
      <c r="L218">
        <v>10</v>
      </c>
      <c r="M218" t="b">
        <v>0</v>
      </c>
      <c r="N218" s="12" t="s">
        <v>8297</v>
      </c>
      <c r="O218" t="s">
        <v>8298</v>
      </c>
      <c r="P218" s="13">
        <v>18</v>
      </c>
      <c r="Q218" s="13">
        <v>44</v>
      </c>
      <c r="R218" s="14">
        <v>41982.87364583333</v>
      </c>
      <c r="S218" s="14">
        <v>42012.87364583333</v>
      </c>
    </row>
    <row r="219" spans="1:19" ht="48" x14ac:dyDescent="0.2">
      <c r="A219">
        <v>3898</v>
      </c>
      <c r="B219" s="3" t="s">
        <v>3895</v>
      </c>
      <c r="C219" s="3" t="s">
        <v>8006</v>
      </c>
      <c r="D219" s="6">
        <v>2500</v>
      </c>
      <c r="E219" s="8">
        <v>814</v>
      </c>
      <c r="F219" t="s">
        <v>8220</v>
      </c>
      <c r="G219" t="s">
        <v>8224</v>
      </c>
      <c r="H219" t="s">
        <v>8246</v>
      </c>
      <c r="I219">
        <v>1439827200</v>
      </c>
      <c r="J219">
        <v>1436355270</v>
      </c>
      <c r="K219" t="b">
        <v>0</v>
      </c>
      <c r="L219">
        <v>16</v>
      </c>
      <c r="M219" t="b">
        <v>0</v>
      </c>
      <c r="N219" s="12" t="s">
        <v>8297</v>
      </c>
      <c r="O219" t="s">
        <v>8298</v>
      </c>
      <c r="P219" s="13">
        <v>33</v>
      </c>
      <c r="Q219" s="13">
        <v>50.88</v>
      </c>
      <c r="R219" s="14">
        <v>42193.482291666667</v>
      </c>
      <c r="S219" s="14">
        <v>42233.666666666672</v>
      </c>
    </row>
    <row r="220" spans="1:19" ht="32" x14ac:dyDescent="0.2">
      <c r="A220">
        <v>3900</v>
      </c>
      <c r="B220" s="3" t="s">
        <v>3897</v>
      </c>
      <c r="C220" s="3" t="s">
        <v>8008</v>
      </c>
      <c r="D220" s="6">
        <v>2500</v>
      </c>
      <c r="E220" s="8">
        <v>135</v>
      </c>
      <c r="F220" t="s">
        <v>8220</v>
      </c>
      <c r="G220" t="s">
        <v>8223</v>
      </c>
      <c r="H220" t="s">
        <v>8245</v>
      </c>
      <c r="I220">
        <v>1433988791</v>
      </c>
      <c r="J220">
        <v>1431396791</v>
      </c>
      <c r="K220" t="b">
        <v>0</v>
      </c>
      <c r="L220">
        <v>5</v>
      </c>
      <c r="M220" t="b">
        <v>0</v>
      </c>
      <c r="N220" s="12" t="s">
        <v>8297</v>
      </c>
      <c r="O220" t="s">
        <v>8298</v>
      </c>
      <c r="P220" s="13">
        <v>5</v>
      </c>
      <c r="Q220" s="13">
        <v>27</v>
      </c>
      <c r="R220" s="14">
        <v>42136.092488425929</v>
      </c>
      <c r="S220" s="14">
        <v>42166.092488425929</v>
      </c>
    </row>
    <row r="221" spans="1:19" ht="32" x14ac:dyDescent="0.2">
      <c r="A221">
        <v>3914</v>
      </c>
      <c r="B221" s="3" t="s">
        <v>3911</v>
      </c>
      <c r="C221" s="3" t="s">
        <v>8022</v>
      </c>
      <c r="D221" s="6">
        <v>2500</v>
      </c>
      <c r="E221" s="8">
        <v>909</v>
      </c>
      <c r="F221" t="s">
        <v>8220</v>
      </c>
      <c r="G221" t="s">
        <v>8224</v>
      </c>
      <c r="H221" t="s">
        <v>8246</v>
      </c>
      <c r="I221">
        <v>1431298740</v>
      </c>
      <c r="J221">
        <v>1429558756</v>
      </c>
      <c r="K221" t="b">
        <v>0</v>
      </c>
      <c r="L221">
        <v>27</v>
      </c>
      <c r="M221" t="b">
        <v>0</v>
      </c>
      <c r="N221" s="12" t="s">
        <v>8297</v>
      </c>
      <c r="O221" t="s">
        <v>8298</v>
      </c>
      <c r="P221" s="13">
        <v>36</v>
      </c>
      <c r="Q221" s="13">
        <v>33.67</v>
      </c>
      <c r="R221" s="14">
        <v>42114.818935185183</v>
      </c>
      <c r="S221" s="14">
        <v>42134.957638888889</v>
      </c>
    </row>
    <row r="222" spans="1:19" ht="32" x14ac:dyDescent="0.2">
      <c r="A222">
        <v>3920</v>
      </c>
      <c r="B222" s="3" t="s">
        <v>3917</v>
      </c>
      <c r="C222" s="3" t="s">
        <v>8028</v>
      </c>
      <c r="D222" s="6">
        <v>2500</v>
      </c>
      <c r="E222" s="8">
        <v>135</v>
      </c>
      <c r="F222" t="s">
        <v>8220</v>
      </c>
      <c r="G222" t="s">
        <v>8224</v>
      </c>
      <c r="H222" t="s">
        <v>8246</v>
      </c>
      <c r="I222">
        <v>1479032260</v>
      </c>
      <c r="J222">
        <v>1476436660</v>
      </c>
      <c r="K222" t="b">
        <v>0</v>
      </c>
      <c r="L222">
        <v>3</v>
      </c>
      <c r="M222" t="b">
        <v>0</v>
      </c>
      <c r="N222" s="12" t="s">
        <v>8297</v>
      </c>
      <c r="O222" t="s">
        <v>8298</v>
      </c>
      <c r="P222" s="13">
        <v>5</v>
      </c>
      <c r="Q222" s="13">
        <v>45</v>
      </c>
      <c r="R222" s="14">
        <v>42657.38726851852</v>
      </c>
      <c r="S222" s="14">
        <v>42687.428935185191</v>
      </c>
    </row>
    <row r="223" spans="1:19" ht="32" x14ac:dyDescent="0.2">
      <c r="A223">
        <v>3927</v>
      </c>
      <c r="B223" s="3" t="s">
        <v>3924</v>
      </c>
      <c r="C223" s="3" t="s">
        <v>8035</v>
      </c>
      <c r="D223" s="6">
        <v>2500</v>
      </c>
      <c r="E223" s="8">
        <v>25</v>
      </c>
      <c r="F223" t="s">
        <v>8220</v>
      </c>
      <c r="G223" t="s">
        <v>8224</v>
      </c>
      <c r="H223" t="s">
        <v>8246</v>
      </c>
      <c r="I223">
        <v>1407565504</v>
      </c>
      <c r="J223">
        <v>1404973504</v>
      </c>
      <c r="K223" t="b">
        <v>0</v>
      </c>
      <c r="L223">
        <v>2</v>
      </c>
      <c r="M223" t="b">
        <v>0</v>
      </c>
      <c r="N223" s="12" t="s">
        <v>8297</v>
      </c>
      <c r="O223" t="s">
        <v>8298</v>
      </c>
      <c r="P223" s="13">
        <v>1</v>
      </c>
      <c r="Q223" s="13">
        <v>12.5</v>
      </c>
      <c r="R223" s="14">
        <v>41830.267407407409</v>
      </c>
      <c r="S223" s="14">
        <v>41860.267407407409</v>
      </c>
    </row>
    <row r="224" spans="1:19" ht="32" x14ac:dyDescent="0.2">
      <c r="A224">
        <v>3980</v>
      </c>
      <c r="B224" s="3" t="s">
        <v>3977</v>
      </c>
      <c r="C224" s="3" t="s">
        <v>8087</v>
      </c>
      <c r="D224" s="6">
        <v>2500</v>
      </c>
      <c r="E224" s="8">
        <v>450</v>
      </c>
      <c r="F224" t="s">
        <v>8220</v>
      </c>
      <c r="G224" t="s">
        <v>8223</v>
      </c>
      <c r="H224" t="s">
        <v>8245</v>
      </c>
      <c r="I224">
        <v>1404570147</v>
      </c>
      <c r="J224">
        <v>1401978147</v>
      </c>
      <c r="K224" t="b">
        <v>0</v>
      </c>
      <c r="L224">
        <v>7</v>
      </c>
      <c r="M224" t="b">
        <v>0</v>
      </c>
      <c r="N224" s="12" t="s">
        <v>8297</v>
      </c>
      <c r="O224" t="s">
        <v>8298</v>
      </c>
      <c r="P224" s="13">
        <v>18</v>
      </c>
      <c r="Q224" s="13">
        <v>64.290000000000006</v>
      </c>
      <c r="R224" s="14">
        <v>41795.598923611113</v>
      </c>
      <c r="S224" s="14">
        <v>41825.598923611113</v>
      </c>
    </row>
    <row r="225" spans="1:19" ht="32" x14ac:dyDescent="0.2">
      <c r="A225">
        <v>4030</v>
      </c>
      <c r="B225" s="3" t="s">
        <v>4026</v>
      </c>
      <c r="C225" s="3" t="s">
        <v>8135</v>
      </c>
      <c r="D225" s="6">
        <v>2500</v>
      </c>
      <c r="E225" s="8">
        <v>400</v>
      </c>
      <c r="F225" t="s">
        <v>8220</v>
      </c>
      <c r="G225" t="s">
        <v>8223</v>
      </c>
      <c r="H225" t="s">
        <v>8245</v>
      </c>
      <c r="I225">
        <v>1454525340</v>
      </c>
      <c r="J225">
        <v>1452008599</v>
      </c>
      <c r="K225" t="b">
        <v>0</v>
      </c>
      <c r="L225">
        <v>6</v>
      </c>
      <c r="M225" t="b">
        <v>0</v>
      </c>
      <c r="N225" s="12" t="s">
        <v>8297</v>
      </c>
      <c r="O225" t="s">
        <v>8298</v>
      </c>
      <c r="P225" s="13">
        <v>16</v>
      </c>
      <c r="Q225" s="13">
        <v>66.67</v>
      </c>
      <c r="R225" s="14">
        <v>42374.655081018514</v>
      </c>
      <c r="S225" s="14">
        <v>42403.784027777772</v>
      </c>
    </row>
    <row r="226" spans="1:19" ht="32" x14ac:dyDescent="0.2">
      <c r="A226">
        <v>4038</v>
      </c>
      <c r="B226" s="3" t="s">
        <v>4034</v>
      </c>
      <c r="C226" s="3" t="s">
        <v>8142</v>
      </c>
      <c r="D226" s="6">
        <v>2500</v>
      </c>
      <c r="E226" s="8">
        <v>301</v>
      </c>
      <c r="F226" t="s">
        <v>8220</v>
      </c>
      <c r="G226" t="s">
        <v>8223</v>
      </c>
      <c r="H226" t="s">
        <v>8245</v>
      </c>
      <c r="I226">
        <v>1413573010</v>
      </c>
      <c r="J226">
        <v>1408389010</v>
      </c>
      <c r="K226" t="b">
        <v>0</v>
      </c>
      <c r="L226">
        <v>4</v>
      </c>
      <c r="M226" t="b">
        <v>0</v>
      </c>
      <c r="N226" s="12" t="s">
        <v>8297</v>
      </c>
      <c r="O226" t="s">
        <v>8298</v>
      </c>
      <c r="P226" s="13">
        <v>12</v>
      </c>
      <c r="Q226" s="13">
        <v>75.25</v>
      </c>
      <c r="R226" s="14">
        <v>41869.798726851855</v>
      </c>
      <c r="S226" s="14">
        <v>41929.798726851855</v>
      </c>
    </row>
    <row r="227" spans="1:19" ht="32" x14ac:dyDescent="0.2">
      <c r="A227">
        <v>4093</v>
      </c>
      <c r="B227" s="3" t="s">
        <v>4089</v>
      </c>
      <c r="C227" s="3" t="s">
        <v>8196</v>
      </c>
      <c r="D227" s="6">
        <v>2500</v>
      </c>
      <c r="E227" s="8">
        <v>60</v>
      </c>
      <c r="F227" t="s">
        <v>8220</v>
      </c>
      <c r="G227" t="s">
        <v>8224</v>
      </c>
      <c r="H227" t="s">
        <v>8246</v>
      </c>
      <c r="I227">
        <v>1440272093</v>
      </c>
      <c r="J227">
        <v>1435088093</v>
      </c>
      <c r="K227" t="b">
        <v>0</v>
      </c>
      <c r="L227">
        <v>4</v>
      </c>
      <c r="M227" t="b">
        <v>0</v>
      </c>
      <c r="N227" s="12" t="s">
        <v>8297</v>
      </c>
      <c r="O227" t="s">
        <v>8298</v>
      </c>
      <c r="P227" s="13">
        <v>2</v>
      </c>
      <c r="Q227" s="13">
        <v>15</v>
      </c>
      <c r="R227" s="14">
        <v>42178.815891203703</v>
      </c>
      <c r="S227" s="14">
        <v>42238.815891203703</v>
      </c>
    </row>
    <row r="228" spans="1:19" ht="32" x14ac:dyDescent="0.2">
      <c r="A228">
        <v>4112</v>
      </c>
      <c r="B228" s="3" t="s">
        <v>4108</v>
      </c>
      <c r="C228" s="3" t="s">
        <v>6961</v>
      </c>
      <c r="D228" s="6">
        <v>2500</v>
      </c>
      <c r="E228" s="8">
        <v>1</v>
      </c>
      <c r="F228" t="s">
        <v>8220</v>
      </c>
      <c r="G228" t="s">
        <v>8240</v>
      </c>
      <c r="H228" t="s">
        <v>8248</v>
      </c>
      <c r="I228">
        <v>1456617600</v>
      </c>
      <c r="J228">
        <v>1454280186</v>
      </c>
      <c r="K228" t="b">
        <v>0</v>
      </c>
      <c r="L228">
        <v>1</v>
      </c>
      <c r="M228" t="b">
        <v>0</v>
      </c>
      <c r="N228" s="12" t="s">
        <v>8297</v>
      </c>
      <c r="O228" t="s">
        <v>8298</v>
      </c>
      <c r="P228" s="13">
        <v>0</v>
      </c>
      <c r="Q228" s="13">
        <v>1</v>
      </c>
      <c r="R228" s="14">
        <v>42400.946597222224</v>
      </c>
      <c r="S228" s="14">
        <v>42428</v>
      </c>
    </row>
    <row r="229" spans="1:19" ht="32" x14ac:dyDescent="0.2">
      <c r="A229">
        <v>3865</v>
      </c>
      <c r="B229" s="3" t="s">
        <v>3862</v>
      </c>
      <c r="C229" s="3" t="s">
        <v>7974</v>
      </c>
      <c r="D229" s="6">
        <v>2413</v>
      </c>
      <c r="E229" s="8">
        <v>650</v>
      </c>
      <c r="F229" t="s">
        <v>8220</v>
      </c>
      <c r="G229" t="s">
        <v>8228</v>
      </c>
      <c r="H229" t="s">
        <v>8250</v>
      </c>
      <c r="I229">
        <v>1409376600</v>
      </c>
      <c r="J229">
        <v>1405957098</v>
      </c>
      <c r="K229" t="b">
        <v>0</v>
      </c>
      <c r="L229">
        <v>14</v>
      </c>
      <c r="M229" t="b">
        <v>0</v>
      </c>
      <c r="N229" s="12" t="s">
        <v>8297</v>
      </c>
      <c r="O229" t="s">
        <v>8298</v>
      </c>
      <c r="P229" s="13">
        <v>27</v>
      </c>
      <c r="Q229" s="13">
        <v>46.43</v>
      </c>
      <c r="R229" s="14">
        <v>41841.651597222226</v>
      </c>
      <c r="S229" s="14">
        <v>41881.229166666664</v>
      </c>
    </row>
    <row r="230" spans="1:19" ht="32" x14ac:dyDescent="0.2">
      <c r="A230">
        <v>4081</v>
      </c>
      <c r="B230" s="3" t="s">
        <v>4077</v>
      </c>
      <c r="C230" s="3" t="s">
        <v>8184</v>
      </c>
      <c r="D230" s="6">
        <v>2224</v>
      </c>
      <c r="E230" s="8">
        <v>350</v>
      </c>
      <c r="F230" t="s">
        <v>8220</v>
      </c>
      <c r="G230" t="s">
        <v>8223</v>
      </c>
      <c r="H230" t="s">
        <v>8245</v>
      </c>
      <c r="I230">
        <v>1425819425</v>
      </c>
      <c r="J230">
        <v>1423231025</v>
      </c>
      <c r="K230" t="b">
        <v>0</v>
      </c>
      <c r="L230">
        <v>12</v>
      </c>
      <c r="M230" t="b">
        <v>0</v>
      </c>
      <c r="N230" s="12" t="s">
        <v>8297</v>
      </c>
      <c r="O230" t="s">
        <v>8298</v>
      </c>
      <c r="P230" s="13">
        <v>16</v>
      </c>
      <c r="Q230" s="13">
        <v>29.17</v>
      </c>
      <c r="R230" s="14">
        <v>42041.581307870365</v>
      </c>
      <c r="S230" s="14">
        <v>42071.539641203708</v>
      </c>
    </row>
    <row r="231" spans="1:19" ht="32" x14ac:dyDescent="0.2">
      <c r="A231">
        <v>3743</v>
      </c>
      <c r="B231" s="3" t="s">
        <v>3740</v>
      </c>
      <c r="C231" s="3" t="s">
        <v>7853</v>
      </c>
      <c r="D231" s="6">
        <v>2200</v>
      </c>
      <c r="E231" s="8">
        <v>0</v>
      </c>
      <c r="F231" t="s">
        <v>8220</v>
      </c>
      <c r="G231" t="s">
        <v>8223</v>
      </c>
      <c r="H231" t="s">
        <v>8245</v>
      </c>
      <c r="I231">
        <v>1404406964</v>
      </c>
      <c r="J231">
        <v>1401814964</v>
      </c>
      <c r="K231" t="b">
        <v>0</v>
      </c>
      <c r="L231">
        <v>0</v>
      </c>
      <c r="M231" t="b">
        <v>0</v>
      </c>
      <c r="N231" s="12" t="s">
        <v>8297</v>
      </c>
      <c r="O231" t="s">
        <v>8298</v>
      </c>
      <c r="P231" s="13">
        <v>0</v>
      </c>
      <c r="Q231" s="13">
        <v>0</v>
      </c>
      <c r="R231" s="14">
        <v>41793.710231481484</v>
      </c>
      <c r="S231" s="14">
        <v>41823.710231481484</v>
      </c>
    </row>
    <row r="232" spans="1:19" ht="32" x14ac:dyDescent="0.2">
      <c r="A232">
        <v>2847</v>
      </c>
      <c r="B232" s="3" t="s">
        <v>2847</v>
      </c>
      <c r="C232" s="3" t="s">
        <v>6957</v>
      </c>
      <c r="D232" s="6">
        <v>2000</v>
      </c>
      <c r="E232" s="8">
        <v>0</v>
      </c>
      <c r="F232" t="s">
        <v>8220</v>
      </c>
      <c r="G232" t="s">
        <v>8223</v>
      </c>
      <c r="H232" t="s">
        <v>8245</v>
      </c>
      <c r="I232">
        <v>1464031265</v>
      </c>
      <c r="J232">
        <v>1458847265</v>
      </c>
      <c r="K232" t="b">
        <v>0</v>
      </c>
      <c r="L232">
        <v>0</v>
      </c>
      <c r="M232" t="b">
        <v>0</v>
      </c>
      <c r="N232" s="12" t="s">
        <v>8297</v>
      </c>
      <c r="O232" t="s">
        <v>8298</v>
      </c>
      <c r="P232" s="13">
        <v>0</v>
      </c>
      <c r="Q232" s="13">
        <v>0</v>
      </c>
      <c r="R232" s="14">
        <v>42453.806307870371</v>
      </c>
      <c r="S232" s="14">
        <v>42513.806307870371</v>
      </c>
    </row>
    <row r="233" spans="1:19" ht="32" x14ac:dyDescent="0.2">
      <c r="A233">
        <v>2859</v>
      </c>
      <c r="B233" s="3" t="s">
        <v>2859</v>
      </c>
      <c r="C233" s="3" t="s">
        <v>6969</v>
      </c>
      <c r="D233" s="6">
        <v>2000</v>
      </c>
      <c r="E233" s="8">
        <v>35</v>
      </c>
      <c r="F233" t="s">
        <v>8220</v>
      </c>
      <c r="G233" t="s">
        <v>8225</v>
      </c>
      <c r="H233" t="s">
        <v>8247</v>
      </c>
      <c r="I233">
        <v>1444984904</v>
      </c>
      <c r="J233">
        <v>1439800904</v>
      </c>
      <c r="K233" t="b">
        <v>0</v>
      </c>
      <c r="L233">
        <v>1</v>
      </c>
      <c r="M233" t="b">
        <v>0</v>
      </c>
      <c r="N233" s="12" t="s">
        <v>8297</v>
      </c>
      <c r="O233" t="s">
        <v>8298</v>
      </c>
      <c r="P233" s="13">
        <v>2</v>
      </c>
      <c r="Q233" s="13">
        <v>35</v>
      </c>
      <c r="R233" s="14">
        <v>42233.362314814818</v>
      </c>
      <c r="S233" s="14">
        <v>42293.362314814818</v>
      </c>
    </row>
    <row r="234" spans="1:19" ht="32" x14ac:dyDescent="0.2">
      <c r="A234">
        <v>2890</v>
      </c>
      <c r="B234" s="3" t="s">
        <v>2890</v>
      </c>
      <c r="C234" s="3" t="s">
        <v>7000</v>
      </c>
      <c r="D234" s="6">
        <v>2000</v>
      </c>
      <c r="E234" s="8">
        <v>21</v>
      </c>
      <c r="F234" t="s">
        <v>8220</v>
      </c>
      <c r="G234" t="s">
        <v>8223</v>
      </c>
      <c r="H234" t="s">
        <v>8245</v>
      </c>
      <c r="I234">
        <v>1407553200</v>
      </c>
      <c r="J234">
        <v>1405100992</v>
      </c>
      <c r="K234" t="b">
        <v>0</v>
      </c>
      <c r="L234">
        <v>3</v>
      </c>
      <c r="M234" t="b">
        <v>0</v>
      </c>
      <c r="N234" s="12" t="s">
        <v>8297</v>
      </c>
      <c r="O234" t="s">
        <v>8298</v>
      </c>
      <c r="P234" s="13">
        <v>1</v>
      </c>
      <c r="Q234" s="13">
        <v>7</v>
      </c>
      <c r="R234" s="14">
        <v>41831.742962962962</v>
      </c>
      <c r="S234" s="14">
        <v>41860.125</v>
      </c>
    </row>
    <row r="235" spans="1:19" ht="32" x14ac:dyDescent="0.2">
      <c r="A235">
        <v>2917</v>
      </c>
      <c r="B235" s="3" t="s">
        <v>2917</v>
      </c>
      <c r="C235" s="3" t="s">
        <v>7027</v>
      </c>
      <c r="D235" s="6">
        <v>2000</v>
      </c>
      <c r="E235" s="8">
        <v>437</v>
      </c>
      <c r="F235" t="s">
        <v>8220</v>
      </c>
      <c r="G235" t="s">
        <v>8223</v>
      </c>
      <c r="H235" t="s">
        <v>8245</v>
      </c>
      <c r="I235">
        <v>1442381847</v>
      </c>
      <c r="J235">
        <v>1440826647</v>
      </c>
      <c r="K235" t="b">
        <v>0</v>
      </c>
      <c r="L235">
        <v>9</v>
      </c>
      <c r="M235" t="b">
        <v>0</v>
      </c>
      <c r="N235" s="12" t="s">
        <v>8297</v>
      </c>
      <c r="O235" t="s">
        <v>8298</v>
      </c>
      <c r="P235" s="13">
        <v>22</v>
      </c>
      <c r="Q235" s="13">
        <v>48.56</v>
      </c>
      <c r="R235" s="14">
        <v>42245.234340277777</v>
      </c>
      <c r="S235" s="14">
        <v>42263.234340277777</v>
      </c>
    </row>
    <row r="236" spans="1:19" ht="32" x14ac:dyDescent="0.2">
      <c r="A236">
        <v>3740</v>
      </c>
      <c r="B236" s="3" t="s">
        <v>3737</v>
      </c>
      <c r="C236" s="3" t="s">
        <v>7850</v>
      </c>
      <c r="D236" s="6">
        <v>2000</v>
      </c>
      <c r="E236" s="8">
        <v>358</v>
      </c>
      <c r="F236" t="s">
        <v>8220</v>
      </c>
      <c r="G236" t="s">
        <v>8223</v>
      </c>
      <c r="H236" t="s">
        <v>8245</v>
      </c>
      <c r="I236">
        <v>1407808438</v>
      </c>
      <c r="J236">
        <v>1405217355</v>
      </c>
      <c r="K236" t="b">
        <v>0</v>
      </c>
      <c r="L236">
        <v>14</v>
      </c>
      <c r="M236" t="b">
        <v>0</v>
      </c>
      <c r="N236" s="12" t="s">
        <v>8297</v>
      </c>
      <c r="O236" t="s">
        <v>8298</v>
      </c>
      <c r="P236" s="13">
        <v>18</v>
      </c>
      <c r="Q236" s="13">
        <v>25.57</v>
      </c>
      <c r="R236" s="14">
        <v>41833.089756944442</v>
      </c>
      <c r="S236" s="14">
        <v>41863.079143518517</v>
      </c>
    </row>
    <row r="237" spans="1:19" ht="16" x14ac:dyDescent="0.2">
      <c r="A237">
        <v>3861</v>
      </c>
      <c r="B237" s="3" t="s">
        <v>3858</v>
      </c>
      <c r="C237" s="3" t="s">
        <v>7970</v>
      </c>
      <c r="D237" s="6">
        <v>2000</v>
      </c>
      <c r="E237" s="8">
        <v>100</v>
      </c>
      <c r="F237" t="s">
        <v>8220</v>
      </c>
      <c r="G237" t="s">
        <v>8223</v>
      </c>
      <c r="H237" t="s">
        <v>8245</v>
      </c>
      <c r="I237">
        <v>1415828820</v>
      </c>
      <c r="J237">
        <v>1412258977</v>
      </c>
      <c r="K237" t="b">
        <v>0</v>
      </c>
      <c r="L237">
        <v>1</v>
      </c>
      <c r="M237" t="b">
        <v>0</v>
      </c>
      <c r="N237" s="12" t="s">
        <v>8297</v>
      </c>
      <c r="O237" t="s">
        <v>8298</v>
      </c>
      <c r="P237" s="13">
        <v>5</v>
      </c>
      <c r="Q237" s="13">
        <v>100</v>
      </c>
      <c r="R237" s="14">
        <v>41914.590011574073</v>
      </c>
      <c r="S237" s="14">
        <v>41955.907638888893</v>
      </c>
    </row>
    <row r="238" spans="1:19" ht="32" x14ac:dyDescent="0.2">
      <c r="A238">
        <v>3866</v>
      </c>
      <c r="B238" s="3" t="s">
        <v>3863</v>
      </c>
      <c r="C238" s="3" t="s">
        <v>7975</v>
      </c>
      <c r="D238" s="6">
        <v>2000</v>
      </c>
      <c r="E238" s="8">
        <v>11</v>
      </c>
      <c r="F238" t="s">
        <v>8220</v>
      </c>
      <c r="G238" t="s">
        <v>8223</v>
      </c>
      <c r="H238" t="s">
        <v>8245</v>
      </c>
      <c r="I238">
        <v>1458703740</v>
      </c>
      <c r="J238">
        <v>1454453021</v>
      </c>
      <c r="K238" t="b">
        <v>0</v>
      </c>
      <c r="L238">
        <v>2</v>
      </c>
      <c r="M238" t="b">
        <v>0</v>
      </c>
      <c r="N238" s="12" t="s">
        <v>8297</v>
      </c>
      <c r="O238" t="s">
        <v>8298</v>
      </c>
      <c r="P238" s="13">
        <v>1</v>
      </c>
      <c r="Q238" s="13">
        <v>5.5</v>
      </c>
      <c r="R238" s="14">
        <v>42402.947002314817</v>
      </c>
      <c r="S238" s="14">
        <v>42452.145138888889</v>
      </c>
    </row>
    <row r="239" spans="1:19" ht="32" x14ac:dyDescent="0.2">
      <c r="A239">
        <v>3867</v>
      </c>
      <c r="B239" s="3" t="s">
        <v>3864</v>
      </c>
      <c r="C239" s="3" t="s">
        <v>7976</v>
      </c>
      <c r="D239" s="6">
        <v>2000</v>
      </c>
      <c r="E239" s="8">
        <v>251</v>
      </c>
      <c r="F239" t="s">
        <v>8220</v>
      </c>
      <c r="G239" t="s">
        <v>8223</v>
      </c>
      <c r="H239" t="s">
        <v>8245</v>
      </c>
      <c r="I239">
        <v>1466278339</v>
      </c>
      <c r="J239">
        <v>1463686339</v>
      </c>
      <c r="K239" t="b">
        <v>0</v>
      </c>
      <c r="L239">
        <v>5</v>
      </c>
      <c r="M239" t="b">
        <v>0</v>
      </c>
      <c r="N239" s="12" t="s">
        <v>8297</v>
      </c>
      <c r="O239" t="s">
        <v>8298</v>
      </c>
      <c r="P239" s="13">
        <v>13</v>
      </c>
      <c r="Q239" s="13">
        <v>50.2</v>
      </c>
      <c r="R239" s="14">
        <v>42509.814108796301</v>
      </c>
      <c r="S239" s="14">
        <v>42539.814108796301</v>
      </c>
    </row>
    <row r="240" spans="1:19" ht="32" x14ac:dyDescent="0.2">
      <c r="A240">
        <v>3888</v>
      </c>
      <c r="B240" s="3" t="s">
        <v>3885</v>
      </c>
      <c r="C240" s="3" t="s">
        <v>7996</v>
      </c>
      <c r="D240" s="6">
        <v>2000</v>
      </c>
      <c r="E240" s="8">
        <v>542</v>
      </c>
      <c r="F240" t="s">
        <v>8220</v>
      </c>
      <c r="G240" t="s">
        <v>8224</v>
      </c>
      <c r="H240" t="s">
        <v>8246</v>
      </c>
      <c r="I240">
        <v>1488114358</v>
      </c>
      <c r="J240">
        <v>1485522358</v>
      </c>
      <c r="K240" t="b">
        <v>0</v>
      </c>
      <c r="L240">
        <v>14</v>
      </c>
      <c r="M240" t="b">
        <v>0</v>
      </c>
      <c r="N240" s="12" t="s">
        <v>8297</v>
      </c>
      <c r="O240" t="s">
        <v>8298</v>
      </c>
      <c r="P240" s="13">
        <v>27</v>
      </c>
      <c r="Q240" s="13">
        <v>38.71</v>
      </c>
      <c r="R240" s="14">
        <v>42762.545810185184</v>
      </c>
      <c r="S240" s="14">
        <v>42792.545810185184</v>
      </c>
    </row>
    <row r="241" spans="1:19" ht="32" x14ac:dyDescent="0.2">
      <c r="A241">
        <v>3916</v>
      </c>
      <c r="B241" s="3" t="s">
        <v>3913</v>
      </c>
      <c r="C241" s="3" t="s">
        <v>8024</v>
      </c>
      <c r="D241" s="6">
        <v>2000</v>
      </c>
      <c r="E241" s="8">
        <v>0</v>
      </c>
      <c r="F241" t="s">
        <v>8220</v>
      </c>
      <c r="G241" t="s">
        <v>8231</v>
      </c>
      <c r="H241" t="s">
        <v>8252</v>
      </c>
      <c r="I241">
        <v>1464952752</v>
      </c>
      <c r="J241">
        <v>1462360752</v>
      </c>
      <c r="K241" t="b">
        <v>0</v>
      </c>
      <c r="L241">
        <v>0</v>
      </c>
      <c r="M241" t="b">
        <v>0</v>
      </c>
      <c r="N241" s="12" t="s">
        <v>8297</v>
      </c>
      <c r="O241" t="s">
        <v>8298</v>
      </c>
      <c r="P241" s="13">
        <v>0</v>
      </c>
      <c r="Q241" s="13">
        <v>0</v>
      </c>
      <c r="R241" s="14">
        <v>42494.471666666665</v>
      </c>
      <c r="S241" s="14">
        <v>42524.471666666665</v>
      </c>
    </row>
    <row r="242" spans="1:19" ht="32" x14ac:dyDescent="0.2">
      <c r="A242">
        <v>3945</v>
      </c>
      <c r="B242" s="3" t="s">
        <v>3942</v>
      </c>
      <c r="C242" s="3" t="s">
        <v>8053</v>
      </c>
      <c r="D242" s="6">
        <v>2000</v>
      </c>
      <c r="E242" s="8">
        <v>5</v>
      </c>
      <c r="F242" t="s">
        <v>8220</v>
      </c>
      <c r="G242" t="s">
        <v>8223</v>
      </c>
      <c r="H242" t="s">
        <v>8245</v>
      </c>
      <c r="I242">
        <v>1431717268</v>
      </c>
      <c r="J242">
        <v>1429125268</v>
      </c>
      <c r="K242" t="b">
        <v>0</v>
      </c>
      <c r="L242">
        <v>1</v>
      </c>
      <c r="M242" t="b">
        <v>0</v>
      </c>
      <c r="N242" s="12" t="s">
        <v>8297</v>
      </c>
      <c r="O242" t="s">
        <v>8298</v>
      </c>
      <c r="P242" s="13">
        <v>0</v>
      </c>
      <c r="Q242" s="13">
        <v>5</v>
      </c>
      <c r="R242" s="14">
        <v>42109.801712962959</v>
      </c>
      <c r="S242" s="14">
        <v>42139.801712962959</v>
      </c>
    </row>
    <row r="243" spans="1:19" ht="32" x14ac:dyDescent="0.2">
      <c r="A243">
        <v>3958</v>
      </c>
      <c r="B243" s="3" t="s">
        <v>3955</v>
      </c>
      <c r="C243" s="3" t="s">
        <v>8065</v>
      </c>
      <c r="D243" s="6">
        <v>2000</v>
      </c>
      <c r="E243" s="8">
        <v>641</v>
      </c>
      <c r="F243" t="s">
        <v>8220</v>
      </c>
      <c r="G243" t="s">
        <v>8223</v>
      </c>
      <c r="H243" t="s">
        <v>8245</v>
      </c>
      <c r="I243">
        <v>1406988000</v>
      </c>
      <c r="J243">
        <v>1403822912</v>
      </c>
      <c r="K243" t="b">
        <v>0</v>
      </c>
      <c r="L243">
        <v>16</v>
      </c>
      <c r="M243" t="b">
        <v>0</v>
      </c>
      <c r="N243" s="12" t="s">
        <v>8297</v>
      </c>
      <c r="O243" t="s">
        <v>8298</v>
      </c>
      <c r="P243" s="13">
        <v>32</v>
      </c>
      <c r="Q243" s="13">
        <v>40.06</v>
      </c>
      <c r="R243" s="14">
        <v>41816.950370370374</v>
      </c>
      <c r="S243" s="14">
        <v>41853.583333333336</v>
      </c>
    </row>
    <row r="244" spans="1:19" ht="32" x14ac:dyDescent="0.2">
      <c r="A244">
        <v>3964</v>
      </c>
      <c r="B244" s="3" t="s">
        <v>3961</v>
      </c>
      <c r="C244" s="3" t="s">
        <v>8071</v>
      </c>
      <c r="D244" s="6">
        <v>2000</v>
      </c>
      <c r="E244" s="8">
        <v>126</v>
      </c>
      <c r="F244" t="s">
        <v>8220</v>
      </c>
      <c r="G244" t="s">
        <v>8223</v>
      </c>
      <c r="H244" t="s">
        <v>8245</v>
      </c>
      <c r="I244">
        <v>1429460386</v>
      </c>
      <c r="J244">
        <v>1424279986</v>
      </c>
      <c r="K244" t="b">
        <v>0</v>
      </c>
      <c r="L244">
        <v>3</v>
      </c>
      <c r="M244" t="b">
        <v>0</v>
      </c>
      <c r="N244" s="12" t="s">
        <v>8297</v>
      </c>
      <c r="O244" t="s">
        <v>8298</v>
      </c>
      <c r="P244" s="13">
        <v>6</v>
      </c>
      <c r="Q244" s="13">
        <v>42</v>
      </c>
      <c r="R244" s="14">
        <v>42053.722060185188</v>
      </c>
      <c r="S244" s="14">
        <v>42113.680393518516</v>
      </c>
    </row>
    <row r="245" spans="1:19" ht="32" x14ac:dyDescent="0.2">
      <c r="A245">
        <v>3965</v>
      </c>
      <c r="B245" s="3" t="s">
        <v>3962</v>
      </c>
      <c r="C245" s="3" t="s">
        <v>8072</v>
      </c>
      <c r="D245" s="6">
        <v>2000</v>
      </c>
      <c r="E245" s="8">
        <v>285</v>
      </c>
      <c r="F245" t="s">
        <v>8220</v>
      </c>
      <c r="G245" t="s">
        <v>8223</v>
      </c>
      <c r="H245" t="s">
        <v>8245</v>
      </c>
      <c r="I245">
        <v>1460608780</v>
      </c>
      <c r="J245">
        <v>1455428380</v>
      </c>
      <c r="K245" t="b">
        <v>0</v>
      </c>
      <c r="L245">
        <v>4</v>
      </c>
      <c r="M245" t="b">
        <v>0</v>
      </c>
      <c r="N245" s="12" t="s">
        <v>8297</v>
      </c>
      <c r="O245" t="s">
        <v>8298</v>
      </c>
      <c r="P245" s="13">
        <v>14</v>
      </c>
      <c r="Q245" s="13">
        <v>71.25</v>
      </c>
      <c r="R245" s="14">
        <v>42414.235879629632</v>
      </c>
      <c r="S245" s="14">
        <v>42474.194212962961</v>
      </c>
    </row>
    <row r="246" spans="1:19" ht="32" x14ac:dyDescent="0.2">
      <c r="A246">
        <v>3978</v>
      </c>
      <c r="B246" s="3" t="s">
        <v>3975</v>
      </c>
      <c r="C246" s="3" t="s">
        <v>8085</v>
      </c>
      <c r="D246" s="6">
        <v>2000</v>
      </c>
      <c r="E246" s="8">
        <v>214</v>
      </c>
      <c r="F246" t="s">
        <v>8220</v>
      </c>
      <c r="G246" t="s">
        <v>8223</v>
      </c>
      <c r="H246" t="s">
        <v>8245</v>
      </c>
      <c r="I246">
        <v>1422717953</v>
      </c>
      <c r="J246">
        <v>1417533953</v>
      </c>
      <c r="K246" t="b">
        <v>0</v>
      </c>
      <c r="L246">
        <v>8</v>
      </c>
      <c r="M246" t="b">
        <v>0</v>
      </c>
      <c r="N246" s="12" t="s">
        <v>8297</v>
      </c>
      <c r="O246" t="s">
        <v>8298</v>
      </c>
      <c r="P246" s="13">
        <v>11</v>
      </c>
      <c r="Q246" s="13">
        <v>26.75</v>
      </c>
      <c r="R246" s="14">
        <v>41975.642974537041</v>
      </c>
      <c r="S246" s="14">
        <v>42035.642974537041</v>
      </c>
    </row>
    <row r="247" spans="1:19" ht="32" x14ac:dyDescent="0.2">
      <c r="A247">
        <v>3985</v>
      </c>
      <c r="B247" s="3" t="s">
        <v>3981</v>
      </c>
      <c r="C247" s="3" t="s">
        <v>8091</v>
      </c>
      <c r="D247" s="6">
        <v>2000</v>
      </c>
      <c r="E247" s="8">
        <v>641</v>
      </c>
      <c r="F247" t="s">
        <v>8220</v>
      </c>
      <c r="G247" t="s">
        <v>8223</v>
      </c>
      <c r="H247" t="s">
        <v>8245</v>
      </c>
      <c r="I247">
        <v>1456002300</v>
      </c>
      <c r="J247">
        <v>1454173120</v>
      </c>
      <c r="K247" t="b">
        <v>0</v>
      </c>
      <c r="L247">
        <v>19</v>
      </c>
      <c r="M247" t="b">
        <v>0</v>
      </c>
      <c r="N247" s="12" t="s">
        <v>8297</v>
      </c>
      <c r="O247" t="s">
        <v>8298</v>
      </c>
      <c r="P247" s="13">
        <v>32</v>
      </c>
      <c r="Q247" s="13">
        <v>33.74</v>
      </c>
      <c r="R247" s="14">
        <v>42399.707407407404</v>
      </c>
      <c r="S247" s="14">
        <v>42420.878472222219</v>
      </c>
    </row>
    <row r="248" spans="1:19" ht="32" x14ac:dyDescent="0.2">
      <c r="A248">
        <v>3994</v>
      </c>
      <c r="B248" s="3" t="s">
        <v>3990</v>
      </c>
      <c r="C248" s="3" t="s">
        <v>8100</v>
      </c>
      <c r="D248" s="6">
        <v>2000</v>
      </c>
      <c r="E248" s="8">
        <v>5</v>
      </c>
      <c r="F248" t="s">
        <v>8220</v>
      </c>
      <c r="G248" t="s">
        <v>8223</v>
      </c>
      <c r="H248" t="s">
        <v>8245</v>
      </c>
      <c r="I248">
        <v>1405761690</v>
      </c>
      <c r="J248">
        <v>1403169690</v>
      </c>
      <c r="K248" t="b">
        <v>0</v>
      </c>
      <c r="L248">
        <v>1</v>
      </c>
      <c r="M248" t="b">
        <v>0</v>
      </c>
      <c r="N248" s="12" t="s">
        <v>8297</v>
      </c>
      <c r="O248" t="s">
        <v>8298</v>
      </c>
      <c r="P248" s="13">
        <v>0</v>
      </c>
      <c r="Q248" s="13">
        <v>5</v>
      </c>
      <c r="R248" s="14">
        <v>41809.389930555553</v>
      </c>
      <c r="S248" s="14">
        <v>41839.389930555553</v>
      </c>
    </row>
    <row r="249" spans="1:19" ht="32" x14ac:dyDescent="0.2">
      <c r="A249">
        <v>4003</v>
      </c>
      <c r="B249" s="3" t="s">
        <v>3999</v>
      </c>
      <c r="C249" s="3" t="s">
        <v>8071</v>
      </c>
      <c r="D249" s="6">
        <v>2000</v>
      </c>
      <c r="E249" s="8">
        <v>201</v>
      </c>
      <c r="F249" t="s">
        <v>8220</v>
      </c>
      <c r="G249" t="s">
        <v>8223</v>
      </c>
      <c r="H249" t="s">
        <v>8245</v>
      </c>
      <c r="I249">
        <v>1424009147</v>
      </c>
      <c r="J249">
        <v>1421417147</v>
      </c>
      <c r="K249" t="b">
        <v>0</v>
      </c>
      <c r="L249">
        <v>2</v>
      </c>
      <c r="M249" t="b">
        <v>0</v>
      </c>
      <c r="N249" s="12" t="s">
        <v>8297</v>
      </c>
      <c r="O249" t="s">
        <v>8298</v>
      </c>
      <c r="P249" s="13">
        <v>10</v>
      </c>
      <c r="Q249" s="13">
        <v>100.5</v>
      </c>
      <c r="R249" s="14">
        <v>42020.587349537032</v>
      </c>
      <c r="S249" s="14">
        <v>42050.587349537032</v>
      </c>
    </row>
    <row r="250" spans="1:19" ht="32" x14ac:dyDescent="0.2">
      <c r="A250">
        <v>4007</v>
      </c>
      <c r="B250" s="3" t="s">
        <v>4003</v>
      </c>
      <c r="C250" s="3" t="s">
        <v>8112</v>
      </c>
      <c r="D250" s="6">
        <v>2000</v>
      </c>
      <c r="E250" s="8">
        <v>5</v>
      </c>
      <c r="F250" t="s">
        <v>8220</v>
      </c>
      <c r="G250" t="s">
        <v>8223</v>
      </c>
      <c r="H250" t="s">
        <v>8245</v>
      </c>
      <c r="I250">
        <v>1409070480</v>
      </c>
      <c r="J250">
        <v>1406572381</v>
      </c>
      <c r="K250" t="b">
        <v>0</v>
      </c>
      <c r="L250">
        <v>1</v>
      </c>
      <c r="M250" t="b">
        <v>0</v>
      </c>
      <c r="N250" s="12" t="s">
        <v>8297</v>
      </c>
      <c r="O250" t="s">
        <v>8298</v>
      </c>
      <c r="P250" s="13">
        <v>0</v>
      </c>
      <c r="Q250" s="13">
        <v>5</v>
      </c>
      <c r="R250" s="14">
        <v>41848.772928240738</v>
      </c>
      <c r="S250" s="14">
        <v>41877.686111111114</v>
      </c>
    </row>
    <row r="251" spans="1:19" ht="32" x14ac:dyDescent="0.2">
      <c r="A251">
        <v>4013</v>
      </c>
      <c r="B251" s="3" t="s">
        <v>4009</v>
      </c>
      <c r="C251" s="3" t="s">
        <v>8118</v>
      </c>
      <c r="D251" s="6">
        <v>2000</v>
      </c>
      <c r="E251" s="8">
        <v>26</v>
      </c>
      <c r="F251" t="s">
        <v>8220</v>
      </c>
      <c r="G251" t="s">
        <v>8223</v>
      </c>
      <c r="H251" t="s">
        <v>8245</v>
      </c>
      <c r="I251">
        <v>1424070823</v>
      </c>
      <c r="J251">
        <v>1421478823</v>
      </c>
      <c r="K251" t="b">
        <v>0</v>
      </c>
      <c r="L251">
        <v>2</v>
      </c>
      <c r="M251" t="b">
        <v>0</v>
      </c>
      <c r="N251" s="12" t="s">
        <v>8297</v>
      </c>
      <c r="O251" t="s">
        <v>8298</v>
      </c>
      <c r="P251" s="13">
        <v>1</v>
      </c>
      <c r="Q251" s="13">
        <v>13</v>
      </c>
      <c r="R251" s="14">
        <v>42021.301192129627</v>
      </c>
      <c r="S251" s="14">
        <v>42051.301192129627</v>
      </c>
    </row>
    <row r="252" spans="1:19" ht="32" x14ac:dyDescent="0.2">
      <c r="A252">
        <v>4028</v>
      </c>
      <c r="B252" s="3" t="s">
        <v>4024</v>
      </c>
      <c r="C252" s="3" t="s">
        <v>8133</v>
      </c>
      <c r="D252" s="6">
        <v>2000</v>
      </c>
      <c r="E252" s="8">
        <v>561</v>
      </c>
      <c r="F252" t="s">
        <v>8220</v>
      </c>
      <c r="G252" t="s">
        <v>8223</v>
      </c>
      <c r="H252" t="s">
        <v>8245</v>
      </c>
      <c r="I252">
        <v>1402007500</v>
      </c>
      <c r="J252">
        <v>1399415500</v>
      </c>
      <c r="K252" t="b">
        <v>0</v>
      </c>
      <c r="L252">
        <v>11</v>
      </c>
      <c r="M252" t="b">
        <v>0</v>
      </c>
      <c r="N252" s="12" t="s">
        <v>8297</v>
      </c>
      <c r="O252" t="s">
        <v>8298</v>
      </c>
      <c r="P252" s="13">
        <v>28</v>
      </c>
      <c r="Q252" s="13">
        <v>51</v>
      </c>
      <c r="R252" s="14">
        <v>41765.938657407409</v>
      </c>
      <c r="S252" s="14">
        <v>41795.938657407409</v>
      </c>
    </row>
    <row r="253" spans="1:19" ht="32" x14ac:dyDescent="0.2">
      <c r="A253">
        <v>4064</v>
      </c>
      <c r="B253" s="3" t="s">
        <v>4060</v>
      </c>
      <c r="C253" s="3" t="s">
        <v>8168</v>
      </c>
      <c r="D253" s="6">
        <v>2000</v>
      </c>
      <c r="E253" s="8">
        <v>385</v>
      </c>
      <c r="F253" t="s">
        <v>8220</v>
      </c>
      <c r="G253" t="s">
        <v>8225</v>
      </c>
      <c r="H253" t="s">
        <v>8247</v>
      </c>
      <c r="I253">
        <v>1430316426</v>
      </c>
      <c r="J253">
        <v>1427724426</v>
      </c>
      <c r="K253" t="b">
        <v>0</v>
      </c>
      <c r="L253">
        <v>6</v>
      </c>
      <c r="M253" t="b">
        <v>0</v>
      </c>
      <c r="N253" s="12" t="s">
        <v>8297</v>
      </c>
      <c r="O253" t="s">
        <v>8298</v>
      </c>
      <c r="P253" s="13">
        <v>19</v>
      </c>
      <c r="Q253" s="13">
        <v>64.17</v>
      </c>
      <c r="R253" s="14">
        <v>42093.588263888887</v>
      </c>
      <c r="S253" s="14">
        <v>42123.588263888887</v>
      </c>
    </row>
    <row r="254" spans="1:19" ht="32" x14ac:dyDescent="0.2">
      <c r="A254">
        <v>4075</v>
      </c>
      <c r="B254" s="3" t="s">
        <v>4071</v>
      </c>
      <c r="C254" s="3" t="s">
        <v>8178</v>
      </c>
      <c r="D254" s="6">
        <v>2000</v>
      </c>
      <c r="E254" s="8">
        <v>576</v>
      </c>
      <c r="F254" t="s">
        <v>8220</v>
      </c>
      <c r="G254" t="s">
        <v>8224</v>
      </c>
      <c r="H254" t="s">
        <v>8246</v>
      </c>
      <c r="I254">
        <v>1404149280</v>
      </c>
      <c r="J254">
        <v>1400547969</v>
      </c>
      <c r="K254" t="b">
        <v>0</v>
      </c>
      <c r="L254">
        <v>13</v>
      </c>
      <c r="M254" t="b">
        <v>0</v>
      </c>
      <c r="N254" s="12" t="s">
        <v>8297</v>
      </c>
      <c r="O254" t="s">
        <v>8298</v>
      </c>
      <c r="P254" s="13">
        <v>29</v>
      </c>
      <c r="Q254" s="13">
        <v>44.31</v>
      </c>
      <c r="R254" s="14">
        <v>41779.045937499999</v>
      </c>
      <c r="S254" s="14">
        <v>41820.727777777778</v>
      </c>
    </row>
    <row r="255" spans="1:19" ht="32" x14ac:dyDescent="0.2">
      <c r="A255">
        <v>4088</v>
      </c>
      <c r="B255" s="3" t="s">
        <v>4084</v>
      </c>
      <c r="C255" s="3" t="s">
        <v>8191</v>
      </c>
      <c r="D255" s="6">
        <v>2000</v>
      </c>
      <c r="E255" s="8">
        <v>216</v>
      </c>
      <c r="F255" t="s">
        <v>8220</v>
      </c>
      <c r="G255" t="s">
        <v>8224</v>
      </c>
      <c r="H255" t="s">
        <v>8246</v>
      </c>
      <c r="I255">
        <v>1421403960</v>
      </c>
      <c r="J255">
        <v>1418827324</v>
      </c>
      <c r="K255" t="b">
        <v>0</v>
      </c>
      <c r="L255">
        <v>3</v>
      </c>
      <c r="M255" t="b">
        <v>0</v>
      </c>
      <c r="N255" s="12" t="s">
        <v>8297</v>
      </c>
      <c r="O255" t="s">
        <v>8298</v>
      </c>
      <c r="P255" s="13">
        <v>11</v>
      </c>
      <c r="Q255" s="13">
        <v>72</v>
      </c>
      <c r="R255" s="14">
        <v>41990.612546296295</v>
      </c>
      <c r="S255" s="14">
        <v>42020.434722222228</v>
      </c>
    </row>
    <row r="256" spans="1:19" ht="32" x14ac:dyDescent="0.2">
      <c r="A256">
        <v>4094</v>
      </c>
      <c r="B256" s="3" t="s">
        <v>4090</v>
      </c>
      <c r="C256" s="3" t="s">
        <v>8197</v>
      </c>
      <c r="D256" s="6">
        <v>2000</v>
      </c>
      <c r="E256" s="8">
        <v>730</v>
      </c>
      <c r="F256" t="s">
        <v>8220</v>
      </c>
      <c r="G256" t="s">
        <v>8223</v>
      </c>
      <c r="H256" t="s">
        <v>8245</v>
      </c>
      <c r="I256">
        <v>1413953940</v>
      </c>
      <c r="J256">
        <v>1410141900</v>
      </c>
      <c r="K256" t="b">
        <v>0</v>
      </c>
      <c r="L256">
        <v>8</v>
      </c>
      <c r="M256" t="b">
        <v>0</v>
      </c>
      <c r="N256" s="12" t="s">
        <v>8297</v>
      </c>
      <c r="O256" t="s">
        <v>8298</v>
      </c>
      <c r="P256" s="13">
        <v>37</v>
      </c>
      <c r="Q256" s="13">
        <v>91.25</v>
      </c>
      <c r="R256" s="14">
        <v>41890.086805555555</v>
      </c>
      <c r="S256" s="14">
        <v>41934.207638888889</v>
      </c>
    </row>
    <row r="257" spans="1:19" ht="32" x14ac:dyDescent="0.2">
      <c r="A257">
        <v>4107</v>
      </c>
      <c r="B257" s="3" t="s">
        <v>4103</v>
      </c>
      <c r="C257" s="3" t="s">
        <v>8210</v>
      </c>
      <c r="D257" s="6">
        <v>2000</v>
      </c>
      <c r="E257" s="8">
        <v>41</v>
      </c>
      <c r="F257" t="s">
        <v>8220</v>
      </c>
      <c r="G257" t="s">
        <v>8223</v>
      </c>
      <c r="H257" t="s">
        <v>8245</v>
      </c>
      <c r="I257">
        <v>1411596001</v>
      </c>
      <c r="J257">
        <v>1409608801</v>
      </c>
      <c r="K257" t="b">
        <v>0</v>
      </c>
      <c r="L257">
        <v>4</v>
      </c>
      <c r="M257" t="b">
        <v>0</v>
      </c>
      <c r="N257" s="12" t="s">
        <v>8297</v>
      </c>
      <c r="O257" t="s">
        <v>8298</v>
      </c>
      <c r="P257" s="13">
        <v>2</v>
      </c>
      <c r="Q257" s="13">
        <v>10.25</v>
      </c>
      <c r="R257" s="14">
        <v>41883.916678240741</v>
      </c>
      <c r="S257" s="14">
        <v>41906.916678240741</v>
      </c>
    </row>
    <row r="258" spans="1:19" ht="32" x14ac:dyDescent="0.2">
      <c r="A258">
        <v>4009</v>
      </c>
      <c r="B258" s="3" t="s">
        <v>4005</v>
      </c>
      <c r="C258" s="3" t="s">
        <v>8114</v>
      </c>
      <c r="D258" s="6">
        <v>1930</v>
      </c>
      <c r="E258" s="8">
        <v>75</v>
      </c>
      <c r="F258" t="s">
        <v>8220</v>
      </c>
      <c r="G258" t="s">
        <v>8224</v>
      </c>
      <c r="H258" t="s">
        <v>8246</v>
      </c>
      <c r="I258">
        <v>1410281360</v>
      </c>
      <c r="J258">
        <v>1406825360</v>
      </c>
      <c r="K258" t="b">
        <v>0</v>
      </c>
      <c r="L258">
        <v>3</v>
      </c>
      <c r="M258" t="b">
        <v>0</v>
      </c>
      <c r="N258" s="12" t="s">
        <v>8297</v>
      </c>
      <c r="O258" t="s">
        <v>8298</v>
      </c>
      <c r="P258" s="13">
        <v>4</v>
      </c>
      <c r="Q258" s="13">
        <v>25</v>
      </c>
      <c r="R258" s="14">
        <v>41851.700925925928</v>
      </c>
      <c r="S258" s="14">
        <v>41891.700925925928</v>
      </c>
    </row>
    <row r="259" spans="1:19" ht="32" x14ac:dyDescent="0.2">
      <c r="A259">
        <v>2916</v>
      </c>
      <c r="B259" s="3" t="s">
        <v>2916</v>
      </c>
      <c r="C259" s="3" t="s">
        <v>7026</v>
      </c>
      <c r="D259" s="6">
        <v>1850</v>
      </c>
      <c r="E259" s="8">
        <v>145</v>
      </c>
      <c r="F259" t="s">
        <v>8220</v>
      </c>
      <c r="G259" t="s">
        <v>8224</v>
      </c>
      <c r="H259" t="s">
        <v>8246</v>
      </c>
      <c r="I259">
        <v>1400498789</v>
      </c>
      <c r="J259">
        <v>1398511589</v>
      </c>
      <c r="K259" t="b">
        <v>0</v>
      </c>
      <c r="L259">
        <v>7</v>
      </c>
      <c r="M259" t="b">
        <v>0</v>
      </c>
      <c r="N259" s="12" t="s">
        <v>8297</v>
      </c>
      <c r="O259" t="s">
        <v>8298</v>
      </c>
      <c r="P259" s="13">
        <v>8</v>
      </c>
      <c r="Q259" s="13">
        <v>20.71</v>
      </c>
      <c r="R259" s="14">
        <v>41755.476724537039</v>
      </c>
      <c r="S259" s="14">
        <v>41778.476724537039</v>
      </c>
    </row>
    <row r="260" spans="1:19" ht="32" x14ac:dyDescent="0.2">
      <c r="A260">
        <v>2911</v>
      </c>
      <c r="B260" s="3" t="s">
        <v>2911</v>
      </c>
      <c r="C260" s="3" t="s">
        <v>7021</v>
      </c>
      <c r="D260" s="6">
        <v>1800</v>
      </c>
      <c r="E260" s="8">
        <v>657</v>
      </c>
      <c r="F260" t="s">
        <v>8220</v>
      </c>
      <c r="G260" t="s">
        <v>8223</v>
      </c>
      <c r="H260" t="s">
        <v>8245</v>
      </c>
      <c r="I260">
        <v>1435429626</v>
      </c>
      <c r="J260">
        <v>1431973626</v>
      </c>
      <c r="K260" t="b">
        <v>0</v>
      </c>
      <c r="L260">
        <v>14</v>
      </c>
      <c r="M260" t="b">
        <v>0</v>
      </c>
      <c r="N260" s="12" t="s">
        <v>8297</v>
      </c>
      <c r="O260" t="s">
        <v>8298</v>
      </c>
      <c r="P260" s="13">
        <v>37</v>
      </c>
      <c r="Q260" s="13">
        <v>46.93</v>
      </c>
      <c r="R260" s="14">
        <v>42142.768819444449</v>
      </c>
      <c r="S260" s="14">
        <v>42182.768819444449</v>
      </c>
    </row>
    <row r="261" spans="1:19" ht="32" x14ac:dyDescent="0.2">
      <c r="A261">
        <v>3955</v>
      </c>
      <c r="B261" s="3" t="s">
        <v>3952</v>
      </c>
      <c r="C261" s="3" t="s">
        <v>8062</v>
      </c>
      <c r="D261" s="6">
        <v>1750</v>
      </c>
      <c r="E261" s="8">
        <v>425</v>
      </c>
      <c r="F261" t="s">
        <v>8220</v>
      </c>
      <c r="G261" t="s">
        <v>8223</v>
      </c>
      <c r="H261" t="s">
        <v>8245</v>
      </c>
      <c r="I261">
        <v>1448745741</v>
      </c>
      <c r="J261">
        <v>1446150141</v>
      </c>
      <c r="K261" t="b">
        <v>0</v>
      </c>
      <c r="L261">
        <v>8</v>
      </c>
      <c r="M261" t="b">
        <v>0</v>
      </c>
      <c r="N261" s="12" t="s">
        <v>8297</v>
      </c>
      <c r="O261" t="s">
        <v>8298</v>
      </c>
      <c r="P261" s="13">
        <v>24</v>
      </c>
      <c r="Q261" s="13">
        <v>53.13</v>
      </c>
      <c r="R261" s="14">
        <v>42306.848854166667</v>
      </c>
      <c r="S261" s="14">
        <v>42336.890520833331</v>
      </c>
    </row>
    <row r="262" spans="1:19" ht="32" x14ac:dyDescent="0.2">
      <c r="A262">
        <v>3967</v>
      </c>
      <c r="B262" s="3" t="s">
        <v>3964</v>
      </c>
      <c r="C262" s="3" t="s">
        <v>8074</v>
      </c>
      <c r="D262" s="6">
        <v>1700</v>
      </c>
      <c r="E262" s="8">
        <v>410</v>
      </c>
      <c r="F262" t="s">
        <v>8220</v>
      </c>
      <c r="G262" t="s">
        <v>8223</v>
      </c>
      <c r="H262" t="s">
        <v>8245</v>
      </c>
      <c r="I262">
        <v>1488783507</v>
      </c>
      <c r="J262">
        <v>1486191507</v>
      </c>
      <c r="K262" t="b">
        <v>0</v>
      </c>
      <c r="L262">
        <v>10</v>
      </c>
      <c r="M262" t="b">
        <v>0</v>
      </c>
      <c r="N262" s="12" t="s">
        <v>8297</v>
      </c>
      <c r="O262" t="s">
        <v>8298</v>
      </c>
      <c r="P262" s="13">
        <v>24</v>
      </c>
      <c r="Q262" s="13">
        <v>41</v>
      </c>
      <c r="R262" s="14">
        <v>42770.290590277778</v>
      </c>
      <c r="S262" s="14">
        <v>42800.290590277778</v>
      </c>
    </row>
    <row r="263" spans="1:19" ht="32" x14ac:dyDescent="0.2">
      <c r="A263">
        <v>3990</v>
      </c>
      <c r="B263" s="3" t="s">
        <v>3986</v>
      </c>
      <c r="C263" s="3" t="s">
        <v>8096</v>
      </c>
      <c r="D263" s="6">
        <v>1650</v>
      </c>
      <c r="E263" s="8">
        <v>69</v>
      </c>
      <c r="F263" t="s">
        <v>8220</v>
      </c>
      <c r="G263" t="s">
        <v>8224</v>
      </c>
      <c r="H263" t="s">
        <v>8246</v>
      </c>
      <c r="I263">
        <v>1456934893</v>
      </c>
      <c r="J263">
        <v>1454342893</v>
      </c>
      <c r="K263" t="b">
        <v>0</v>
      </c>
      <c r="L263">
        <v>3</v>
      </c>
      <c r="M263" t="b">
        <v>0</v>
      </c>
      <c r="N263" s="12" t="s">
        <v>8297</v>
      </c>
      <c r="O263" t="s">
        <v>8298</v>
      </c>
      <c r="P263" s="13">
        <v>4</v>
      </c>
      <c r="Q263" s="13">
        <v>23</v>
      </c>
      <c r="R263" s="14">
        <v>42401.672372685185</v>
      </c>
      <c r="S263" s="14">
        <v>42431.672372685185</v>
      </c>
    </row>
    <row r="264" spans="1:19" ht="32" x14ac:dyDescent="0.2">
      <c r="A264">
        <v>3896</v>
      </c>
      <c r="B264" s="3" t="s">
        <v>3893</v>
      </c>
      <c r="C264" s="3" t="s">
        <v>8004</v>
      </c>
      <c r="D264" s="6">
        <v>1600</v>
      </c>
      <c r="E264" s="8">
        <v>170</v>
      </c>
      <c r="F264" t="s">
        <v>8220</v>
      </c>
      <c r="G264" t="s">
        <v>8223</v>
      </c>
      <c r="H264" t="s">
        <v>8245</v>
      </c>
      <c r="I264">
        <v>1402979778</v>
      </c>
      <c r="J264">
        <v>1401770178</v>
      </c>
      <c r="K264" t="b">
        <v>0</v>
      </c>
      <c r="L264">
        <v>4</v>
      </c>
      <c r="M264" t="b">
        <v>0</v>
      </c>
      <c r="N264" s="12" t="s">
        <v>8297</v>
      </c>
      <c r="O264" t="s">
        <v>8298</v>
      </c>
      <c r="P264" s="13">
        <v>11</v>
      </c>
      <c r="Q264" s="13">
        <v>42.5</v>
      </c>
      <c r="R264" s="14">
        <v>41793.191875000004</v>
      </c>
      <c r="S264" s="14">
        <v>41807.191875000004</v>
      </c>
    </row>
    <row r="265" spans="1:19" ht="32" x14ac:dyDescent="0.2">
      <c r="A265">
        <v>4091</v>
      </c>
      <c r="B265" s="3" t="s">
        <v>4087</v>
      </c>
      <c r="C265" s="3" t="s">
        <v>8194</v>
      </c>
      <c r="D265" s="6">
        <v>1600</v>
      </c>
      <c r="E265" s="8">
        <v>204</v>
      </c>
      <c r="F265" t="s">
        <v>8220</v>
      </c>
      <c r="G265" t="s">
        <v>8223</v>
      </c>
      <c r="H265" t="s">
        <v>8245</v>
      </c>
      <c r="I265">
        <v>1421410151</v>
      </c>
      <c r="J265">
        <v>1418818151</v>
      </c>
      <c r="K265" t="b">
        <v>0</v>
      </c>
      <c r="L265">
        <v>8</v>
      </c>
      <c r="M265" t="b">
        <v>0</v>
      </c>
      <c r="N265" s="12" t="s">
        <v>8297</v>
      </c>
      <c r="O265" t="s">
        <v>8298</v>
      </c>
      <c r="P265" s="13">
        <v>13</v>
      </c>
      <c r="Q265" s="13">
        <v>25.5</v>
      </c>
      <c r="R265" s="14">
        <v>41990.506377314814</v>
      </c>
      <c r="S265" s="14">
        <v>42020.506377314814</v>
      </c>
    </row>
    <row r="266" spans="1:19" ht="32" x14ac:dyDescent="0.2">
      <c r="A266">
        <v>2842</v>
      </c>
      <c r="B266" s="3" t="s">
        <v>2842</v>
      </c>
      <c r="C266" s="3" t="s">
        <v>6952</v>
      </c>
      <c r="D266" s="6">
        <v>1500</v>
      </c>
      <c r="E266" s="8">
        <v>0</v>
      </c>
      <c r="F266" t="s">
        <v>8220</v>
      </c>
      <c r="G266" t="s">
        <v>8224</v>
      </c>
      <c r="H266" t="s">
        <v>8246</v>
      </c>
      <c r="I266">
        <v>1403348400</v>
      </c>
      <c r="J266">
        <v>1401058295</v>
      </c>
      <c r="K266" t="b">
        <v>0</v>
      </c>
      <c r="L266">
        <v>0</v>
      </c>
      <c r="M266" t="b">
        <v>0</v>
      </c>
      <c r="N266" s="12" t="s">
        <v>8297</v>
      </c>
      <c r="O266" t="s">
        <v>8298</v>
      </c>
      <c r="P266" s="13">
        <v>0</v>
      </c>
      <c r="Q266" s="13">
        <v>0</v>
      </c>
      <c r="R266" s="14">
        <v>41784.952488425923</v>
      </c>
      <c r="S266" s="14">
        <v>41811.458333333336</v>
      </c>
    </row>
    <row r="267" spans="1:19" ht="32" x14ac:dyDescent="0.2">
      <c r="A267">
        <v>2904</v>
      </c>
      <c r="B267" s="3" t="s">
        <v>2904</v>
      </c>
      <c r="C267" s="3" t="s">
        <v>7014</v>
      </c>
      <c r="D267" s="6">
        <v>1500</v>
      </c>
      <c r="E267" s="8">
        <v>75</v>
      </c>
      <c r="F267" t="s">
        <v>8220</v>
      </c>
      <c r="G267" t="s">
        <v>8224</v>
      </c>
      <c r="H267" t="s">
        <v>8246</v>
      </c>
      <c r="I267">
        <v>1415534400</v>
      </c>
      <c r="J267">
        <v>1414538031</v>
      </c>
      <c r="K267" t="b">
        <v>0</v>
      </c>
      <c r="L267">
        <v>4</v>
      </c>
      <c r="M267" t="b">
        <v>0</v>
      </c>
      <c r="N267" s="12" t="s">
        <v>8297</v>
      </c>
      <c r="O267" t="s">
        <v>8298</v>
      </c>
      <c r="P267" s="13">
        <v>5</v>
      </c>
      <c r="Q267" s="13">
        <v>18.75</v>
      </c>
      <c r="R267" s="14">
        <v>41940.967951388891</v>
      </c>
      <c r="S267" s="14">
        <v>41952.5</v>
      </c>
    </row>
    <row r="268" spans="1:19" ht="32" x14ac:dyDescent="0.2">
      <c r="A268">
        <v>3733</v>
      </c>
      <c r="B268" s="3" t="s">
        <v>3730</v>
      </c>
      <c r="C268" s="3" t="s">
        <v>7843</v>
      </c>
      <c r="D268" s="6">
        <v>1500</v>
      </c>
      <c r="E268" s="8">
        <v>0</v>
      </c>
      <c r="F268" t="s">
        <v>8220</v>
      </c>
      <c r="G268" t="s">
        <v>8223</v>
      </c>
      <c r="H268" t="s">
        <v>8245</v>
      </c>
      <c r="I268">
        <v>1429396200</v>
      </c>
      <c r="J268">
        <v>1428539708</v>
      </c>
      <c r="K268" t="b">
        <v>0</v>
      </c>
      <c r="L268">
        <v>0</v>
      </c>
      <c r="M268" t="b">
        <v>0</v>
      </c>
      <c r="N268" s="12" t="s">
        <v>8297</v>
      </c>
      <c r="O268" t="s">
        <v>8298</v>
      </c>
      <c r="P268" s="13">
        <v>0</v>
      </c>
      <c r="Q268" s="13">
        <v>0</v>
      </c>
      <c r="R268" s="14">
        <v>42103.024398148147</v>
      </c>
      <c r="S268" s="14">
        <v>42112.9375</v>
      </c>
    </row>
    <row r="269" spans="1:19" ht="32" x14ac:dyDescent="0.2">
      <c r="A269">
        <v>3734</v>
      </c>
      <c r="B269" s="3" t="s">
        <v>3731</v>
      </c>
      <c r="C269" s="3" t="s">
        <v>7844</v>
      </c>
      <c r="D269" s="6">
        <v>1500</v>
      </c>
      <c r="E269" s="8">
        <v>427</v>
      </c>
      <c r="F269" t="s">
        <v>8220</v>
      </c>
      <c r="G269" t="s">
        <v>8223</v>
      </c>
      <c r="H269" t="s">
        <v>8245</v>
      </c>
      <c r="I269">
        <v>1432589896</v>
      </c>
      <c r="J269">
        <v>1427405896</v>
      </c>
      <c r="K269" t="b">
        <v>0</v>
      </c>
      <c r="L269">
        <v>7</v>
      </c>
      <c r="M269" t="b">
        <v>0</v>
      </c>
      <c r="N269" s="12" t="s">
        <v>8297</v>
      </c>
      <c r="O269" t="s">
        <v>8298</v>
      </c>
      <c r="P269" s="13">
        <v>28</v>
      </c>
      <c r="Q269" s="13">
        <v>61</v>
      </c>
      <c r="R269" s="14">
        <v>42089.901574074072</v>
      </c>
      <c r="S269" s="14">
        <v>42149.901574074072</v>
      </c>
    </row>
    <row r="270" spans="1:19" ht="32" x14ac:dyDescent="0.2">
      <c r="A270">
        <v>3736</v>
      </c>
      <c r="B270" s="3" t="s">
        <v>3733</v>
      </c>
      <c r="C270" s="3" t="s">
        <v>7846</v>
      </c>
      <c r="D270" s="6">
        <v>1500</v>
      </c>
      <c r="E270" s="8">
        <v>10</v>
      </c>
      <c r="F270" t="s">
        <v>8220</v>
      </c>
      <c r="G270" t="s">
        <v>8224</v>
      </c>
      <c r="H270" t="s">
        <v>8246</v>
      </c>
      <c r="I270">
        <v>1427133600</v>
      </c>
      <c r="J270">
        <v>1423847093</v>
      </c>
      <c r="K270" t="b">
        <v>0</v>
      </c>
      <c r="L270">
        <v>1</v>
      </c>
      <c r="M270" t="b">
        <v>0</v>
      </c>
      <c r="N270" s="12" t="s">
        <v>8297</v>
      </c>
      <c r="O270" t="s">
        <v>8298</v>
      </c>
      <c r="P270" s="13">
        <v>1</v>
      </c>
      <c r="Q270" s="13">
        <v>10</v>
      </c>
      <c r="R270" s="14">
        <v>42048.711724537032</v>
      </c>
      <c r="S270" s="14">
        <v>42086.75</v>
      </c>
    </row>
    <row r="271" spans="1:19" ht="32" x14ac:dyDescent="0.2">
      <c r="A271">
        <v>3738</v>
      </c>
      <c r="B271" s="3" t="s">
        <v>3735</v>
      </c>
      <c r="C271" s="3" t="s">
        <v>7848</v>
      </c>
      <c r="D271" s="6">
        <v>1500</v>
      </c>
      <c r="E271" s="8">
        <v>270</v>
      </c>
      <c r="F271" t="s">
        <v>8220</v>
      </c>
      <c r="G271" t="s">
        <v>8224</v>
      </c>
      <c r="H271" t="s">
        <v>8246</v>
      </c>
      <c r="I271">
        <v>1405461600</v>
      </c>
      <c r="J271">
        <v>1403562705</v>
      </c>
      <c r="K271" t="b">
        <v>0</v>
      </c>
      <c r="L271">
        <v>6</v>
      </c>
      <c r="M271" t="b">
        <v>0</v>
      </c>
      <c r="N271" s="12" t="s">
        <v>8297</v>
      </c>
      <c r="O271" t="s">
        <v>8298</v>
      </c>
      <c r="P271" s="13">
        <v>18</v>
      </c>
      <c r="Q271" s="13">
        <v>45</v>
      </c>
      <c r="R271" s="14">
        <v>41813.938715277778</v>
      </c>
      <c r="S271" s="14">
        <v>41835.916666666664</v>
      </c>
    </row>
    <row r="272" spans="1:19" ht="32" x14ac:dyDescent="0.2">
      <c r="A272">
        <v>3903</v>
      </c>
      <c r="B272" s="3" t="s">
        <v>3900</v>
      </c>
      <c r="C272" s="3" t="s">
        <v>8011</v>
      </c>
      <c r="D272" s="6">
        <v>1500</v>
      </c>
      <c r="E272" s="8">
        <v>0</v>
      </c>
      <c r="F272" t="s">
        <v>8220</v>
      </c>
      <c r="G272" t="s">
        <v>8223</v>
      </c>
      <c r="H272" t="s">
        <v>8245</v>
      </c>
      <c r="I272">
        <v>1439581080</v>
      </c>
      <c r="J272">
        <v>1435709765</v>
      </c>
      <c r="K272" t="b">
        <v>0</v>
      </c>
      <c r="L272">
        <v>0</v>
      </c>
      <c r="M272" t="b">
        <v>0</v>
      </c>
      <c r="N272" s="12" t="s">
        <v>8297</v>
      </c>
      <c r="O272" t="s">
        <v>8298</v>
      </c>
      <c r="P272" s="13">
        <v>0</v>
      </c>
      <c r="Q272" s="13">
        <v>0</v>
      </c>
      <c r="R272" s="14">
        <v>42186.01116898148</v>
      </c>
      <c r="S272" s="14">
        <v>42230.818055555559</v>
      </c>
    </row>
    <row r="273" spans="1:19" ht="32" x14ac:dyDescent="0.2">
      <c r="A273">
        <v>3905</v>
      </c>
      <c r="B273" s="3" t="s">
        <v>3902</v>
      </c>
      <c r="C273" s="3" t="s">
        <v>8013</v>
      </c>
      <c r="D273" s="6">
        <v>1500</v>
      </c>
      <c r="E273" s="8">
        <v>173</v>
      </c>
      <c r="F273" t="s">
        <v>8220</v>
      </c>
      <c r="G273" t="s">
        <v>8224</v>
      </c>
      <c r="H273" t="s">
        <v>8246</v>
      </c>
      <c r="I273">
        <v>1434063600</v>
      </c>
      <c r="J273">
        <v>1430405903</v>
      </c>
      <c r="K273" t="b">
        <v>0</v>
      </c>
      <c r="L273">
        <v>7</v>
      </c>
      <c r="M273" t="b">
        <v>0</v>
      </c>
      <c r="N273" s="12" t="s">
        <v>8297</v>
      </c>
      <c r="O273" t="s">
        <v>8298</v>
      </c>
      <c r="P273" s="13">
        <v>12</v>
      </c>
      <c r="Q273" s="13">
        <v>24.71</v>
      </c>
      <c r="R273" s="14">
        <v>42124.623877314814</v>
      </c>
      <c r="S273" s="14">
        <v>42166.958333333328</v>
      </c>
    </row>
    <row r="274" spans="1:19" ht="32" x14ac:dyDescent="0.2">
      <c r="A274">
        <v>3906</v>
      </c>
      <c r="B274" s="3" t="s">
        <v>3903</v>
      </c>
      <c r="C274" s="3" t="s">
        <v>8014</v>
      </c>
      <c r="D274" s="6">
        <v>1500</v>
      </c>
      <c r="E274" s="8">
        <v>1010</v>
      </c>
      <c r="F274" t="s">
        <v>8220</v>
      </c>
      <c r="G274" t="s">
        <v>8224</v>
      </c>
      <c r="H274" t="s">
        <v>8246</v>
      </c>
      <c r="I274">
        <v>1435325100</v>
      </c>
      <c r="J274">
        <v>1432072893</v>
      </c>
      <c r="K274" t="b">
        <v>0</v>
      </c>
      <c r="L274">
        <v>16</v>
      </c>
      <c r="M274" t="b">
        <v>0</v>
      </c>
      <c r="N274" s="12" t="s">
        <v>8297</v>
      </c>
      <c r="O274" t="s">
        <v>8298</v>
      </c>
      <c r="P274" s="13">
        <v>67</v>
      </c>
      <c r="Q274" s="13">
        <v>63.13</v>
      </c>
      <c r="R274" s="14">
        <v>42143.917743055557</v>
      </c>
      <c r="S274" s="14">
        <v>42181.559027777781</v>
      </c>
    </row>
    <row r="275" spans="1:19" ht="32" x14ac:dyDescent="0.2">
      <c r="A275">
        <v>3915</v>
      </c>
      <c r="B275" s="3" t="s">
        <v>3912</v>
      </c>
      <c r="C275" s="3" t="s">
        <v>8023</v>
      </c>
      <c r="D275" s="6">
        <v>1500</v>
      </c>
      <c r="E275" s="8">
        <v>5</v>
      </c>
      <c r="F275" t="s">
        <v>8220</v>
      </c>
      <c r="G275" t="s">
        <v>8224</v>
      </c>
      <c r="H275" t="s">
        <v>8246</v>
      </c>
      <c r="I275">
        <v>1464824309</v>
      </c>
      <c r="J275">
        <v>1462232309</v>
      </c>
      <c r="K275" t="b">
        <v>0</v>
      </c>
      <c r="L275">
        <v>1</v>
      </c>
      <c r="M275" t="b">
        <v>0</v>
      </c>
      <c r="N275" s="12" t="s">
        <v>8297</v>
      </c>
      <c r="O275" t="s">
        <v>8298</v>
      </c>
      <c r="P275" s="13">
        <v>0</v>
      </c>
      <c r="Q275" s="13">
        <v>5</v>
      </c>
      <c r="R275" s="14">
        <v>42492.98505787037</v>
      </c>
      <c r="S275" s="14">
        <v>42522.98505787037</v>
      </c>
    </row>
    <row r="276" spans="1:19" ht="32" x14ac:dyDescent="0.2">
      <c r="A276">
        <v>3984</v>
      </c>
      <c r="B276" s="3" t="s">
        <v>3980</v>
      </c>
      <c r="C276" s="3" t="s">
        <v>8090</v>
      </c>
      <c r="D276" s="6">
        <v>1500</v>
      </c>
      <c r="E276" s="8">
        <v>95</v>
      </c>
      <c r="F276" t="s">
        <v>8220</v>
      </c>
      <c r="G276" t="s">
        <v>8224</v>
      </c>
      <c r="H276" t="s">
        <v>8246</v>
      </c>
      <c r="I276">
        <v>1415404800</v>
      </c>
      <c r="J276">
        <v>1412809644</v>
      </c>
      <c r="K276" t="b">
        <v>0</v>
      </c>
      <c r="L276">
        <v>10</v>
      </c>
      <c r="M276" t="b">
        <v>0</v>
      </c>
      <c r="N276" s="12" t="s">
        <v>8297</v>
      </c>
      <c r="O276" t="s">
        <v>8298</v>
      </c>
      <c r="P276" s="13">
        <v>6</v>
      </c>
      <c r="Q276" s="13">
        <v>9.5</v>
      </c>
      <c r="R276" s="14">
        <v>41920.963472222218</v>
      </c>
      <c r="S276" s="14">
        <v>41951</v>
      </c>
    </row>
    <row r="277" spans="1:19" ht="32" x14ac:dyDescent="0.2">
      <c r="A277">
        <v>3988</v>
      </c>
      <c r="B277" s="3" t="s">
        <v>3984</v>
      </c>
      <c r="C277" s="3" t="s">
        <v>8094</v>
      </c>
      <c r="D277" s="6">
        <v>1500</v>
      </c>
      <c r="E277" s="8">
        <v>32</v>
      </c>
      <c r="F277" t="s">
        <v>8220</v>
      </c>
      <c r="G277" t="s">
        <v>8223</v>
      </c>
      <c r="H277" t="s">
        <v>8245</v>
      </c>
      <c r="I277">
        <v>1440813413</v>
      </c>
      <c r="J277">
        <v>1439517413</v>
      </c>
      <c r="K277" t="b">
        <v>0</v>
      </c>
      <c r="L277">
        <v>4</v>
      </c>
      <c r="M277" t="b">
        <v>0</v>
      </c>
      <c r="N277" s="12" t="s">
        <v>8297</v>
      </c>
      <c r="O277" t="s">
        <v>8298</v>
      </c>
      <c r="P277" s="13">
        <v>2</v>
      </c>
      <c r="Q277" s="13">
        <v>8</v>
      </c>
      <c r="R277" s="14">
        <v>42230.08116898148</v>
      </c>
      <c r="S277" s="14">
        <v>42245.08116898148</v>
      </c>
    </row>
    <row r="278" spans="1:19" ht="32" x14ac:dyDescent="0.2">
      <c r="A278">
        <v>4018</v>
      </c>
      <c r="B278" s="3" t="s">
        <v>4014</v>
      </c>
      <c r="C278" s="3" t="s">
        <v>8123</v>
      </c>
      <c r="D278" s="6">
        <v>1500</v>
      </c>
      <c r="E278" s="8">
        <v>130</v>
      </c>
      <c r="F278" t="s">
        <v>8220</v>
      </c>
      <c r="G278" t="s">
        <v>8224</v>
      </c>
      <c r="H278" t="s">
        <v>8246</v>
      </c>
      <c r="I278">
        <v>1475877108</v>
      </c>
      <c r="J278">
        <v>1473285108</v>
      </c>
      <c r="K278" t="b">
        <v>0</v>
      </c>
      <c r="L278">
        <v>4</v>
      </c>
      <c r="M278" t="b">
        <v>0</v>
      </c>
      <c r="N278" s="12" t="s">
        <v>8297</v>
      </c>
      <c r="O278" t="s">
        <v>8298</v>
      </c>
      <c r="P278" s="13">
        <v>9</v>
      </c>
      <c r="Q278" s="13">
        <v>32.5</v>
      </c>
      <c r="R278" s="14">
        <v>42620.91097222222</v>
      </c>
      <c r="S278" s="14">
        <v>42650.91097222222</v>
      </c>
    </row>
    <row r="279" spans="1:19" ht="32" x14ac:dyDescent="0.2">
      <c r="A279">
        <v>4050</v>
      </c>
      <c r="B279" s="3" t="s">
        <v>4046</v>
      </c>
      <c r="C279" s="3" t="s">
        <v>8154</v>
      </c>
      <c r="D279" s="6">
        <v>1500</v>
      </c>
      <c r="E279" s="8">
        <v>1</v>
      </c>
      <c r="F279" t="s">
        <v>8220</v>
      </c>
      <c r="G279" t="s">
        <v>8223</v>
      </c>
      <c r="H279" t="s">
        <v>8245</v>
      </c>
      <c r="I279">
        <v>1414077391</v>
      </c>
      <c r="J279">
        <v>1411485391</v>
      </c>
      <c r="K279" t="b">
        <v>0</v>
      </c>
      <c r="L279">
        <v>1</v>
      </c>
      <c r="M279" t="b">
        <v>0</v>
      </c>
      <c r="N279" s="12" t="s">
        <v>8297</v>
      </c>
      <c r="O279" t="s">
        <v>8298</v>
      </c>
      <c r="P279" s="13">
        <v>0</v>
      </c>
      <c r="Q279" s="13">
        <v>1</v>
      </c>
      <c r="R279" s="14">
        <v>41905.636469907404</v>
      </c>
      <c r="S279" s="14">
        <v>41935.636469907404</v>
      </c>
    </row>
    <row r="280" spans="1:19" ht="32" x14ac:dyDescent="0.2">
      <c r="A280">
        <v>4056</v>
      </c>
      <c r="B280" s="3" t="s">
        <v>4052</v>
      </c>
      <c r="C280" s="3" t="s">
        <v>8160</v>
      </c>
      <c r="D280" s="6">
        <v>1500</v>
      </c>
      <c r="E280" s="8">
        <v>795</v>
      </c>
      <c r="F280" t="s">
        <v>8220</v>
      </c>
      <c r="G280" t="s">
        <v>8223</v>
      </c>
      <c r="H280" t="s">
        <v>8245</v>
      </c>
      <c r="I280">
        <v>1467575940</v>
      </c>
      <c r="J280">
        <v>1465856639</v>
      </c>
      <c r="K280" t="b">
        <v>0</v>
      </c>
      <c r="L280">
        <v>9</v>
      </c>
      <c r="M280" t="b">
        <v>0</v>
      </c>
      <c r="N280" s="12" t="s">
        <v>8297</v>
      </c>
      <c r="O280" t="s">
        <v>8298</v>
      </c>
      <c r="P280" s="13">
        <v>53</v>
      </c>
      <c r="Q280" s="13">
        <v>88.33</v>
      </c>
      <c r="R280" s="14">
        <v>42534.933321759265</v>
      </c>
      <c r="S280" s="14">
        <v>42554.832638888889</v>
      </c>
    </row>
    <row r="281" spans="1:19" ht="32" x14ac:dyDescent="0.2">
      <c r="A281">
        <v>4113</v>
      </c>
      <c r="B281" s="3" t="s">
        <v>4109</v>
      </c>
      <c r="C281" s="3" t="s">
        <v>8215</v>
      </c>
      <c r="D281" s="6">
        <v>1500</v>
      </c>
      <c r="E281" s="8">
        <v>3</v>
      </c>
      <c r="F281" t="s">
        <v>8220</v>
      </c>
      <c r="G281" t="s">
        <v>8223</v>
      </c>
      <c r="H281" t="s">
        <v>8245</v>
      </c>
      <c r="I281">
        <v>1452234840</v>
      </c>
      <c r="J281">
        <v>1450619123</v>
      </c>
      <c r="K281" t="b">
        <v>0</v>
      </c>
      <c r="L281">
        <v>3</v>
      </c>
      <c r="M281" t="b">
        <v>0</v>
      </c>
      <c r="N281" s="12" t="s">
        <v>8297</v>
      </c>
      <c r="O281" t="s">
        <v>8298</v>
      </c>
      <c r="P281" s="13">
        <v>0</v>
      </c>
      <c r="Q281" s="13">
        <v>1</v>
      </c>
      <c r="R281" s="14">
        <v>42358.573182870372</v>
      </c>
      <c r="S281" s="14">
        <v>42377.273611111115</v>
      </c>
    </row>
    <row r="282" spans="1:19" ht="32" x14ac:dyDescent="0.2">
      <c r="A282">
        <v>3962</v>
      </c>
      <c r="B282" s="3" t="s">
        <v>3959</v>
      </c>
      <c r="C282" s="3" t="s">
        <v>8069</v>
      </c>
      <c r="D282" s="6">
        <v>1400</v>
      </c>
      <c r="E282" s="8">
        <v>45</v>
      </c>
      <c r="F282" t="s">
        <v>8220</v>
      </c>
      <c r="G282" t="s">
        <v>8224</v>
      </c>
      <c r="H282" t="s">
        <v>8246</v>
      </c>
      <c r="I282">
        <v>1448722494</v>
      </c>
      <c r="J282">
        <v>1446562494</v>
      </c>
      <c r="K282" t="b">
        <v>0</v>
      </c>
      <c r="L282">
        <v>3</v>
      </c>
      <c r="M282" t="b">
        <v>0</v>
      </c>
      <c r="N282" s="12" t="s">
        <v>8297</v>
      </c>
      <c r="O282" t="s">
        <v>8298</v>
      </c>
      <c r="P282" s="13">
        <v>3</v>
      </c>
      <c r="Q282" s="13">
        <v>15</v>
      </c>
      <c r="R282" s="14">
        <v>42311.621458333335</v>
      </c>
      <c r="S282" s="14">
        <v>42336.621458333335</v>
      </c>
    </row>
    <row r="283" spans="1:19" ht="32" x14ac:dyDescent="0.2">
      <c r="A283">
        <v>3976</v>
      </c>
      <c r="B283" s="3" t="s">
        <v>3973</v>
      </c>
      <c r="C283" s="3" t="s">
        <v>8083</v>
      </c>
      <c r="D283" s="6">
        <v>1300</v>
      </c>
      <c r="E283" s="8">
        <v>620</v>
      </c>
      <c r="F283" t="s">
        <v>8220</v>
      </c>
      <c r="G283" t="s">
        <v>8223</v>
      </c>
      <c r="H283" t="s">
        <v>8245</v>
      </c>
      <c r="I283">
        <v>1406876400</v>
      </c>
      <c r="J283">
        <v>1405024561</v>
      </c>
      <c r="K283" t="b">
        <v>0</v>
      </c>
      <c r="L283">
        <v>10</v>
      </c>
      <c r="M283" t="b">
        <v>0</v>
      </c>
      <c r="N283" s="12" t="s">
        <v>8297</v>
      </c>
      <c r="O283" t="s">
        <v>8298</v>
      </c>
      <c r="P283" s="13">
        <v>48</v>
      </c>
      <c r="Q283" s="13">
        <v>62</v>
      </c>
      <c r="R283" s="14">
        <v>41830.858344907407</v>
      </c>
      <c r="S283" s="14">
        <v>41852.291666666664</v>
      </c>
    </row>
    <row r="284" spans="1:19" ht="32" x14ac:dyDescent="0.2">
      <c r="A284">
        <v>3998</v>
      </c>
      <c r="B284" s="3" t="s">
        <v>3994</v>
      </c>
      <c r="C284" s="3" t="s">
        <v>8104</v>
      </c>
      <c r="D284" s="6">
        <v>1250</v>
      </c>
      <c r="E284" s="8">
        <v>715</v>
      </c>
      <c r="F284" t="s">
        <v>8220</v>
      </c>
      <c r="G284" t="s">
        <v>8223</v>
      </c>
      <c r="H284" t="s">
        <v>8245</v>
      </c>
      <c r="I284">
        <v>1427580426</v>
      </c>
      <c r="J284">
        <v>1424992026</v>
      </c>
      <c r="K284" t="b">
        <v>0</v>
      </c>
      <c r="L284">
        <v>12</v>
      </c>
      <c r="M284" t="b">
        <v>0</v>
      </c>
      <c r="N284" s="12" t="s">
        <v>8297</v>
      </c>
      <c r="O284" t="s">
        <v>8298</v>
      </c>
      <c r="P284" s="13">
        <v>57</v>
      </c>
      <c r="Q284" s="13">
        <v>59.58</v>
      </c>
      <c r="R284" s="14">
        <v>42061.963263888887</v>
      </c>
      <c r="S284" s="14">
        <v>42091.921597222223</v>
      </c>
    </row>
    <row r="285" spans="1:19" ht="32" x14ac:dyDescent="0.2">
      <c r="A285">
        <v>4002</v>
      </c>
      <c r="B285" s="3" t="s">
        <v>3998</v>
      </c>
      <c r="C285" s="3" t="s">
        <v>8108</v>
      </c>
      <c r="D285" s="6">
        <v>1250</v>
      </c>
      <c r="E285" s="8">
        <v>23</v>
      </c>
      <c r="F285" t="s">
        <v>8220</v>
      </c>
      <c r="G285" t="s">
        <v>8223</v>
      </c>
      <c r="H285" t="s">
        <v>8245</v>
      </c>
      <c r="I285">
        <v>1411779761</v>
      </c>
      <c r="J285">
        <v>1409187761</v>
      </c>
      <c r="K285" t="b">
        <v>0</v>
      </c>
      <c r="L285">
        <v>4</v>
      </c>
      <c r="M285" t="b">
        <v>0</v>
      </c>
      <c r="N285" s="12" t="s">
        <v>8297</v>
      </c>
      <c r="O285" t="s">
        <v>8298</v>
      </c>
      <c r="P285" s="13">
        <v>2</v>
      </c>
      <c r="Q285" s="13">
        <v>5.75</v>
      </c>
      <c r="R285" s="14">
        <v>41879.043530092589</v>
      </c>
      <c r="S285" s="14">
        <v>41909.043530092589</v>
      </c>
    </row>
    <row r="286" spans="1:19" ht="32" x14ac:dyDescent="0.2">
      <c r="A286">
        <v>4069</v>
      </c>
      <c r="B286" s="3" t="s">
        <v>4065</v>
      </c>
      <c r="C286" s="3" t="s">
        <v>8172</v>
      </c>
      <c r="D286" s="6">
        <v>1250</v>
      </c>
      <c r="E286" s="8">
        <v>430</v>
      </c>
      <c r="F286" t="s">
        <v>8220</v>
      </c>
      <c r="G286" t="s">
        <v>8224</v>
      </c>
      <c r="H286" t="s">
        <v>8246</v>
      </c>
      <c r="I286">
        <v>1425124800</v>
      </c>
      <c r="J286">
        <v>1421596356</v>
      </c>
      <c r="K286" t="b">
        <v>0</v>
      </c>
      <c r="L286">
        <v>13</v>
      </c>
      <c r="M286" t="b">
        <v>0</v>
      </c>
      <c r="N286" s="12" t="s">
        <v>8297</v>
      </c>
      <c r="O286" t="s">
        <v>8298</v>
      </c>
      <c r="P286" s="13">
        <v>34</v>
      </c>
      <c r="Q286" s="13">
        <v>33.08</v>
      </c>
      <c r="R286" s="14">
        <v>42022.661527777775</v>
      </c>
      <c r="S286" s="14">
        <v>42063.5</v>
      </c>
    </row>
    <row r="287" spans="1:19" ht="32" x14ac:dyDescent="0.2">
      <c r="A287">
        <v>2843</v>
      </c>
      <c r="B287" s="3" t="s">
        <v>2843</v>
      </c>
      <c r="C287" s="3" t="s">
        <v>6953</v>
      </c>
      <c r="D287" s="6">
        <v>1200</v>
      </c>
      <c r="E287" s="8">
        <v>0</v>
      </c>
      <c r="F287" t="s">
        <v>8220</v>
      </c>
      <c r="G287" t="s">
        <v>8223</v>
      </c>
      <c r="H287" t="s">
        <v>8245</v>
      </c>
      <c r="I287">
        <v>1465790400</v>
      </c>
      <c r="J287">
        <v>1462210950</v>
      </c>
      <c r="K287" t="b">
        <v>0</v>
      </c>
      <c r="L287">
        <v>0</v>
      </c>
      <c r="M287" t="b">
        <v>0</v>
      </c>
      <c r="N287" s="12" t="s">
        <v>8297</v>
      </c>
      <c r="O287" t="s">
        <v>8298</v>
      </c>
      <c r="P287" s="13">
        <v>0</v>
      </c>
      <c r="Q287" s="13">
        <v>0</v>
      </c>
      <c r="R287" s="14">
        <v>42492.737847222219</v>
      </c>
      <c r="S287" s="14">
        <v>42534.166666666672</v>
      </c>
    </row>
    <row r="288" spans="1:19" ht="32" x14ac:dyDescent="0.2">
      <c r="A288">
        <v>3744</v>
      </c>
      <c r="B288" s="3" t="s">
        <v>3741</v>
      </c>
      <c r="C288" s="3" t="s">
        <v>7854</v>
      </c>
      <c r="D288" s="6">
        <v>1200</v>
      </c>
      <c r="E288" s="8">
        <v>0</v>
      </c>
      <c r="F288" t="s">
        <v>8220</v>
      </c>
      <c r="G288" t="s">
        <v>8223</v>
      </c>
      <c r="H288" t="s">
        <v>8245</v>
      </c>
      <c r="I288">
        <v>1404532740</v>
      </c>
      <c r="J288">
        <v>1401823952</v>
      </c>
      <c r="K288" t="b">
        <v>0</v>
      </c>
      <c r="L288">
        <v>0</v>
      </c>
      <c r="M288" t="b">
        <v>0</v>
      </c>
      <c r="N288" s="12" t="s">
        <v>8297</v>
      </c>
      <c r="O288" t="s">
        <v>8298</v>
      </c>
      <c r="P288" s="13">
        <v>0</v>
      </c>
      <c r="Q288" s="13">
        <v>0</v>
      </c>
      <c r="R288" s="14">
        <v>41793.814259259263</v>
      </c>
      <c r="S288" s="14">
        <v>41825.165972222225</v>
      </c>
    </row>
    <row r="289" spans="1:19" ht="32" x14ac:dyDescent="0.2">
      <c r="A289">
        <v>3942</v>
      </c>
      <c r="B289" s="3" t="s">
        <v>3939</v>
      </c>
      <c r="C289" s="3" t="s">
        <v>8050</v>
      </c>
      <c r="D289" s="6">
        <v>1200</v>
      </c>
      <c r="E289" s="8">
        <v>0</v>
      </c>
      <c r="F289" t="s">
        <v>8220</v>
      </c>
      <c r="G289" t="s">
        <v>8223</v>
      </c>
      <c r="H289" t="s">
        <v>8245</v>
      </c>
      <c r="I289">
        <v>1434490914</v>
      </c>
      <c r="J289">
        <v>1429306914</v>
      </c>
      <c r="K289" t="b">
        <v>0</v>
      </c>
      <c r="L289">
        <v>0</v>
      </c>
      <c r="M289" t="b">
        <v>0</v>
      </c>
      <c r="N289" s="12" t="s">
        <v>8297</v>
      </c>
      <c r="O289" t="s">
        <v>8298</v>
      </c>
      <c r="P289" s="13">
        <v>0</v>
      </c>
      <c r="Q289" s="13">
        <v>0</v>
      </c>
      <c r="R289" s="14">
        <v>42111.904097222221</v>
      </c>
      <c r="S289" s="14">
        <v>42171.904097222221</v>
      </c>
    </row>
    <row r="290" spans="1:19" ht="32" x14ac:dyDescent="0.2">
      <c r="A290">
        <v>3959</v>
      </c>
      <c r="B290" s="3" t="s">
        <v>3956</v>
      </c>
      <c r="C290" s="3" t="s">
        <v>8066</v>
      </c>
      <c r="D290" s="6">
        <v>1200</v>
      </c>
      <c r="E290" s="8">
        <v>292</v>
      </c>
      <c r="F290" t="s">
        <v>8220</v>
      </c>
      <c r="G290" t="s">
        <v>8223</v>
      </c>
      <c r="H290" t="s">
        <v>8245</v>
      </c>
      <c r="I290">
        <v>1411930556</v>
      </c>
      <c r="J290">
        <v>1409338556</v>
      </c>
      <c r="K290" t="b">
        <v>0</v>
      </c>
      <c r="L290">
        <v>12</v>
      </c>
      <c r="M290" t="b">
        <v>0</v>
      </c>
      <c r="N290" s="12" t="s">
        <v>8297</v>
      </c>
      <c r="O290" t="s">
        <v>8298</v>
      </c>
      <c r="P290" s="13">
        <v>24</v>
      </c>
      <c r="Q290" s="13">
        <v>24.33</v>
      </c>
      <c r="R290" s="14">
        <v>41880.788842592592</v>
      </c>
      <c r="S290" s="14">
        <v>41910.788842592592</v>
      </c>
    </row>
    <row r="291" spans="1:19" ht="32" x14ac:dyDescent="0.2">
      <c r="A291">
        <v>4001</v>
      </c>
      <c r="B291" s="3" t="s">
        <v>3997</v>
      </c>
      <c r="C291" s="3" t="s">
        <v>8107</v>
      </c>
      <c r="D291" s="6">
        <v>1200</v>
      </c>
      <c r="E291" s="8">
        <v>453</v>
      </c>
      <c r="F291" t="s">
        <v>8220</v>
      </c>
      <c r="G291" t="s">
        <v>8224</v>
      </c>
      <c r="H291" t="s">
        <v>8246</v>
      </c>
      <c r="I291">
        <v>1488394800</v>
      </c>
      <c r="J291">
        <v>1486681708</v>
      </c>
      <c r="K291" t="b">
        <v>0</v>
      </c>
      <c r="L291">
        <v>14</v>
      </c>
      <c r="M291" t="b">
        <v>0</v>
      </c>
      <c r="N291" s="12" t="s">
        <v>8297</v>
      </c>
      <c r="O291" t="s">
        <v>8298</v>
      </c>
      <c r="P291" s="13">
        <v>38</v>
      </c>
      <c r="Q291" s="13">
        <v>32.36</v>
      </c>
      <c r="R291" s="14">
        <v>42775.964212962965</v>
      </c>
      <c r="S291" s="14">
        <v>42795.791666666672</v>
      </c>
    </row>
    <row r="292" spans="1:19" ht="32" x14ac:dyDescent="0.2">
      <c r="A292">
        <v>2841</v>
      </c>
      <c r="B292" s="3" t="s">
        <v>2841</v>
      </c>
      <c r="C292" s="3" t="s">
        <v>6951</v>
      </c>
      <c r="D292" s="6">
        <v>1000</v>
      </c>
      <c r="E292" s="8">
        <v>10</v>
      </c>
      <c r="F292" t="s">
        <v>8220</v>
      </c>
      <c r="G292" t="s">
        <v>8224</v>
      </c>
      <c r="H292" t="s">
        <v>8246</v>
      </c>
      <c r="I292">
        <v>1450032297</v>
      </c>
      <c r="J292">
        <v>1444844697</v>
      </c>
      <c r="K292" t="b">
        <v>0</v>
      </c>
      <c r="L292">
        <v>1</v>
      </c>
      <c r="M292" t="b">
        <v>0</v>
      </c>
      <c r="N292" s="12" t="s">
        <v>8297</v>
      </c>
      <c r="O292" t="s">
        <v>8298</v>
      </c>
      <c r="P292" s="13">
        <v>1</v>
      </c>
      <c r="Q292" s="13">
        <v>10</v>
      </c>
      <c r="R292" s="14">
        <v>42291.739548611105</v>
      </c>
      <c r="S292" s="14">
        <v>42351.781215277777</v>
      </c>
    </row>
    <row r="293" spans="1:19" ht="32" x14ac:dyDescent="0.2">
      <c r="A293">
        <v>2854</v>
      </c>
      <c r="B293" s="3" t="s">
        <v>2854</v>
      </c>
      <c r="C293" s="3" t="s">
        <v>6964</v>
      </c>
      <c r="D293" s="6">
        <v>1000</v>
      </c>
      <c r="E293" s="8">
        <v>417</v>
      </c>
      <c r="F293" t="s">
        <v>8220</v>
      </c>
      <c r="G293" t="s">
        <v>8224</v>
      </c>
      <c r="H293" t="s">
        <v>8246</v>
      </c>
      <c r="I293">
        <v>1431018719</v>
      </c>
      <c r="J293">
        <v>1429290719</v>
      </c>
      <c r="K293" t="b">
        <v>0</v>
      </c>
      <c r="L293">
        <v>14</v>
      </c>
      <c r="M293" t="b">
        <v>0</v>
      </c>
      <c r="N293" s="12" t="s">
        <v>8297</v>
      </c>
      <c r="O293" t="s">
        <v>8298</v>
      </c>
      <c r="P293" s="13">
        <v>42</v>
      </c>
      <c r="Q293" s="13">
        <v>29.79</v>
      </c>
      <c r="R293" s="14">
        <v>42111.71665509259</v>
      </c>
      <c r="S293" s="14">
        <v>42131.71665509259</v>
      </c>
    </row>
    <row r="294" spans="1:19" ht="32" x14ac:dyDescent="0.2">
      <c r="A294">
        <v>2858</v>
      </c>
      <c r="B294" s="3" t="s">
        <v>2858</v>
      </c>
      <c r="C294" s="3" t="s">
        <v>6968</v>
      </c>
      <c r="D294" s="6">
        <v>1000</v>
      </c>
      <c r="E294" s="8">
        <v>0</v>
      </c>
      <c r="F294" t="s">
        <v>8220</v>
      </c>
      <c r="G294" t="s">
        <v>8232</v>
      </c>
      <c r="H294" t="s">
        <v>8248</v>
      </c>
      <c r="I294">
        <v>1417778880</v>
      </c>
      <c r="J294">
        <v>1415711095</v>
      </c>
      <c r="K294" t="b">
        <v>0</v>
      </c>
      <c r="L294">
        <v>0</v>
      </c>
      <c r="M294" t="b">
        <v>0</v>
      </c>
      <c r="N294" s="12" t="s">
        <v>8297</v>
      </c>
      <c r="O294" t="s">
        <v>8298</v>
      </c>
      <c r="P294" s="13">
        <v>0</v>
      </c>
      <c r="Q294" s="13">
        <v>0</v>
      </c>
      <c r="R294" s="14">
        <v>41954.545081018514</v>
      </c>
      <c r="S294" s="14">
        <v>41978.477777777778</v>
      </c>
    </row>
    <row r="295" spans="1:19" ht="32" x14ac:dyDescent="0.2">
      <c r="A295">
        <v>2915</v>
      </c>
      <c r="B295" s="3" t="s">
        <v>2915</v>
      </c>
      <c r="C295" s="3" t="s">
        <v>7025</v>
      </c>
      <c r="D295" s="6">
        <v>1000</v>
      </c>
      <c r="E295" s="8">
        <v>611</v>
      </c>
      <c r="F295" t="s">
        <v>8220</v>
      </c>
      <c r="G295" t="s">
        <v>8224</v>
      </c>
      <c r="H295" t="s">
        <v>8246</v>
      </c>
      <c r="I295">
        <v>1458117190</v>
      </c>
      <c r="J295">
        <v>1455528790</v>
      </c>
      <c r="K295" t="b">
        <v>0</v>
      </c>
      <c r="L295">
        <v>3</v>
      </c>
      <c r="M295" t="b">
        <v>0</v>
      </c>
      <c r="N295" s="12" t="s">
        <v>8297</v>
      </c>
      <c r="O295" t="s">
        <v>8298</v>
      </c>
      <c r="P295" s="13">
        <v>61</v>
      </c>
      <c r="Q295" s="13">
        <v>203.67</v>
      </c>
      <c r="R295" s="14">
        <v>42415.398032407407</v>
      </c>
      <c r="S295" s="14">
        <v>42445.356365740736</v>
      </c>
    </row>
    <row r="296" spans="1:19" ht="32" x14ac:dyDescent="0.2">
      <c r="A296">
        <v>3730</v>
      </c>
      <c r="B296" s="3" t="s">
        <v>3727</v>
      </c>
      <c r="C296" s="3" t="s">
        <v>7840</v>
      </c>
      <c r="D296" s="6">
        <v>1000</v>
      </c>
      <c r="E296" s="8">
        <v>100</v>
      </c>
      <c r="F296" t="s">
        <v>8220</v>
      </c>
      <c r="G296" t="s">
        <v>8223</v>
      </c>
      <c r="H296" t="s">
        <v>8245</v>
      </c>
      <c r="I296">
        <v>1439828159</v>
      </c>
      <c r="J296">
        <v>1437236159</v>
      </c>
      <c r="K296" t="b">
        <v>0</v>
      </c>
      <c r="L296">
        <v>1</v>
      </c>
      <c r="M296" t="b">
        <v>0</v>
      </c>
      <c r="N296" s="12" t="s">
        <v>8297</v>
      </c>
      <c r="O296" t="s">
        <v>8298</v>
      </c>
      <c r="P296" s="13">
        <v>10</v>
      </c>
      <c r="Q296" s="13">
        <v>100</v>
      </c>
      <c r="R296" s="14">
        <v>42203.677766203706</v>
      </c>
      <c r="S296" s="14">
        <v>42233.677766203706</v>
      </c>
    </row>
    <row r="297" spans="1:19" ht="16" x14ac:dyDescent="0.2">
      <c r="A297">
        <v>3850</v>
      </c>
      <c r="B297" s="3" t="s">
        <v>3847</v>
      </c>
      <c r="C297" s="3" t="s">
        <v>7959</v>
      </c>
      <c r="D297" s="6">
        <v>1000</v>
      </c>
      <c r="E297" s="8">
        <v>38</v>
      </c>
      <c r="F297" t="s">
        <v>8220</v>
      </c>
      <c r="G297" t="s">
        <v>8223</v>
      </c>
      <c r="H297" t="s">
        <v>8245</v>
      </c>
      <c r="I297">
        <v>1420081143</v>
      </c>
      <c r="J297">
        <v>1417489143</v>
      </c>
      <c r="K297" t="b">
        <v>1</v>
      </c>
      <c r="L297">
        <v>4</v>
      </c>
      <c r="M297" t="b">
        <v>0</v>
      </c>
      <c r="N297" s="12" t="s">
        <v>8297</v>
      </c>
      <c r="O297" t="s">
        <v>8298</v>
      </c>
      <c r="P297" s="13">
        <v>4</v>
      </c>
      <c r="Q297" s="13">
        <v>9.5</v>
      </c>
      <c r="R297" s="14">
        <v>41975.124340277776</v>
      </c>
      <c r="S297" s="14">
        <v>42005.124340277776</v>
      </c>
    </row>
    <row r="298" spans="1:19" ht="48" x14ac:dyDescent="0.2">
      <c r="A298">
        <v>3855</v>
      </c>
      <c r="B298" s="3" t="s">
        <v>3852</v>
      </c>
      <c r="C298" s="3" t="s">
        <v>7964</v>
      </c>
      <c r="D298" s="6">
        <v>1000</v>
      </c>
      <c r="E298" s="8">
        <v>25</v>
      </c>
      <c r="F298" t="s">
        <v>8220</v>
      </c>
      <c r="G298" t="s">
        <v>8223</v>
      </c>
      <c r="H298" t="s">
        <v>8245</v>
      </c>
      <c r="I298">
        <v>1427408271</v>
      </c>
      <c r="J298">
        <v>1424819871</v>
      </c>
      <c r="K298" t="b">
        <v>0</v>
      </c>
      <c r="L298">
        <v>1</v>
      </c>
      <c r="M298" t="b">
        <v>0</v>
      </c>
      <c r="N298" s="12" t="s">
        <v>8297</v>
      </c>
      <c r="O298" t="s">
        <v>8298</v>
      </c>
      <c r="P298" s="13">
        <v>3</v>
      </c>
      <c r="Q298" s="13">
        <v>25</v>
      </c>
      <c r="R298" s="14">
        <v>42059.970729166671</v>
      </c>
      <c r="S298" s="14">
        <v>42089.929062499999</v>
      </c>
    </row>
    <row r="299" spans="1:19" ht="32" x14ac:dyDescent="0.2">
      <c r="A299">
        <v>3892</v>
      </c>
      <c r="B299" s="3" t="s">
        <v>3889</v>
      </c>
      <c r="C299" s="3" t="s">
        <v>8000</v>
      </c>
      <c r="D299" s="6">
        <v>1000</v>
      </c>
      <c r="E299" s="8">
        <v>0</v>
      </c>
      <c r="F299" t="s">
        <v>8220</v>
      </c>
      <c r="G299" t="s">
        <v>8223</v>
      </c>
      <c r="H299" t="s">
        <v>8245</v>
      </c>
      <c r="I299">
        <v>1408863600</v>
      </c>
      <c r="J299">
        <v>1408203557</v>
      </c>
      <c r="K299" t="b">
        <v>0</v>
      </c>
      <c r="L299">
        <v>0</v>
      </c>
      <c r="M299" t="b">
        <v>0</v>
      </c>
      <c r="N299" s="12" t="s">
        <v>8297</v>
      </c>
      <c r="O299" t="s">
        <v>8298</v>
      </c>
      <c r="P299" s="13">
        <v>0</v>
      </c>
      <c r="Q299" s="13">
        <v>0</v>
      </c>
      <c r="R299" s="14">
        <v>41867.652280092596</v>
      </c>
      <c r="S299" s="14">
        <v>41875.291666666664</v>
      </c>
    </row>
    <row r="300" spans="1:19" ht="32" x14ac:dyDescent="0.2">
      <c r="A300">
        <v>3895</v>
      </c>
      <c r="B300" s="3" t="s">
        <v>3892</v>
      </c>
      <c r="C300" s="3" t="s">
        <v>8003</v>
      </c>
      <c r="D300" s="6">
        <v>1000</v>
      </c>
      <c r="E300" s="8">
        <v>50</v>
      </c>
      <c r="F300" t="s">
        <v>8220</v>
      </c>
      <c r="G300" t="s">
        <v>8223</v>
      </c>
      <c r="H300" t="s">
        <v>8245</v>
      </c>
      <c r="I300">
        <v>1425103218</v>
      </c>
      <c r="J300">
        <v>1422424818</v>
      </c>
      <c r="K300" t="b">
        <v>0</v>
      </c>
      <c r="L300">
        <v>1</v>
      </c>
      <c r="M300" t="b">
        <v>0</v>
      </c>
      <c r="N300" s="12" t="s">
        <v>8297</v>
      </c>
      <c r="O300" t="s">
        <v>8298</v>
      </c>
      <c r="P300" s="13">
        <v>5</v>
      </c>
      <c r="Q300" s="13">
        <v>50</v>
      </c>
      <c r="R300" s="14">
        <v>42032.250208333338</v>
      </c>
      <c r="S300" s="14">
        <v>42063.250208333338</v>
      </c>
    </row>
    <row r="301" spans="1:19" ht="32" x14ac:dyDescent="0.2">
      <c r="A301">
        <v>3907</v>
      </c>
      <c r="B301" s="3" t="s">
        <v>3904</v>
      </c>
      <c r="C301" s="3" t="s">
        <v>8015</v>
      </c>
      <c r="D301" s="6">
        <v>1000</v>
      </c>
      <c r="E301" s="8">
        <v>153</v>
      </c>
      <c r="F301" t="s">
        <v>8220</v>
      </c>
      <c r="G301" t="s">
        <v>8223</v>
      </c>
      <c r="H301" t="s">
        <v>8245</v>
      </c>
      <c r="I301">
        <v>1414354080</v>
      </c>
      <c r="J301">
        <v>1411587606</v>
      </c>
      <c r="K301" t="b">
        <v>0</v>
      </c>
      <c r="L301">
        <v>4</v>
      </c>
      <c r="M301" t="b">
        <v>0</v>
      </c>
      <c r="N301" s="12" t="s">
        <v>8297</v>
      </c>
      <c r="O301" t="s">
        <v>8298</v>
      </c>
      <c r="P301" s="13">
        <v>15</v>
      </c>
      <c r="Q301" s="13">
        <v>38.25</v>
      </c>
      <c r="R301" s="14">
        <v>41906.819513888891</v>
      </c>
      <c r="S301" s="14">
        <v>41938.838888888888</v>
      </c>
    </row>
    <row r="302" spans="1:19" ht="32" x14ac:dyDescent="0.2">
      <c r="A302">
        <v>3972</v>
      </c>
      <c r="B302" s="3" t="s">
        <v>3969</v>
      </c>
      <c r="C302" s="3" t="s">
        <v>8079</v>
      </c>
      <c r="D302" s="6">
        <v>1000</v>
      </c>
      <c r="E302" s="8">
        <v>211</v>
      </c>
      <c r="F302" t="s">
        <v>8220</v>
      </c>
      <c r="G302" t="s">
        <v>8223</v>
      </c>
      <c r="H302" t="s">
        <v>8245</v>
      </c>
      <c r="I302">
        <v>1423186634</v>
      </c>
      <c r="J302">
        <v>1418002634</v>
      </c>
      <c r="K302" t="b">
        <v>0</v>
      </c>
      <c r="L302">
        <v>8</v>
      </c>
      <c r="M302" t="b">
        <v>0</v>
      </c>
      <c r="N302" s="12" t="s">
        <v>8297</v>
      </c>
      <c r="O302" t="s">
        <v>8298</v>
      </c>
      <c r="P302" s="13">
        <v>21</v>
      </c>
      <c r="Q302" s="13">
        <v>26.38</v>
      </c>
      <c r="R302" s="14">
        <v>41981.067523148144</v>
      </c>
      <c r="S302" s="14">
        <v>42041.067523148144</v>
      </c>
    </row>
    <row r="303" spans="1:19" ht="32" x14ac:dyDescent="0.2">
      <c r="A303">
        <v>3974</v>
      </c>
      <c r="B303" s="3" t="s">
        <v>3971</v>
      </c>
      <c r="C303" s="3" t="s">
        <v>8081</v>
      </c>
      <c r="D303" s="6">
        <v>1000</v>
      </c>
      <c r="E303" s="8">
        <v>320</v>
      </c>
      <c r="F303" t="s">
        <v>8220</v>
      </c>
      <c r="G303" t="s">
        <v>8224</v>
      </c>
      <c r="H303" t="s">
        <v>8246</v>
      </c>
      <c r="I303">
        <v>1464872848</v>
      </c>
      <c r="J303">
        <v>1462280848</v>
      </c>
      <c r="K303" t="b">
        <v>0</v>
      </c>
      <c r="L303">
        <v>11</v>
      </c>
      <c r="M303" t="b">
        <v>0</v>
      </c>
      <c r="N303" s="12" t="s">
        <v>8297</v>
      </c>
      <c r="O303" t="s">
        <v>8298</v>
      </c>
      <c r="P303" s="13">
        <v>32</v>
      </c>
      <c r="Q303" s="13">
        <v>29.09</v>
      </c>
      <c r="R303" s="14">
        <v>42493.546851851846</v>
      </c>
      <c r="S303" s="14">
        <v>42523.546851851846</v>
      </c>
    </row>
    <row r="304" spans="1:19" ht="32" x14ac:dyDescent="0.2">
      <c r="A304">
        <v>4008</v>
      </c>
      <c r="B304" s="3" t="s">
        <v>4004</v>
      </c>
      <c r="C304" s="3" t="s">
        <v>8113</v>
      </c>
      <c r="D304" s="6">
        <v>1000</v>
      </c>
      <c r="E304" s="8">
        <v>60</v>
      </c>
      <c r="F304" t="s">
        <v>8220</v>
      </c>
      <c r="G304" t="s">
        <v>8224</v>
      </c>
      <c r="H304" t="s">
        <v>8246</v>
      </c>
      <c r="I304">
        <v>1437606507</v>
      </c>
      <c r="J304">
        <v>1435014507</v>
      </c>
      <c r="K304" t="b">
        <v>0</v>
      </c>
      <c r="L304">
        <v>4</v>
      </c>
      <c r="M304" t="b">
        <v>0</v>
      </c>
      <c r="N304" s="12" t="s">
        <v>8297</v>
      </c>
      <c r="O304" t="s">
        <v>8298</v>
      </c>
      <c r="P304" s="13">
        <v>6</v>
      </c>
      <c r="Q304" s="13">
        <v>15</v>
      </c>
      <c r="R304" s="14">
        <v>42177.964201388888</v>
      </c>
      <c r="S304" s="14">
        <v>42207.964201388888</v>
      </c>
    </row>
    <row r="305" spans="1:19" ht="32" x14ac:dyDescent="0.2">
      <c r="A305">
        <v>4070</v>
      </c>
      <c r="B305" s="3" t="s">
        <v>4066</v>
      </c>
      <c r="C305" s="3" t="s">
        <v>8173</v>
      </c>
      <c r="D305" s="6">
        <v>1000</v>
      </c>
      <c r="E305" s="8">
        <v>165</v>
      </c>
      <c r="F305" t="s">
        <v>8220</v>
      </c>
      <c r="G305" t="s">
        <v>8223</v>
      </c>
      <c r="H305" t="s">
        <v>8245</v>
      </c>
      <c r="I305">
        <v>1425178800</v>
      </c>
      <c r="J305">
        <v>1422374420</v>
      </c>
      <c r="K305" t="b">
        <v>0</v>
      </c>
      <c r="L305">
        <v>6</v>
      </c>
      <c r="M305" t="b">
        <v>0</v>
      </c>
      <c r="N305" s="12" t="s">
        <v>8297</v>
      </c>
      <c r="O305" t="s">
        <v>8298</v>
      </c>
      <c r="P305" s="13">
        <v>17</v>
      </c>
      <c r="Q305" s="13">
        <v>27.5</v>
      </c>
      <c r="R305" s="14">
        <v>42031.666898148149</v>
      </c>
      <c r="S305" s="14">
        <v>42064.125</v>
      </c>
    </row>
    <row r="306" spans="1:19" ht="32" x14ac:dyDescent="0.2">
      <c r="A306">
        <v>4072</v>
      </c>
      <c r="B306" s="3" t="s">
        <v>4068</v>
      </c>
      <c r="C306" s="3" t="s">
        <v>8175</v>
      </c>
      <c r="D306" s="6">
        <v>1000</v>
      </c>
      <c r="E306" s="8">
        <v>4</v>
      </c>
      <c r="F306" t="s">
        <v>8220</v>
      </c>
      <c r="G306" t="s">
        <v>8224</v>
      </c>
      <c r="H306" t="s">
        <v>8246</v>
      </c>
      <c r="I306">
        <v>1408646111</v>
      </c>
      <c r="J306">
        <v>1403462111</v>
      </c>
      <c r="K306" t="b">
        <v>0</v>
      </c>
      <c r="L306">
        <v>2</v>
      </c>
      <c r="M306" t="b">
        <v>0</v>
      </c>
      <c r="N306" s="12" t="s">
        <v>8297</v>
      </c>
      <c r="O306" t="s">
        <v>8298</v>
      </c>
      <c r="P306" s="13">
        <v>0</v>
      </c>
      <c r="Q306" s="13">
        <v>2</v>
      </c>
      <c r="R306" s="14">
        <v>41812.77443287037</v>
      </c>
      <c r="S306" s="14">
        <v>41872.77443287037</v>
      </c>
    </row>
    <row r="307" spans="1:19" ht="32" x14ac:dyDescent="0.2">
      <c r="A307">
        <v>4086</v>
      </c>
      <c r="B307" s="3" t="s">
        <v>4082</v>
      </c>
      <c r="C307" s="3" t="s">
        <v>8189</v>
      </c>
      <c r="D307" s="6">
        <v>1000</v>
      </c>
      <c r="E307" s="8">
        <v>47</v>
      </c>
      <c r="F307" t="s">
        <v>8220</v>
      </c>
      <c r="G307" t="s">
        <v>8223</v>
      </c>
      <c r="H307" t="s">
        <v>8245</v>
      </c>
      <c r="I307">
        <v>1448078400</v>
      </c>
      <c r="J307">
        <v>1445985299</v>
      </c>
      <c r="K307" t="b">
        <v>0</v>
      </c>
      <c r="L307">
        <v>5</v>
      </c>
      <c r="M307" t="b">
        <v>0</v>
      </c>
      <c r="N307" s="12" t="s">
        <v>8297</v>
      </c>
      <c r="O307" t="s">
        <v>8298</v>
      </c>
      <c r="P307" s="13">
        <v>5</v>
      </c>
      <c r="Q307" s="13">
        <v>9.4</v>
      </c>
      <c r="R307" s="14">
        <v>42304.940960648149</v>
      </c>
      <c r="S307" s="14">
        <v>42329.166666666672</v>
      </c>
    </row>
    <row r="308" spans="1:19" ht="32" x14ac:dyDescent="0.2">
      <c r="A308">
        <v>4090</v>
      </c>
      <c r="B308" s="3" t="s">
        <v>4086</v>
      </c>
      <c r="C308" s="3" t="s">
        <v>8193</v>
      </c>
      <c r="D308" s="6">
        <v>1000</v>
      </c>
      <c r="E308" s="8">
        <v>32</v>
      </c>
      <c r="F308" t="s">
        <v>8220</v>
      </c>
      <c r="G308" t="s">
        <v>8223</v>
      </c>
      <c r="H308" t="s">
        <v>8245</v>
      </c>
      <c r="I308">
        <v>1438959600</v>
      </c>
      <c r="J308">
        <v>1437754137</v>
      </c>
      <c r="K308" t="b">
        <v>0</v>
      </c>
      <c r="L308">
        <v>3</v>
      </c>
      <c r="M308" t="b">
        <v>0</v>
      </c>
      <c r="N308" s="12" t="s">
        <v>8297</v>
      </c>
      <c r="O308" t="s">
        <v>8298</v>
      </c>
      <c r="P308" s="13">
        <v>3</v>
      </c>
      <c r="Q308" s="13">
        <v>10.67</v>
      </c>
      <c r="R308" s="14">
        <v>42209.67288194444</v>
      </c>
      <c r="S308" s="14">
        <v>42223.625</v>
      </c>
    </row>
    <row r="309" spans="1:19" ht="32" x14ac:dyDescent="0.2">
      <c r="A309">
        <v>4103</v>
      </c>
      <c r="B309" s="3" t="s">
        <v>4099</v>
      </c>
      <c r="C309" s="3" t="s">
        <v>8206</v>
      </c>
      <c r="D309" s="6">
        <v>1000</v>
      </c>
      <c r="E309" s="8">
        <v>100</v>
      </c>
      <c r="F309" t="s">
        <v>8220</v>
      </c>
      <c r="G309" t="s">
        <v>8223</v>
      </c>
      <c r="H309" t="s">
        <v>8245</v>
      </c>
      <c r="I309">
        <v>1440613920</v>
      </c>
      <c r="J309">
        <v>1435953566</v>
      </c>
      <c r="K309" t="b">
        <v>0</v>
      </c>
      <c r="L309">
        <v>6</v>
      </c>
      <c r="M309" t="b">
        <v>0</v>
      </c>
      <c r="N309" s="12" t="s">
        <v>8297</v>
      </c>
      <c r="O309" t="s">
        <v>8298</v>
      </c>
      <c r="P309" s="13">
        <v>10</v>
      </c>
      <c r="Q309" s="13">
        <v>16.670000000000002</v>
      </c>
      <c r="R309" s="14">
        <v>42188.83293981482</v>
      </c>
      <c r="S309" s="14">
        <v>42242.772222222222</v>
      </c>
    </row>
    <row r="310" spans="1:19" ht="32" x14ac:dyDescent="0.2">
      <c r="A310">
        <v>3732</v>
      </c>
      <c r="B310" s="3" t="s">
        <v>3729</v>
      </c>
      <c r="C310" s="3" t="s">
        <v>7842</v>
      </c>
      <c r="D310" s="6">
        <v>850</v>
      </c>
      <c r="E310" s="8">
        <v>131</v>
      </c>
      <c r="F310" t="s">
        <v>8220</v>
      </c>
      <c r="G310" t="s">
        <v>8232</v>
      </c>
      <c r="H310" t="s">
        <v>8248</v>
      </c>
      <c r="I310">
        <v>1422100800</v>
      </c>
      <c r="J310">
        <v>1416932133</v>
      </c>
      <c r="K310" t="b">
        <v>0</v>
      </c>
      <c r="L310">
        <v>4</v>
      </c>
      <c r="M310" t="b">
        <v>0</v>
      </c>
      <c r="N310" s="12" t="s">
        <v>8297</v>
      </c>
      <c r="O310" t="s">
        <v>8298</v>
      </c>
      <c r="P310" s="13">
        <v>15</v>
      </c>
      <c r="Q310" s="13">
        <v>32.75</v>
      </c>
      <c r="R310" s="14">
        <v>41968.677465277782</v>
      </c>
      <c r="S310" s="14">
        <v>42028.5</v>
      </c>
    </row>
    <row r="311" spans="1:19" ht="48" x14ac:dyDescent="0.2">
      <c r="A311">
        <v>3982</v>
      </c>
      <c r="B311" s="3" t="s">
        <v>3978</v>
      </c>
      <c r="C311" s="3" t="s">
        <v>8088</v>
      </c>
      <c r="D311" s="6">
        <v>850</v>
      </c>
      <c r="E311" s="8">
        <v>170</v>
      </c>
      <c r="F311" t="s">
        <v>8220</v>
      </c>
      <c r="G311" t="s">
        <v>8224</v>
      </c>
      <c r="H311" t="s">
        <v>8246</v>
      </c>
      <c r="I311">
        <v>1436297180</v>
      </c>
      <c r="J311">
        <v>1431113180</v>
      </c>
      <c r="K311" t="b">
        <v>0</v>
      </c>
      <c r="L311">
        <v>5</v>
      </c>
      <c r="M311" t="b">
        <v>0</v>
      </c>
      <c r="N311" s="12" t="s">
        <v>8297</v>
      </c>
      <c r="O311" t="s">
        <v>8298</v>
      </c>
      <c r="P311" s="13">
        <v>20</v>
      </c>
      <c r="Q311" s="13">
        <v>34</v>
      </c>
      <c r="R311" s="14">
        <v>42132.809953703705</v>
      </c>
      <c r="S311" s="14">
        <v>42192.809953703705</v>
      </c>
    </row>
    <row r="312" spans="1:19" ht="16" x14ac:dyDescent="0.2">
      <c r="A312">
        <v>3891</v>
      </c>
      <c r="B312" s="3" t="s">
        <v>3888</v>
      </c>
      <c r="C312" s="3" t="s">
        <v>7999</v>
      </c>
      <c r="D312" s="6">
        <v>800</v>
      </c>
      <c r="E312" s="8">
        <v>260</v>
      </c>
      <c r="F312" t="s">
        <v>8220</v>
      </c>
      <c r="G312" t="s">
        <v>8223</v>
      </c>
      <c r="H312" t="s">
        <v>8245</v>
      </c>
      <c r="I312">
        <v>1427086740</v>
      </c>
      <c r="J312">
        <v>1424488244</v>
      </c>
      <c r="K312" t="b">
        <v>0</v>
      </c>
      <c r="L312">
        <v>7</v>
      </c>
      <c r="M312" t="b">
        <v>0</v>
      </c>
      <c r="N312" s="12" t="s">
        <v>8297</v>
      </c>
      <c r="O312" t="s">
        <v>8298</v>
      </c>
      <c r="P312" s="13">
        <v>33</v>
      </c>
      <c r="Q312" s="13">
        <v>37.14</v>
      </c>
      <c r="R312" s="14">
        <v>42056.1324537037</v>
      </c>
      <c r="S312" s="14">
        <v>42086.207638888889</v>
      </c>
    </row>
    <row r="313" spans="1:19" ht="32" x14ac:dyDescent="0.2">
      <c r="A313">
        <v>4024</v>
      </c>
      <c r="B313" s="3" t="s">
        <v>4020</v>
      </c>
      <c r="C313" s="3" t="s">
        <v>8129</v>
      </c>
      <c r="D313" s="6">
        <v>800</v>
      </c>
      <c r="E313" s="8">
        <v>10</v>
      </c>
      <c r="F313" t="s">
        <v>8220</v>
      </c>
      <c r="G313" t="s">
        <v>8223</v>
      </c>
      <c r="H313" t="s">
        <v>8245</v>
      </c>
      <c r="I313">
        <v>1441037097</v>
      </c>
      <c r="J313">
        <v>1438445097</v>
      </c>
      <c r="K313" t="b">
        <v>0</v>
      </c>
      <c r="L313">
        <v>1</v>
      </c>
      <c r="M313" t="b">
        <v>0</v>
      </c>
      <c r="N313" s="12" t="s">
        <v>8297</v>
      </c>
      <c r="O313" t="s">
        <v>8298</v>
      </c>
      <c r="P313" s="13">
        <v>1</v>
      </c>
      <c r="Q313" s="13">
        <v>10</v>
      </c>
      <c r="R313" s="14">
        <v>42217.670104166667</v>
      </c>
      <c r="S313" s="14">
        <v>42247.670104166667</v>
      </c>
    </row>
    <row r="314" spans="1:19" ht="32" x14ac:dyDescent="0.2">
      <c r="A314">
        <v>2882</v>
      </c>
      <c r="B314" s="3" t="s">
        <v>2882</v>
      </c>
      <c r="C314" s="3" t="s">
        <v>6992</v>
      </c>
      <c r="D314" s="6">
        <v>750</v>
      </c>
      <c r="E314" s="8">
        <v>252</v>
      </c>
      <c r="F314" t="s">
        <v>8220</v>
      </c>
      <c r="G314" t="s">
        <v>8223</v>
      </c>
      <c r="H314" t="s">
        <v>8245</v>
      </c>
      <c r="I314">
        <v>1462112318</v>
      </c>
      <c r="J314">
        <v>1459520318</v>
      </c>
      <c r="K314" t="b">
        <v>0</v>
      </c>
      <c r="L314">
        <v>4</v>
      </c>
      <c r="M314" t="b">
        <v>0</v>
      </c>
      <c r="N314" s="12" t="s">
        <v>8297</v>
      </c>
      <c r="O314" t="s">
        <v>8298</v>
      </c>
      <c r="P314" s="13">
        <v>34</v>
      </c>
      <c r="Q314" s="13">
        <v>63</v>
      </c>
      <c r="R314" s="14">
        <v>42461.596273148149</v>
      </c>
      <c r="S314" s="14">
        <v>42491.596273148149</v>
      </c>
    </row>
    <row r="315" spans="1:19" ht="32" x14ac:dyDescent="0.2">
      <c r="A315">
        <v>2901</v>
      </c>
      <c r="B315" s="3" t="s">
        <v>2901</v>
      </c>
      <c r="C315" s="3" t="s">
        <v>7011</v>
      </c>
      <c r="D315" s="6">
        <v>750</v>
      </c>
      <c r="E315" s="8">
        <v>6</v>
      </c>
      <c r="F315" t="s">
        <v>8220</v>
      </c>
      <c r="G315" t="s">
        <v>8223</v>
      </c>
      <c r="H315" t="s">
        <v>8245</v>
      </c>
      <c r="I315">
        <v>1423345339</v>
      </c>
      <c r="J315">
        <v>1418161339</v>
      </c>
      <c r="K315" t="b">
        <v>0</v>
      </c>
      <c r="L315">
        <v>2</v>
      </c>
      <c r="M315" t="b">
        <v>0</v>
      </c>
      <c r="N315" s="12" t="s">
        <v>8297</v>
      </c>
      <c r="O315" t="s">
        <v>8298</v>
      </c>
      <c r="P315" s="13">
        <v>1</v>
      </c>
      <c r="Q315" s="13">
        <v>3</v>
      </c>
      <c r="R315" s="14">
        <v>41982.904386574075</v>
      </c>
      <c r="S315" s="14">
        <v>42042.904386574075</v>
      </c>
    </row>
    <row r="316" spans="1:19" ht="32" x14ac:dyDescent="0.2">
      <c r="A316">
        <v>3908</v>
      </c>
      <c r="B316" s="3" t="s">
        <v>3905</v>
      </c>
      <c r="C316" s="3" t="s">
        <v>8016</v>
      </c>
      <c r="D316" s="6">
        <v>750</v>
      </c>
      <c r="E316" s="8">
        <v>65</v>
      </c>
      <c r="F316" t="s">
        <v>8220</v>
      </c>
      <c r="G316" t="s">
        <v>8223</v>
      </c>
      <c r="H316" t="s">
        <v>8245</v>
      </c>
      <c r="I316">
        <v>1406603696</v>
      </c>
      <c r="J316">
        <v>1405307696</v>
      </c>
      <c r="K316" t="b">
        <v>0</v>
      </c>
      <c r="L316">
        <v>4</v>
      </c>
      <c r="M316" t="b">
        <v>0</v>
      </c>
      <c r="N316" s="12" t="s">
        <v>8297</v>
      </c>
      <c r="O316" t="s">
        <v>8298</v>
      </c>
      <c r="P316" s="13">
        <v>9</v>
      </c>
      <c r="Q316" s="13">
        <v>16.25</v>
      </c>
      <c r="R316" s="14">
        <v>41834.135370370372</v>
      </c>
      <c r="S316" s="14">
        <v>41849.135370370372</v>
      </c>
    </row>
    <row r="317" spans="1:19" ht="32" x14ac:dyDescent="0.2">
      <c r="A317">
        <v>3922</v>
      </c>
      <c r="B317" s="3" t="s">
        <v>3919</v>
      </c>
      <c r="C317" s="3" t="s">
        <v>8030</v>
      </c>
      <c r="D317" s="6">
        <v>750</v>
      </c>
      <c r="E317" s="8">
        <v>61</v>
      </c>
      <c r="F317" t="s">
        <v>8220</v>
      </c>
      <c r="G317" t="s">
        <v>8223</v>
      </c>
      <c r="H317" t="s">
        <v>8245</v>
      </c>
      <c r="I317">
        <v>1425337200</v>
      </c>
      <c r="J317">
        <v>1421432810</v>
      </c>
      <c r="K317" t="b">
        <v>0</v>
      </c>
      <c r="L317">
        <v>6</v>
      </c>
      <c r="M317" t="b">
        <v>0</v>
      </c>
      <c r="N317" s="12" t="s">
        <v>8297</v>
      </c>
      <c r="O317" t="s">
        <v>8298</v>
      </c>
      <c r="P317" s="13">
        <v>8</v>
      </c>
      <c r="Q317" s="13">
        <v>10.17</v>
      </c>
      <c r="R317" s="14">
        <v>42020.768634259264</v>
      </c>
      <c r="S317" s="14">
        <v>42065.958333333328</v>
      </c>
    </row>
    <row r="318" spans="1:19" ht="32" x14ac:dyDescent="0.2">
      <c r="A318">
        <v>3737</v>
      </c>
      <c r="B318" s="3" t="s">
        <v>3734</v>
      </c>
      <c r="C318" s="3" t="s">
        <v>7847</v>
      </c>
      <c r="D318" s="6">
        <v>700</v>
      </c>
      <c r="E318" s="8">
        <v>150</v>
      </c>
      <c r="F318" t="s">
        <v>8220</v>
      </c>
      <c r="G318" t="s">
        <v>8223</v>
      </c>
      <c r="H318" t="s">
        <v>8245</v>
      </c>
      <c r="I318">
        <v>1447311540</v>
      </c>
      <c r="J318">
        <v>1445358903</v>
      </c>
      <c r="K318" t="b">
        <v>0</v>
      </c>
      <c r="L318">
        <v>4</v>
      </c>
      <c r="M318" t="b">
        <v>0</v>
      </c>
      <c r="N318" s="12" t="s">
        <v>8297</v>
      </c>
      <c r="O318" t="s">
        <v>8298</v>
      </c>
      <c r="P318" s="13">
        <v>21</v>
      </c>
      <c r="Q318" s="13">
        <v>37.5</v>
      </c>
      <c r="R318" s="14">
        <v>42297.691006944442</v>
      </c>
      <c r="S318" s="14">
        <v>42320.290972222225</v>
      </c>
    </row>
    <row r="319" spans="1:19" ht="32" x14ac:dyDescent="0.2">
      <c r="A319">
        <v>4037</v>
      </c>
      <c r="B319" s="3" t="s">
        <v>4033</v>
      </c>
      <c r="C319" s="3" t="s">
        <v>8141</v>
      </c>
      <c r="D319" s="6">
        <v>700</v>
      </c>
      <c r="E319" s="8">
        <v>80</v>
      </c>
      <c r="F319" t="s">
        <v>8220</v>
      </c>
      <c r="G319" t="s">
        <v>8223</v>
      </c>
      <c r="H319" t="s">
        <v>8245</v>
      </c>
      <c r="I319">
        <v>1464099900</v>
      </c>
      <c r="J319">
        <v>1462585315</v>
      </c>
      <c r="K319" t="b">
        <v>0</v>
      </c>
      <c r="L319">
        <v>2</v>
      </c>
      <c r="M319" t="b">
        <v>0</v>
      </c>
      <c r="N319" s="12" t="s">
        <v>8297</v>
      </c>
      <c r="O319" t="s">
        <v>8298</v>
      </c>
      <c r="P319" s="13">
        <v>11</v>
      </c>
      <c r="Q319" s="13">
        <v>40</v>
      </c>
      <c r="R319" s="14">
        <v>42497.070775462969</v>
      </c>
      <c r="S319" s="14">
        <v>42514.600694444445</v>
      </c>
    </row>
    <row r="320" spans="1:19" ht="32" x14ac:dyDescent="0.2">
      <c r="A320">
        <v>4076</v>
      </c>
      <c r="B320" s="3" t="s">
        <v>4072</v>
      </c>
      <c r="C320" s="3" t="s">
        <v>8179</v>
      </c>
      <c r="D320" s="6">
        <v>700</v>
      </c>
      <c r="E320" s="8">
        <v>0</v>
      </c>
      <c r="F320" t="s">
        <v>8220</v>
      </c>
      <c r="G320" t="s">
        <v>8223</v>
      </c>
      <c r="H320" t="s">
        <v>8245</v>
      </c>
      <c r="I320">
        <v>1413921060</v>
      </c>
      <c r="J320">
        <v>1411499149</v>
      </c>
      <c r="K320" t="b">
        <v>0</v>
      </c>
      <c r="L320">
        <v>0</v>
      </c>
      <c r="M320" t="b">
        <v>0</v>
      </c>
      <c r="N320" s="12" t="s">
        <v>8297</v>
      </c>
      <c r="O320" t="s">
        <v>8298</v>
      </c>
      <c r="P320" s="13">
        <v>0</v>
      </c>
      <c r="Q320" s="13">
        <v>0</v>
      </c>
      <c r="R320" s="14">
        <v>41905.795706018522</v>
      </c>
      <c r="S320" s="14">
        <v>41933.82708333333</v>
      </c>
    </row>
    <row r="321" spans="1:19" ht="32" x14ac:dyDescent="0.2">
      <c r="A321">
        <v>3975</v>
      </c>
      <c r="B321" s="3" t="s">
        <v>3972</v>
      </c>
      <c r="C321" s="3" t="s">
        <v>8082</v>
      </c>
      <c r="D321" s="6">
        <v>678</v>
      </c>
      <c r="E321" s="8">
        <v>0</v>
      </c>
      <c r="F321" t="s">
        <v>8220</v>
      </c>
      <c r="G321" t="s">
        <v>8223</v>
      </c>
      <c r="H321" t="s">
        <v>8245</v>
      </c>
      <c r="I321">
        <v>1468442898</v>
      </c>
      <c r="J321">
        <v>1465850898</v>
      </c>
      <c r="K321" t="b">
        <v>0</v>
      </c>
      <c r="L321">
        <v>0</v>
      </c>
      <c r="M321" t="b">
        <v>0</v>
      </c>
      <c r="N321" s="12" t="s">
        <v>8297</v>
      </c>
      <c r="O321" t="s">
        <v>8298</v>
      </c>
      <c r="P321" s="13">
        <v>0</v>
      </c>
      <c r="Q321" s="13">
        <v>0</v>
      </c>
      <c r="R321" s="14">
        <v>42534.866875</v>
      </c>
      <c r="S321" s="14">
        <v>42564.866875</v>
      </c>
    </row>
    <row r="322" spans="1:19" ht="32" x14ac:dyDescent="0.2">
      <c r="A322">
        <v>2855</v>
      </c>
      <c r="B322" s="3" t="s">
        <v>2855</v>
      </c>
      <c r="C322" s="3" t="s">
        <v>6965</v>
      </c>
      <c r="D322" s="6">
        <v>600</v>
      </c>
      <c r="E322" s="8">
        <v>300</v>
      </c>
      <c r="F322" t="s">
        <v>8220</v>
      </c>
      <c r="G322" t="s">
        <v>8223</v>
      </c>
      <c r="H322" t="s">
        <v>8245</v>
      </c>
      <c r="I322">
        <v>1454110440</v>
      </c>
      <c r="J322">
        <v>1451607071</v>
      </c>
      <c r="K322" t="b">
        <v>0</v>
      </c>
      <c r="L322">
        <v>5</v>
      </c>
      <c r="M322" t="b">
        <v>0</v>
      </c>
      <c r="N322" s="12" t="s">
        <v>8297</v>
      </c>
      <c r="O322" t="s">
        <v>8298</v>
      </c>
      <c r="P322" s="13">
        <v>50</v>
      </c>
      <c r="Q322" s="13">
        <v>60</v>
      </c>
      <c r="R322" s="14">
        <v>42370.007766203707</v>
      </c>
      <c r="S322" s="14">
        <v>42398.981944444444</v>
      </c>
    </row>
    <row r="323" spans="1:19" ht="32" x14ac:dyDescent="0.2">
      <c r="A323">
        <v>2919</v>
      </c>
      <c r="B323" s="3" t="s">
        <v>2919</v>
      </c>
      <c r="C323" s="3" t="s">
        <v>7029</v>
      </c>
      <c r="D323" s="6">
        <v>600</v>
      </c>
      <c r="E323" s="8">
        <v>51</v>
      </c>
      <c r="F323" t="s">
        <v>8220</v>
      </c>
      <c r="G323" t="s">
        <v>8223</v>
      </c>
      <c r="H323" t="s">
        <v>8245</v>
      </c>
      <c r="I323">
        <v>1407250329</v>
      </c>
      <c r="J323">
        <v>1404658329</v>
      </c>
      <c r="K323" t="b">
        <v>0</v>
      </c>
      <c r="L323">
        <v>6</v>
      </c>
      <c r="M323" t="b">
        <v>0</v>
      </c>
      <c r="N323" s="12" t="s">
        <v>8297</v>
      </c>
      <c r="O323" t="s">
        <v>8298</v>
      </c>
      <c r="P323" s="13">
        <v>9</v>
      </c>
      <c r="Q323" s="13">
        <v>8.5</v>
      </c>
      <c r="R323" s="14">
        <v>41826.61954861111</v>
      </c>
      <c r="S323" s="14">
        <v>41856.61954861111</v>
      </c>
    </row>
    <row r="324" spans="1:19" ht="32" x14ac:dyDescent="0.2">
      <c r="A324">
        <v>4020</v>
      </c>
      <c r="B324" s="3" t="s">
        <v>4016</v>
      </c>
      <c r="C324" s="3" t="s">
        <v>8125</v>
      </c>
      <c r="D324" s="6">
        <v>600</v>
      </c>
      <c r="E324" s="8">
        <v>100</v>
      </c>
      <c r="F324" t="s">
        <v>8220</v>
      </c>
      <c r="G324" t="s">
        <v>8223</v>
      </c>
      <c r="H324" t="s">
        <v>8245</v>
      </c>
      <c r="I324">
        <v>1427168099</v>
      </c>
      <c r="J324">
        <v>1424579699</v>
      </c>
      <c r="K324" t="b">
        <v>0</v>
      </c>
      <c r="L324">
        <v>3</v>
      </c>
      <c r="M324" t="b">
        <v>0</v>
      </c>
      <c r="N324" s="12" t="s">
        <v>8297</v>
      </c>
      <c r="O324" t="s">
        <v>8298</v>
      </c>
      <c r="P324" s="13">
        <v>17</v>
      </c>
      <c r="Q324" s="13">
        <v>33.33</v>
      </c>
      <c r="R324" s="14">
        <v>42057.190960648149</v>
      </c>
      <c r="S324" s="14">
        <v>42087.149293981478</v>
      </c>
    </row>
    <row r="325" spans="1:19" ht="32" x14ac:dyDescent="0.2">
      <c r="A325">
        <v>4044</v>
      </c>
      <c r="B325" s="3" t="s">
        <v>4040</v>
      </c>
      <c r="C325" s="3" t="s">
        <v>8148</v>
      </c>
      <c r="D325" s="6">
        <v>600</v>
      </c>
      <c r="E325" s="8">
        <v>225</v>
      </c>
      <c r="F325" t="s">
        <v>8220</v>
      </c>
      <c r="G325" t="s">
        <v>8223</v>
      </c>
      <c r="H325" t="s">
        <v>8245</v>
      </c>
      <c r="I325">
        <v>1428642000</v>
      </c>
      <c r="J325">
        <v>1426050982</v>
      </c>
      <c r="K325" t="b">
        <v>0</v>
      </c>
      <c r="L325">
        <v>4</v>
      </c>
      <c r="M325" t="b">
        <v>0</v>
      </c>
      <c r="N325" s="12" t="s">
        <v>8297</v>
      </c>
      <c r="O325" t="s">
        <v>8298</v>
      </c>
      <c r="P325" s="13">
        <v>38</v>
      </c>
      <c r="Q325" s="13">
        <v>56.25</v>
      </c>
      <c r="R325" s="14">
        <v>42074.219699074078</v>
      </c>
      <c r="S325" s="14">
        <v>42104.208333333328</v>
      </c>
    </row>
    <row r="326" spans="1:19" ht="32" x14ac:dyDescent="0.2">
      <c r="A326">
        <v>4101</v>
      </c>
      <c r="B326" s="3" t="s">
        <v>4097</v>
      </c>
      <c r="C326" s="3" t="s">
        <v>8204</v>
      </c>
      <c r="D326" s="6">
        <v>600</v>
      </c>
      <c r="E326" s="8">
        <v>0</v>
      </c>
      <c r="F326" t="s">
        <v>8220</v>
      </c>
      <c r="G326" t="s">
        <v>8223</v>
      </c>
      <c r="H326" t="s">
        <v>8245</v>
      </c>
      <c r="I326">
        <v>1485380482</v>
      </c>
      <c r="J326">
        <v>1482788482</v>
      </c>
      <c r="K326" t="b">
        <v>0</v>
      </c>
      <c r="L326">
        <v>0</v>
      </c>
      <c r="M326" t="b">
        <v>0</v>
      </c>
      <c r="N326" s="12" t="s">
        <v>8297</v>
      </c>
      <c r="O326" t="s">
        <v>8298</v>
      </c>
      <c r="P326" s="13">
        <v>0</v>
      </c>
      <c r="Q326" s="13">
        <v>0</v>
      </c>
      <c r="R326" s="14">
        <v>42730.903726851851</v>
      </c>
      <c r="S326" s="14">
        <v>42760.903726851851</v>
      </c>
    </row>
    <row r="327" spans="1:19" ht="32" x14ac:dyDescent="0.2">
      <c r="A327">
        <v>4012</v>
      </c>
      <c r="B327" s="3" t="s">
        <v>4008</v>
      </c>
      <c r="C327" s="3" t="s">
        <v>8117</v>
      </c>
      <c r="D327" s="6">
        <v>575</v>
      </c>
      <c r="E327" s="8">
        <v>0</v>
      </c>
      <c r="F327" t="s">
        <v>8220</v>
      </c>
      <c r="G327" t="s">
        <v>8224</v>
      </c>
      <c r="H327" t="s">
        <v>8246</v>
      </c>
      <c r="I327">
        <v>1430571849</v>
      </c>
      <c r="J327">
        <v>1427979849</v>
      </c>
      <c r="K327" t="b">
        <v>0</v>
      </c>
      <c r="L327">
        <v>0</v>
      </c>
      <c r="M327" t="b">
        <v>0</v>
      </c>
      <c r="N327" s="12" t="s">
        <v>8297</v>
      </c>
      <c r="O327" t="s">
        <v>8298</v>
      </c>
      <c r="P327" s="13">
        <v>0</v>
      </c>
      <c r="Q327" s="13">
        <v>0</v>
      </c>
      <c r="R327" s="14">
        <v>42096.544548611113</v>
      </c>
      <c r="S327" s="14">
        <v>42126.544548611113</v>
      </c>
    </row>
    <row r="328" spans="1:19" ht="32" x14ac:dyDescent="0.2">
      <c r="A328">
        <v>2844</v>
      </c>
      <c r="B328" s="3" t="s">
        <v>2844</v>
      </c>
      <c r="C328" s="3" t="s">
        <v>6954</v>
      </c>
      <c r="D328" s="6">
        <v>550</v>
      </c>
      <c r="E328" s="8">
        <v>30</v>
      </c>
      <c r="F328" t="s">
        <v>8220</v>
      </c>
      <c r="G328" t="s">
        <v>8238</v>
      </c>
      <c r="H328" t="s">
        <v>8248</v>
      </c>
      <c r="I328">
        <v>1483535180</v>
      </c>
      <c r="J328">
        <v>1480943180</v>
      </c>
      <c r="K328" t="b">
        <v>0</v>
      </c>
      <c r="L328">
        <v>1</v>
      </c>
      <c r="M328" t="b">
        <v>0</v>
      </c>
      <c r="N328" s="12" t="s">
        <v>8297</v>
      </c>
      <c r="O328" t="s">
        <v>8298</v>
      </c>
      <c r="P328" s="13">
        <v>5</v>
      </c>
      <c r="Q328" s="13">
        <v>30</v>
      </c>
      <c r="R328" s="14">
        <v>42709.546064814815</v>
      </c>
      <c r="S328" s="14">
        <v>42739.546064814815</v>
      </c>
    </row>
    <row r="329" spans="1:19" ht="32" x14ac:dyDescent="0.2">
      <c r="A329">
        <v>4061</v>
      </c>
      <c r="B329" s="3" t="s">
        <v>4057</v>
      </c>
      <c r="C329" s="3" t="s">
        <v>8165</v>
      </c>
      <c r="D329" s="6">
        <v>525</v>
      </c>
      <c r="E329" s="8">
        <v>0</v>
      </c>
      <c r="F329" t="s">
        <v>8220</v>
      </c>
      <c r="G329" t="s">
        <v>8223</v>
      </c>
      <c r="H329" t="s">
        <v>8245</v>
      </c>
      <c r="I329">
        <v>1461205423</v>
      </c>
      <c r="J329">
        <v>1456025023</v>
      </c>
      <c r="K329" t="b">
        <v>0</v>
      </c>
      <c r="L329">
        <v>0</v>
      </c>
      <c r="M329" t="b">
        <v>0</v>
      </c>
      <c r="N329" s="12" t="s">
        <v>8297</v>
      </c>
      <c r="O329" t="s">
        <v>8298</v>
      </c>
      <c r="P329" s="13">
        <v>0</v>
      </c>
      <c r="Q329" s="13">
        <v>0</v>
      </c>
      <c r="R329" s="14">
        <v>42421.141469907408</v>
      </c>
      <c r="S329" s="14">
        <v>42481.099803240737</v>
      </c>
    </row>
    <row r="330" spans="1:19" ht="32" x14ac:dyDescent="0.2">
      <c r="A330">
        <v>2849</v>
      </c>
      <c r="B330" s="3" t="s">
        <v>2849</v>
      </c>
      <c r="C330" s="3" t="s">
        <v>6959</v>
      </c>
      <c r="D330" s="6">
        <v>500</v>
      </c>
      <c r="E330" s="8">
        <v>5</v>
      </c>
      <c r="F330" t="s">
        <v>8220</v>
      </c>
      <c r="G330" t="s">
        <v>8224</v>
      </c>
      <c r="H330" t="s">
        <v>8246</v>
      </c>
      <c r="I330">
        <v>1461406600</v>
      </c>
      <c r="J330">
        <v>1458814600</v>
      </c>
      <c r="K330" t="b">
        <v>0</v>
      </c>
      <c r="L330">
        <v>1</v>
      </c>
      <c r="M330" t="b">
        <v>0</v>
      </c>
      <c r="N330" s="12" t="s">
        <v>8297</v>
      </c>
      <c r="O330" t="s">
        <v>8298</v>
      </c>
      <c r="P330" s="13">
        <v>1</v>
      </c>
      <c r="Q330" s="13">
        <v>5</v>
      </c>
      <c r="R330" s="14">
        <v>42453.428240740745</v>
      </c>
      <c r="S330" s="14">
        <v>42483.428240740745</v>
      </c>
    </row>
    <row r="331" spans="1:19" ht="32" x14ac:dyDescent="0.2">
      <c r="A331">
        <v>2895</v>
      </c>
      <c r="B331" s="3" t="s">
        <v>2895</v>
      </c>
      <c r="C331" s="3" t="s">
        <v>7005</v>
      </c>
      <c r="D331" s="6">
        <v>500</v>
      </c>
      <c r="E331" s="8">
        <v>23</v>
      </c>
      <c r="F331" t="s">
        <v>8220</v>
      </c>
      <c r="G331" t="s">
        <v>8223</v>
      </c>
      <c r="H331" t="s">
        <v>8245</v>
      </c>
      <c r="I331">
        <v>1403470800</v>
      </c>
      <c r="J331">
        <v>1403356792</v>
      </c>
      <c r="K331" t="b">
        <v>0</v>
      </c>
      <c r="L331">
        <v>4</v>
      </c>
      <c r="M331" t="b">
        <v>0</v>
      </c>
      <c r="N331" s="12" t="s">
        <v>8297</v>
      </c>
      <c r="O331" t="s">
        <v>8298</v>
      </c>
      <c r="P331" s="13">
        <v>5</v>
      </c>
      <c r="Q331" s="13">
        <v>5.75</v>
      </c>
      <c r="R331" s="14">
        <v>41811.555462962962</v>
      </c>
      <c r="S331" s="14">
        <v>41812.875</v>
      </c>
    </row>
    <row r="332" spans="1:19" ht="32" x14ac:dyDescent="0.2">
      <c r="A332">
        <v>3858</v>
      </c>
      <c r="B332" s="3" t="s">
        <v>3855</v>
      </c>
      <c r="C332" s="3" t="s">
        <v>7967</v>
      </c>
      <c r="D332" s="6">
        <v>500</v>
      </c>
      <c r="E332" s="8">
        <v>10</v>
      </c>
      <c r="F332" t="s">
        <v>8220</v>
      </c>
      <c r="G332" t="s">
        <v>8224</v>
      </c>
      <c r="H332" t="s">
        <v>8246</v>
      </c>
      <c r="I332">
        <v>1432328400</v>
      </c>
      <c r="J332">
        <v>1430734844</v>
      </c>
      <c r="K332" t="b">
        <v>0</v>
      </c>
      <c r="L332">
        <v>1</v>
      </c>
      <c r="M332" t="b">
        <v>0</v>
      </c>
      <c r="N332" s="12" t="s">
        <v>8297</v>
      </c>
      <c r="O332" t="s">
        <v>8298</v>
      </c>
      <c r="P332" s="13">
        <v>2</v>
      </c>
      <c r="Q332" s="13">
        <v>10</v>
      </c>
      <c r="R332" s="14">
        <v>42128.431064814817</v>
      </c>
      <c r="S332" s="14">
        <v>42146.875</v>
      </c>
    </row>
    <row r="333" spans="1:19" ht="32" x14ac:dyDescent="0.2">
      <c r="A333">
        <v>3991</v>
      </c>
      <c r="B333" s="3" t="s">
        <v>3987</v>
      </c>
      <c r="C333" s="3" t="s">
        <v>8097</v>
      </c>
      <c r="D333" s="6">
        <v>500</v>
      </c>
      <c r="E333" s="8">
        <v>100</v>
      </c>
      <c r="F333" t="s">
        <v>8220</v>
      </c>
      <c r="G333" t="s">
        <v>8223</v>
      </c>
      <c r="H333" t="s">
        <v>8245</v>
      </c>
      <c r="I333">
        <v>1433086082</v>
      </c>
      <c r="J333">
        <v>1430494082</v>
      </c>
      <c r="K333" t="b">
        <v>0</v>
      </c>
      <c r="L333">
        <v>1</v>
      </c>
      <c r="M333" t="b">
        <v>0</v>
      </c>
      <c r="N333" s="12" t="s">
        <v>8297</v>
      </c>
      <c r="O333" t="s">
        <v>8298</v>
      </c>
      <c r="P333" s="13">
        <v>20</v>
      </c>
      <c r="Q333" s="13">
        <v>100</v>
      </c>
      <c r="R333" s="14">
        <v>42125.644467592589</v>
      </c>
      <c r="S333" s="14">
        <v>42155.644467592589</v>
      </c>
    </row>
    <row r="334" spans="1:19" ht="16" x14ac:dyDescent="0.2">
      <c r="A334">
        <v>4004</v>
      </c>
      <c r="B334" s="3" t="s">
        <v>4000</v>
      </c>
      <c r="C334" s="3" t="s">
        <v>8109</v>
      </c>
      <c r="D334" s="6">
        <v>500</v>
      </c>
      <c r="E334" s="8">
        <v>1</v>
      </c>
      <c r="F334" t="s">
        <v>8220</v>
      </c>
      <c r="G334" t="s">
        <v>8223</v>
      </c>
      <c r="H334" t="s">
        <v>8245</v>
      </c>
      <c r="I334">
        <v>1412740457</v>
      </c>
      <c r="J334">
        <v>1410148457</v>
      </c>
      <c r="K334" t="b">
        <v>0</v>
      </c>
      <c r="L334">
        <v>1</v>
      </c>
      <c r="M334" t="b">
        <v>0</v>
      </c>
      <c r="N334" s="12" t="s">
        <v>8297</v>
      </c>
      <c r="O334" t="s">
        <v>8298</v>
      </c>
      <c r="P334" s="13">
        <v>0</v>
      </c>
      <c r="Q334" s="13">
        <v>1</v>
      </c>
      <c r="R334" s="14">
        <v>41890.16269675926</v>
      </c>
      <c r="S334" s="14">
        <v>41920.16269675926</v>
      </c>
    </row>
    <row r="335" spans="1:19" ht="32" x14ac:dyDescent="0.2">
      <c r="A335">
        <v>4016</v>
      </c>
      <c r="B335" s="3" t="s">
        <v>4012</v>
      </c>
      <c r="C335" s="3" t="s">
        <v>8121</v>
      </c>
      <c r="D335" s="6">
        <v>500</v>
      </c>
      <c r="E335" s="8">
        <v>70</v>
      </c>
      <c r="F335" t="s">
        <v>8220</v>
      </c>
      <c r="G335" t="s">
        <v>8224</v>
      </c>
      <c r="H335" t="s">
        <v>8246</v>
      </c>
      <c r="I335">
        <v>1410987400</v>
      </c>
      <c r="J335">
        <v>1408395400</v>
      </c>
      <c r="K335" t="b">
        <v>0</v>
      </c>
      <c r="L335">
        <v>7</v>
      </c>
      <c r="M335" t="b">
        <v>0</v>
      </c>
      <c r="N335" s="12" t="s">
        <v>8297</v>
      </c>
      <c r="O335" t="s">
        <v>8298</v>
      </c>
      <c r="P335" s="13">
        <v>14</v>
      </c>
      <c r="Q335" s="13">
        <v>10</v>
      </c>
      <c r="R335" s="14">
        <v>41869.872685185182</v>
      </c>
      <c r="S335" s="14">
        <v>41899.872685185182</v>
      </c>
    </row>
    <row r="336" spans="1:19" ht="32" x14ac:dyDescent="0.2">
      <c r="A336">
        <v>4039</v>
      </c>
      <c r="B336" s="3" t="s">
        <v>4035</v>
      </c>
      <c r="C336" s="3" t="s">
        <v>8143</v>
      </c>
      <c r="D336" s="6">
        <v>500</v>
      </c>
      <c r="E336" s="8">
        <v>300</v>
      </c>
      <c r="F336" t="s">
        <v>8220</v>
      </c>
      <c r="G336" t="s">
        <v>8223</v>
      </c>
      <c r="H336" t="s">
        <v>8245</v>
      </c>
      <c r="I336">
        <v>1448949540</v>
      </c>
      <c r="J336">
        <v>1446048367</v>
      </c>
      <c r="K336" t="b">
        <v>0</v>
      </c>
      <c r="L336">
        <v>5</v>
      </c>
      <c r="M336" t="b">
        <v>0</v>
      </c>
      <c r="N336" s="12" t="s">
        <v>8297</v>
      </c>
      <c r="O336" t="s">
        <v>8298</v>
      </c>
      <c r="P336" s="13">
        <v>60</v>
      </c>
      <c r="Q336" s="13">
        <v>60</v>
      </c>
      <c r="R336" s="14">
        <v>42305.670914351853</v>
      </c>
      <c r="S336" s="14">
        <v>42339.249305555553</v>
      </c>
    </row>
    <row r="337" spans="1:19" ht="32" x14ac:dyDescent="0.2">
      <c r="A337">
        <v>4051</v>
      </c>
      <c r="B337" s="3" t="s">
        <v>4047</v>
      </c>
      <c r="C337" s="3" t="s">
        <v>8155</v>
      </c>
      <c r="D337" s="6">
        <v>500</v>
      </c>
      <c r="E337" s="8">
        <v>0</v>
      </c>
      <c r="F337" t="s">
        <v>8220</v>
      </c>
      <c r="G337" t="s">
        <v>8223</v>
      </c>
      <c r="H337" t="s">
        <v>8245</v>
      </c>
      <c r="I337">
        <v>1399618380</v>
      </c>
      <c r="J337">
        <v>1399058797</v>
      </c>
      <c r="K337" t="b">
        <v>0</v>
      </c>
      <c r="L337">
        <v>0</v>
      </c>
      <c r="M337" t="b">
        <v>0</v>
      </c>
      <c r="N337" s="12" t="s">
        <v>8297</v>
      </c>
      <c r="O337" t="s">
        <v>8298</v>
      </c>
      <c r="P337" s="13">
        <v>0</v>
      </c>
      <c r="Q337" s="13">
        <v>0</v>
      </c>
      <c r="R337" s="14">
        <v>41761.810150462967</v>
      </c>
      <c r="S337" s="14">
        <v>41768.286805555559</v>
      </c>
    </row>
    <row r="338" spans="1:19" ht="32" x14ac:dyDescent="0.2">
      <c r="A338">
        <v>4053</v>
      </c>
      <c r="B338" s="3" t="s">
        <v>4049</v>
      </c>
      <c r="C338" s="3" t="s">
        <v>8157</v>
      </c>
      <c r="D338" s="6">
        <v>500</v>
      </c>
      <c r="E338" s="8">
        <v>110</v>
      </c>
      <c r="F338" t="s">
        <v>8220</v>
      </c>
      <c r="G338" t="s">
        <v>8224</v>
      </c>
      <c r="H338" t="s">
        <v>8246</v>
      </c>
      <c r="I338">
        <v>1416081600</v>
      </c>
      <c r="J338">
        <v>1413477228</v>
      </c>
      <c r="K338" t="b">
        <v>0</v>
      </c>
      <c r="L338">
        <v>2</v>
      </c>
      <c r="M338" t="b">
        <v>0</v>
      </c>
      <c r="N338" s="12" t="s">
        <v>8297</v>
      </c>
      <c r="O338" t="s">
        <v>8298</v>
      </c>
      <c r="P338" s="13">
        <v>22</v>
      </c>
      <c r="Q338" s="13">
        <v>55</v>
      </c>
      <c r="R338" s="14">
        <v>41928.690138888887</v>
      </c>
      <c r="S338" s="14">
        <v>41958.833333333328</v>
      </c>
    </row>
    <row r="339" spans="1:19" ht="32" x14ac:dyDescent="0.2">
      <c r="A339">
        <v>4102</v>
      </c>
      <c r="B339" s="3" t="s">
        <v>4098</v>
      </c>
      <c r="C339" s="3" t="s">
        <v>8205</v>
      </c>
      <c r="D339" s="6">
        <v>500</v>
      </c>
      <c r="E339" s="8">
        <v>137</v>
      </c>
      <c r="F339" t="s">
        <v>8220</v>
      </c>
      <c r="G339" t="s">
        <v>8223</v>
      </c>
      <c r="H339" t="s">
        <v>8245</v>
      </c>
      <c r="I339">
        <v>1463343673</v>
      </c>
      <c r="J339">
        <v>1460751673</v>
      </c>
      <c r="K339" t="b">
        <v>0</v>
      </c>
      <c r="L339">
        <v>6</v>
      </c>
      <c r="M339" t="b">
        <v>0</v>
      </c>
      <c r="N339" s="12" t="s">
        <v>8297</v>
      </c>
      <c r="O339" t="s">
        <v>8298</v>
      </c>
      <c r="P339" s="13">
        <v>27</v>
      </c>
      <c r="Q339" s="13">
        <v>22.83</v>
      </c>
      <c r="R339" s="14">
        <v>42475.848067129627</v>
      </c>
      <c r="S339" s="14">
        <v>42505.848067129627</v>
      </c>
    </row>
    <row r="340" spans="1:19" ht="32" x14ac:dyDescent="0.2">
      <c r="A340">
        <v>4109</v>
      </c>
      <c r="B340" s="3" t="s">
        <v>4105</v>
      </c>
      <c r="C340" s="3" t="s">
        <v>8212</v>
      </c>
      <c r="D340" s="6">
        <v>500</v>
      </c>
      <c r="E340" s="8">
        <v>0</v>
      </c>
      <c r="F340" t="s">
        <v>8220</v>
      </c>
      <c r="G340" t="s">
        <v>8224</v>
      </c>
      <c r="H340" t="s">
        <v>8246</v>
      </c>
      <c r="I340">
        <v>1448805404</v>
      </c>
      <c r="J340">
        <v>1446209804</v>
      </c>
      <c r="K340" t="b">
        <v>0</v>
      </c>
      <c r="L340">
        <v>0</v>
      </c>
      <c r="M340" t="b">
        <v>0</v>
      </c>
      <c r="N340" s="12" t="s">
        <v>8297</v>
      </c>
      <c r="O340" t="s">
        <v>8298</v>
      </c>
      <c r="P340" s="13">
        <v>0</v>
      </c>
      <c r="Q340" s="13">
        <v>0</v>
      </c>
      <c r="R340" s="14">
        <v>42307.539398148147</v>
      </c>
      <c r="S340" s="14">
        <v>42337.581064814818</v>
      </c>
    </row>
    <row r="341" spans="1:19" ht="32" x14ac:dyDescent="0.2">
      <c r="A341">
        <v>2885</v>
      </c>
      <c r="B341" s="3" t="s">
        <v>2885</v>
      </c>
      <c r="C341" s="3" t="s">
        <v>6995</v>
      </c>
      <c r="D341" s="6">
        <v>400</v>
      </c>
      <c r="E341" s="8">
        <v>130</v>
      </c>
      <c r="F341" t="s">
        <v>8220</v>
      </c>
      <c r="G341" t="s">
        <v>8223</v>
      </c>
      <c r="H341" t="s">
        <v>8245</v>
      </c>
      <c r="I341">
        <v>1426294201</v>
      </c>
      <c r="J341">
        <v>1423705801</v>
      </c>
      <c r="K341" t="b">
        <v>0</v>
      </c>
      <c r="L341">
        <v>5</v>
      </c>
      <c r="M341" t="b">
        <v>0</v>
      </c>
      <c r="N341" s="12" t="s">
        <v>8297</v>
      </c>
      <c r="O341" t="s">
        <v>8298</v>
      </c>
      <c r="P341" s="13">
        <v>33</v>
      </c>
      <c r="Q341" s="13">
        <v>26</v>
      </c>
      <c r="R341" s="14">
        <v>42047.07640046296</v>
      </c>
      <c r="S341" s="14">
        <v>42077.034733796296</v>
      </c>
    </row>
    <row r="342" spans="1:19" ht="32" x14ac:dyDescent="0.2">
      <c r="A342">
        <v>3987</v>
      </c>
      <c r="B342" s="3" t="s">
        <v>3983</v>
      </c>
      <c r="C342" s="3" t="s">
        <v>8093</v>
      </c>
      <c r="D342" s="6">
        <v>400</v>
      </c>
      <c r="E342" s="8">
        <v>151</v>
      </c>
      <c r="F342" t="s">
        <v>8220</v>
      </c>
      <c r="G342" t="s">
        <v>8224</v>
      </c>
      <c r="H342" t="s">
        <v>8246</v>
      </c>
      <c r="I342">
        <v>1400278290</v>
      </c>
      <c r="J342">
        <v>1399414290</v>
      </c>
      <c r="K342" t="b">
        <v>0</v>
      </c>
      <c r="L342">
        <v>13</v>
      </c>
      <c r="M342" t="b">
        <v>0</v>
      </c>
      <c r="N342" s="12" t="s">
        <v>8297</v>
      </c>
      <c r="O342" t="s">
        <v>8298</v>
      </c>
      <c r="P342" s="13">
        <v>38</v>
      </c>
      <c r="Q342" s="13">
        <v>11.62</v>
      </c>
      <c r="R342" s="14">
        <v>41765.92465277778</v>
      </c>
      <c r="S342" s="14">
        <v>41775.92465277778</v>
      </c>
    </row>
    <row r="343" spans="1:19" ht="32" x14ac:dyDescent="0.2">
      <c r="A343">
        <v>4043</v>
      </c>
      <c r="B343" s="3" t="s">
        <v>4039</v>
      </c>
      <c r="C343" s="3" t="s">
        <v>8147</v>
      </c>
      <c r="D343" s="6">
        <v>300</v>
      </c>
      <c r="E343" s="8">
        <v>0</v>
      </c>
      <c r="F343" t="s">
        <v>8220</v>
      </c>
      <c r="G343" t="s">
        <v>8228</v>
      </c>
      <c r="H343" t="s">
        <v>8250</v>
      </c>
      <c r="I343">
        <v>1416524325</v>
      </c>
      <c r="J343">
        <v>1415228325</v>
      </c>
      <c r="K343" t="b">
        <v>0</v>
      </c>
      <c r="L343">
        <v>0</v>
      </c>
      <c r="M343" t="b">
        <v>0</v>
      </c>
      <c r="N343" s="12" t="s">
        <v>8297</v>
      </c>
      <c r="O343" t="s">
        <v>8298</v>
      </c>
      <c r="P343" s="13">
        <v>0</v>
      </c>
      <c r="Q343" s="13">
        <v>0</v>
      </c>
      <c r="R343" s="14">
        <v>41948.957465277781</v>
      </c>
      <c r="S343" s="14">
        <v>41963.957465277781</v>
      </c>
    </row>
    <row r="344" spans="1:19" ht="32" x14ac:dyDescent="0.2">
      <c r="A344">
        <v>4110</v>
      </c>
      <c r="B344" s="3" t="s">
        <v>4106</v>
      </c>
      <c r="C344" s="3" t="s">
        <v>8213</v>
      </c>
      <c r="D344" s="6">
        <v>300</v>
      </c>
      <c r="E344" s="8">
        <v>86</v>
      </c>
      <c r="F344" t="s">
        <v>8220</v>
      </c>
      <c r="G344" t="s">
        <v>8224</v>
      </c>
      <c r="H344" t="s">
        <v>8246</v>
      </c>
      <c r="I344">
        <v>1469113351</v>
      </c>
      <c r="J344">
        <v>1463929351</v>
      </c>
      <c r="K344" t="b">
        <v>0</v>
      </c>
      <c r="L344">
        <v>6</v>
      </c>
      <c r="M344" t="b">
        <v>0</v>
      </c>
      <c r="N344" s="12" t="s">
        <v>8297</v>
      </c>
      <c r="O344" t="s">
        <v>8298</v>
      </c>
      <c r="P344" s="13">
        <v>29</v>
      </c>
      <c r="Q344" s="13">
        <v>14.33</v>
      </c>
      <c r="R344" s="14">
        <v>42512.626747685179</v>
      </c>
      <c r="S344" s="14">
        <v>42572.626747685179</v>
      </c>
    </row>
    <row r="345" spans="1:19" ht="32" x14ac:dyDescent="0.2">
      <c r="A345">
        <v>4100</v>
      </c>
      <c r="B345" s="3" t="s">
        <v>4096</v>
      </c>
      <c r="C345" s="3" t="s">
        <v>8203</v>
      </c>
      <c r="D345" s="6">
        <v>270</v>
      </c>
      <c r="E345" s="8">
        <v>0</v>
      </c>
      <c r="F345" t="s">
        <v>8220</v>
      </c>
      <c r="G345" t="s">
        <v>8223</v>
      </c>
      <c r="H345" t="s">
        <v>8245</v>
      </c>
      <c r="I345">
        <v>1414205990</v>
      </c>
      <c r="J345">
        <v>1413341990</v>
      </c>
      <c r="K345" t="b">
        <v>0</v>
      </c>
      <c r="L345">
        <v>0</v>
      </c>
      <c r="M345" t="b">
        <v>0</v>
      </c>
      <c r="N345" s="12" t="s">
        <v>8297</v>
      </c>
      <c r="O345" t="s">
        <v>8298</v>
      </c>
      <c r="P345" s="13">
        <v>0</v>
      </c>
      <c r="Q345" s="13">
        <v>0</v>
      </c>
      <c r="R345" s="14">
        <v>41927.124884259261</v>
      </c>
      <c r="S345" s="14">
        <v>41937.124884259261</v>
      </c>
    </row>
    <row r="346" spans="1:19" ht="32" x14ac:dyDescent="0.2">
      <c r="A346">
        <v>2861</v>
      </c>
      <c r="B346" s="3" t="s">
        <v>2861</v>
      </c>
      <c r="C346" s="3" t="s">
        <v>6971</v>
      </c>
      <c r="D346" s="6">
        <v>250</v>
      </c>
      <c r="E346" s="8">
        <v>80</v>
      </c>
      <c r="F346" t="s">
        <v>8220</v>
      </c>
      <c r="G346" t="s">
        <v>8225</v>
      </c>
      <c r="H346" t="s">
        <v>8247</v>
      </c>
      <c r="I346">
        <v>1443103848</v>
      </c>
      <c r="J346">
        <v>1441894248</v>
      </c>
      <c r="K346" t="b">
        <v>0</v>
      </c>
      <c r="L346">
        <v>3</v>
      </c>
      <c r="M346" t="b">
        <v>0</v>
      </c>
      <c r="N346" s="12" t="s">
        <v>8297</v>
      </c>
      <c r="O346" t="s">
        <v>8298</v>
      </c>
      <c r="P346" s="13">
        <v>32</v>
      </c>
      <c r="Q346" s="13">
        <v>26.67</v>
      </c>
      <c r="R346" s="14">
        <v>42257.590833333335</v>
      </c>
      <c r="S346" s="14">
        <v>42271.590833333335</v>
      </c>
    </row>
    <row r="347" spans="1:19" ht="32" x14ac:dyDescent="0.2">
      <c r="A347">
        <v>4011</v>
      </c>
      <c r="B347" s="3" t="s">
        <v>4007</v>
      </c>
      <c r="C347" s="3" t="s">
        <v>8116</v>
      </c>
      <c r="D347" s="6">
        <v>250</v>
      </c>
      <c r="E347" s="8">
        <v>19</v>
      </c>
      <c r="F347" t="s">
        <v>8220</v>
      </c>
      <c r="G347" t="s">
        <v>8224</v>
      </c>
      <c r="H347" t="s">
        <v>8246</v>
      </c>
      <c r="I347">
        <v>1422450278</v>
      </c>
      <c r="J347">
        <v>1419858278</v>
      </c>
      <c r="K347" t="b">
        <v>0</v>
      </c>
      <c r="L347">
        <v>4</v>
      </c>
      <c r="M347" t="b">
        <v>0</v>
      </c>
      <c r="N347" s="12" t="s">
        <v>8297</v>
      </c>
      <c r="O347" t="s">
        <v>8298</v>
      </c>
      <c r="P347" s="13">
        <v>8</v>
      </c>
      <c r="Q347" s="13">
        <v>4.75</v>
      </c>
      <c r="R347" s="14">
        <v>42002.54488425926</v>
      </c>
      <c r="S347" s="14">
        <v>42032.54488425926</v>
      </c>
    </row>
    <row r="348" spans="1:19" ht="32" x14ac:dyDescent="0.2">
      <c r="A348">
        <v>4078</v>
      </c>
      <c r="B348" s="3" t="s">
        <v>4074</v>
      </c>
      <c r="C348" s="3" t="s">
        <v>8181</v>
      </c>
      <c r="D348" s="6">
        <v>250</v>
      </c>
      <c r="E348" s="8">
        <v>0</v>
      </c>
      <c r="F348" t="s">
        <v>8220</v>
      </c>
      <c r="G348" t="s">
        <v>8224</v>
      </c>
      <c r="H348" t="s">
        <v>8246</v>
      </c>
      <c r="I348">
        <v>1485543242</v>
      </c>
      <c r="J348">
        <v>1482951242</v>
      </c>
      <c r="K348" t="b">
        <v>0</v>
      </c>
      <c r="L348">
        <v>0</v>
      </c>
      <c r="M348" t="b">
        <v>0</v>
      </c>
      <c r="N348" s="12" t="s">
        <v>8297</v>
      </c>
      <c r="O348" t="s">
        <v>8298</v>
      </c>
      <c r="P348" s="13">
        <v>0</v>
      </c>
      <c r="Q348" s="13">
        <v>0</v>
      </c>
      <c r="R348" s="14">
        <v>42732.787523148145</v>
      </c>
      <c r="S348" s="14">
        <v>42762.787523148145</v>
      </c>
    </row>
    <row r="349" spans="1:19" ht="32" x14ac:dyDescent="0.2">
      <c r="A349">
        <v>2886</v>
      </c>
      <c r="B349" s="3" t="s">
        <v>2886</v>
      </c>
      <c r="C349" s="3" t="s">
        <v>6996</v>
      </c>
      <c r="D349" s="6">
        <v>200</v>
      </c>
      <c r="E349" s="8">
        <v>10</v>
      </c>
      <c r="F349" t="s">
        <v>8220</v>
      </c>
      <c r="G349" t="s">
        <v>8223</v>
      </c>
      <c r="H349" t="s">
        <v>8245</v>
      </c>
      <c r="I349">
        <v>1442635140</v>
      </c>
      <c r="J349">
        <v>1442243484</v>
      </c>
      <c r="K349" t="b">
        <v>0</v>
      </c>
      <c r="L349">
        <v>1</v>
      </c>
      <c r="M349" t="b">
        <v>0</v>
      </c>
      <c r="N349" s="12" t="s">
        <v>8297</v>
      </c>
      <c r="O349" t="s">
        <v>8298</v>
      </c>
      <c r="P349" s="13">
        <v>5</v>
      </c>
      <c r="Q349" s="13">
        <v>10</v>
      </c>
      <c r="R349" s="14">
        <v>42261.632916666669</v>
      </c>
      <c r="S349" s="14">
        <v>42266.165972222225</v>
      </c>
    </row>
    <row r="350" spans="1:19" ht="32" x14ac:dyDescent="0.2">
      <c r="A350">
        <v>3995</v>
      </c>
      <c r="B350" s="3" t="s">
        <v>3991</v>
      </c>
      <c r="C350" s="3" t="s">
        <v>8101</v>
      </c>
      <c r="D350" s="6">
        <v>200</v>
      </c>
      <c r="E350" s="8">
        <v>70</v>
      </c>
      <c r="F350" t="s">
        <v>8220</v>
      </c>
      <c r="G350" t="s">
        <v>8224</v>
      </c>
      <c r="H350" t="s">
        <v>8246</v>
      </c>
      <c r="I350">
        <v>1423913220</v>
      </c>
      <c r="J350">
        <v>1421339077</v>
      </c>
      <c r="K350" t="b">
        <v>0</v>
      </c>
      <c r="L350">
        <v>4</v>
      </c>
      <c r="M350" t="b">
        <v>0</v>
      </c>
      <c r="N350" s="12" t="s">
        <v>8297</v>
      </c>
      <c r="O350" t="s">
        <v>8298</v>
      </c>
      <c r="P350" s="13">
        <v>35</v>
      </c>
      <c r="Q350" s="13">
        <v>17.5</v>
      </c>
      <c r="R350" s="14">
        <v>42019.683761574073</v>
      </c>
      <c r="S350" s="14">
        <v>42049.477083333331</v>
      </c>
    </row>
    <row r="351" spans="1:19" ht="32" x14ac:dyDescent="0.2">
      <c r="A351">
        <v>3735</v>
      </c>
      <c r="B351" s="3" t="s">
        <v>3732</v>
      </c>
      <c r="C351" s="3" t="s">
        <v>7845</v>
      </c>
      <c r="D351" s="6">
        <v>150</v>
      </c>
      <c r="E351" s="8">
        <v>20</v>
      </c>
      <c r="F351" t="s">
        <v>8220</v>
      </c>
      <c r="G351" t="s">
        <v>8224</v>
      </c>
      <c r="H351" t="s">
        <v>8246</v>
      </c>
      <c r="I351">
        <v>1432831089</v>
      </c>
      <c r="J351">
        <v>1430239089</v>
      </c>
      <c r="K351" t="b">
        <v>0</v>
      </c>
      <c r="L351">
        <v>2</v>
      </c>
      <c r="M351" t="b">
        <v>0</v>
      </c>
      <c r="N351" s="12" t="s">
        <v>8297</v>
      </c>
      <c r="O351" t="s">
        <v>8298</v>
      </c>
      <c r="P351" s="13">
        <v>13</v>
      </c>
      <c r="Q351" s="13">
        <v>10</v>
      </c>
      <c r="R351" s="14">
        <v>42122.693159722221</v>
      </c>
      <c r="S351" s="14">
        <v>42152.693159722221</v>
      </c>
    </row>
    <row r="352" spans="1:19" ht="32" x14ac:dyDescent="0.2">
      <c r="A352">
        <v>3925</v>
      </c>
      <c r="B352" s="3" t="s">
        <v>3922</v>
      </c>
      <c r="C352" s="3" t="s">
        <v>8033</v>
      </c>
      <c r="D352" s="6">
        <v>150</v>
      </c>
      <c r="E352" s="8">
        <v>15</v>
      </c>
      <c r="F352" t="s">
        <v>8220</v>
      </c>
      <c r="G352" t="s">
        <v>8223</v>
      </c>
      <c r="H352" t="s">
        <v>8245</v>
      </c>
      <c r="I352">
        <v>1406753639</v>
      </c>
      <c r="J352">
        <v>1404161639</v>
      </c>
      <c r="K352" t="b">
        <v>0</v>
      </c>
      <c r="L352">
        <v>3</v>
      </c>
      <c r="M352" t="b">
        <v>0</v>
      </c>
      <c r="N352" s="12" t="s">
        <v>8297</v>
      </c>
      <c r="O352" t="s">
        <v>8298</v>
      </c>
      <c r="P352" s="13">
        <v>10</v>
      </c>
      <c r="Q352" s="13">
        <v>5</v>
      </c>
      <c r="R352" s="14">
        <v>41820.870821759258</v>
      </c>
      <c r="S352" s="14">
        <v>41850.870821759258</v>
      </c>
    </row>
    <row r="353" spans="1:19" ht="32" x14ac:dyDescent="0.2">
      <c r="A353">
        <v>4082</v>
      </c>
      <c r="B353" s="3" t="s">
        <v>4078</v>
      </c>
      <c r="C353" s="3" t="s">
        <v>8185</v>
      </c>
      <c r="D353" s="6">
        <v>150</v>
      </c>
      <c r="E353" s="8">
        <v>3</v>
      </c>
      <c r="F353" t="s">
        <v>8220</v>
      </c>
      <c r="G353" t="s">
        <v>8223</v>
      </c>
      <c r="H353" t="s">
        <v>8245</v>
      </c>
      <c r="I353">
        <v>1447542000</v>
      </c>
      <c r="J353">
        <v>1446179553</v>
      </c>
      <c r="K353" t="b">
        <v>0</v>
      </c>
      <c r="L353">
        <v>2</v>
      </c>
      <c r="M353" t="b">
        <v>0</v>
      </c>
      <c r="N353" s="12" t="s">
        <v>8297</v>
      </c>
      <c r="O353" t="s">
        <v>8298</v>
      </c>
      <c r="P353" s="13">
        <v>2</v>
      </c>
      <c r="Q353" s="13">
        <v>1.5</v>
      </c>
      <c r="R353" s="14">
        <v>42307.189270833333</v>
      </c>
      <c r="S353" s="14">
        <v>42322.958333333328</v>
      </c>
    </row>
    <row r="354" spans="1:19" ht="32" x14ac:dyDescent="0.2">
      <c r="A354">
        <v>3745</v>
      </c>
      <c r="B354" s="3" t="s">
        <v>3742</v>
      </c>
      <c r="C354" s="3" t="s">
        <v>7855</v>
      </c>
      <c r="D354" s="6">
        <v>100</v>
      </c>
      <c r="E354" s="8">
        <v>10</v>
      </c>
      <c r="F354" t="s">
        <v>8220</v>
      </c>
      <c r="G354" t="s">
        <v>8223</v>
      </c>
      <c r="H354" t="s">
        <v>8245</v>
      </c>
      <c r="I354">
        <v>1407689102</v>
      </c>
      <c r="J354">
        <v>1405097102</v>
      </c>
      <c r="K354" t="b">
        <v>0</v>
      </c>
      <c r="L354">
        <v>1</v>
      </c>
      <c r="M354" t="b">
        <v>0</v>
      </c>
      <c r="N354" s="12" t="s">
        <v>8297</v>
      </c>
      <c r="O354" t="s">
        <v>8298</v>
      </c>
      <c r="P354" s="13">
        <v>10</v>
      </c>
      <c r="Q354" s="13">
        <v>10</v>
      </c>
      <c r="R354" s="14">
        <v>41831.697939814818</v>
      </c>
      <c r="S354" s="14">
        <v>41861.697939814818</v>
      </c>
    </row>
    <row r="355" spans="1:19" ht="32" x14ac:dyDescent="0.2">
      <c r="A355">
        <v>3139</v>
      </c>
      <c r="B355" s="3" t="s">
        <v>3139</v>
      </c>
      <c r="C355" s="3" t="s">
        <v>7249</v>
      </c>
      <c r="D355" s="6">
        <v>50000</v>
      </c>
      <c r="E355" s="8">
        <v>2700</v>
      </c>
      <c r="F355" t="s">
        <v>8221</v>
      </c>
      <c r="G355" t="s">
        <v>8237</v>
      </c>
      <c r="H355" t="s">
        <v>8255</v>
      </c>
      <c r="I355">
        <v>1490416380</v>
      </c>
      <c r="J355">
        <v>1487485760</v>
      </c>
      <c r="K355" t="b">
        <v>0</v>
      </c>
      <c r="L355">
        <v>6</v>
      </c>
      <c r="M355" t="b">
        <v>0</v>
      </c>
      <c r="N355" s="12" t="s">
        <v>8297</v>
      </c>
      <c r="O355" t="s">
        <v>8298</v>
      </c>
      <c r="P355" s="13">
        <v>5</v>
      </c>
      <c r="Q355" s="13">
        <v>450</v>
      </c>
      <c r="R355" s="14">
        <v>42785.270370370374</v>
      </c>
      <c r="S355" s="14">
        <v>42819.189583333333</v>
      </c>
    </row>
    <row r="356" spans="1:19" ht="32" x14ac:dyDescent="0.2">
      <c r="A356">
        <v>3146</v>
      </c>
      <c r="B356" s="3" t="s">
        <v>3146</v>
      </c>
      <c r="C356" s="3" t="s">
        <v>7256</v>
      </c>
      <c r="D356" s="6">
        <v>50000</v>
      </c>
      <c r="E356" s="8">
        <v>5250</v>
      </c>
      <c r="F356" t="s">
        <v>8221</v>
      </c>
      <c r="G356" t="s">
        <v>8237</v>
      </c>
      <c r="H356" t="s">
        <v>8255</v>
      </c>
      <c r="I356">
        <v>1492356166</v>
      </c>
      <c r="J356">
        <v>1488471766</v>
      </c>
      <c r="K356" t="b">
        <v>0</v>
      </c>
      <c r="L356">
        <v>12</v>
      </c>
      <c r="M356" t="b">
        <v>0</v>
      </c>
      <c r="N356" s="12" t="s">
        <v>8297</v>
      </c>
      <c r="O356" t="s">
        <v>8298</v>
      </c>
      <c r="P356" s="13">
        <v>11</v>
      </c>
      <c r="Q356" s="13">
        <v>437.5</v>
      </c>
      <c r="R356" s="14">
        <v>42796.682476851856</v>
      </c>
      <c r="S356" s="14">
        <v>42841.640810185185</v>
      </c>
    </row>
    <row r="357" spans="1:19" ht="16" x14ac:dyDescent="0.2">
      <c r="A357">
        <v>3132</v>
      </c>
      <c r="B357" s="3" t="s">
        <v>3132</v>
      </c>
      <c r="C357" s="3" t="s">
        <v>7242</v>
      </c>
      <c r="D357" s="6">
        <v>30000</v>
      </c>
      <c r="E357" s="8">
        <v>10</v>
      </c>
      <c r="F357" t="s">
        <v>8221</v>
      </c>
      <c r="G357" t="s">
        <v>8223</v>
      </c>
      <c r="H357" t="s">
        <v>8245</v>
      </c>
      <c r="I357">
        <v>1492759460</v>
      </c>
      <c r="J357">
        <v>1487579060</v>
      </c>
      <c r="K357" t="b">
        <v>0</v>
      </c>
      <c r="L357">
        <v>1</v>
      </c>
      <c r="M357" t="b">
        <v>0</v>
      </c>
      <c r="N357" s="12" t="s">
        <v>8297</v>
      </c>
      <c r="O357" t="s">
        <v>8298</v>
      </c>
      <c r="P357" s="13">
        <v>0</v>
      </c>
      <c r="Q357" s="13">
        <v>10</v>
      </c>
      <c r="R357" s="14">
        <v>42786.350231481483</v>
      </c>
      <c r="S357" s="14">
        <v>42846.308564814812</v>
      </c>
    </row>
    <row r="358" spans="1:19" ht="32" x14ac:dyDescent="0.2">
      <c r="A358">
        <v>3145</v>
      </c>
      <c r="B358" s="3" t="s">
        <v>3145</v>
      </c>
      <c r="C358" s="3" t="s">
        <v>7255</v>
      </c>
      <c r="D358" s="6">
        <v>25000</v>
      </c>
      <c r="E358" s="8">
        <v>0</v>
      </c>
      <c r="F358" t="s">
        <v>8221</v>
      </c>
      <c r="G358" t="s">
        <v>8223</v>
      </c>
      <c r="H358" t="s">
        <v>8245</v>
      </c>
      <c r="I358">
        <v>1490659134</v>
      </c>
      <c r="J358">
        <v>1485478734</v>
      </c>
      <c r="K358" t="b">
        <v>0</v>
      </c>
      <c r="L358">
        <v>0</v>
      </c>
      <c r="M358" t="b">
        <v>0</v>
      </c>
      <c r="N358" s="12" t="s">
        <v>8297</v>
      </c>
      <c r="O358" t="s">
        <v>8298</v>
      </c>
      <c r="P358" s="13">
        <v>0</v>
      </c>
      <c r="Q358" s="13">
        <v>0</v>
      </c>
      <c r="R358" s="14">
        <v>42762.040902777779</v>
      </c>
      <c r="S358" s="14">
        <v>42821.999236111107</v>
      </c>
    </row>
    <row r="359" spans="1:19" ht="32" x14ac:dyDescent="0.2">
      <c r="A359">
        <v>3128</v>
      </c>
      <c r="B359" s="3" t="s">
        <v>3128</v>
      </c>
      <c r="C359" s="3" t="s">
        <v>7238</v>
      </c>
      <c r="D359" s="6">
        <v>15000</v>
      </c>
      <c r="E359" s="8">
        <v>16291</v>
      </c>
      <c r="F359" t="s">
        <v>8221</v>
      </c>
      <c r="G359" t="s">
        <v>8223</v>
      </c>
      <c r="H359" t="s">
        <v>8245</v>
      </c>
      <c r="I359">
        <v>1489690141</v>
      </c>
      <c r="J359">
        <v>1487101741</v>
      </c>
      <c r="K359" t="b">
        <v>0</v>
      </c>
      <c r="L359">
        <v>117</v>
      </c>
      <c r="M359" t="b">
        <v>0</v>
      </c>
      <c r="N359" s="12" t="s">
        <v>8297</v>
      </c>
      <c r="O359" t="s">
        <v>8298</v>
      </c>
      <c r="P359" s="13">
        <v>109</v>
      </c>
      <c r="Q359" s="13">
        <v>139.24</v>
      </c>
      <c r="R359" s="14">
        <v>42780.825706018513</v>
      </c>
      <c r="S359" s="14">
        <v>42810.784039351856</v>
      </c>
    </row>
    <row r="360" spans="1:19" ht="32" x14ac:dyDescent="0.2">
      <c r="A360">
        <v>3130</v>
      </c>
      <c r="B360" s="3" t="s">
        <v>3130</v>
      </c>
      <c r="C360" s="3" t="s">
        <v>7240</v>
      </c>
      <c r="D360" s="6">
        <v>10000</v>
      </c>
      <c r="E360" s="8">
        <v>375</v>
      </c>
      <c r="F360" t="s">
        <v>8221</v>
      </c>
      <c r="G360" t="s">
        <v>8223</v>
      </c>
      <c r="H360" t="s">
        <v>8245</v>
      </c>
      <c r="I360">
        <v>1492145940</v>
      </c>
      <c r="J360">
        <v>1489504916</v>
      </c>
      <c r="K360" t="b">
        <v>0</v>
      </c>
      <c r="L360">
        <v>4</v>
      </c>
      <c r="M360" t="b">
        <v>0</v>
      </c>
      <c r="N360" s="12" t="s">
        <v>8297</v>
      </c>
      <c r="O360" t="s">
        <v>8298</v>
      </c>
      <c r="P360" s="13">
        <v>4</v>
      </c>
      <c r="Q360" s="13">
        <v>93.75</v>
      </c>
      <c r="R360" s="14">
        <v>42808.640231481477</v>
      </c>
      <c r="S360" s="14">
        <v>42839.207638888889</v>
      </c>
    </row>
    <row r="361" spans="1:19" ht="32" x14ac:dyDescent="0.2">
      <c r="A361">
        <v>3140</v>
      </c>
      <c r="B361" s="3" t="s">
        <v>3140</v>
      </c>
      <c r="C361" s="3" t="s">
        <v>7250</v>
      </c>
      <c r="D361" s="6">
        <v>10000</v>
      </c>
      <c r="E361" s="8">
        <v>96</v>
      </c>
      <c r="F361" t="s">
        <v>8221</v>
      </c>
      <c r="G361" t="s">
        <v>8229</v>
      </c>
      <c r="H361" t="s">
        <v>8248</v>
      </c>
      <c r="I361">
        <v>1491581703</v>
      </c>
      <c r="J361">
        <v>1488993303</v>
      </c>
      <c r="K361" t="b">
        <v>0</v>
      </c>
      <c r="L361">
        <v>4</v>
      </c>
      <c r="M361" t="b">
        <v>0</v>
      </c>
      <c r="N361" s="12" t="s">
        <v>8297</v>
      </c>
      <c r="O361" t="s">
        <v>8298</v>
      </c>
      <c r="P361" s="13">
        <v>1</v>
      </c>
      <c r="Q361" s="13">
        <v>24</v>
      </c>
      <c r="R361" s="14">
        <v>42802.718784722223</v>
      </c>
      <c r="S361" s="14">
        <v>42832.677118055552</v>
      </c>
    </row>
    <row r="362" spans="1:19" ht="32" x14ac:dyDescent="0.2">
      <c r="A362">
        <v>3144</v>
      </c>
      <c r="B362" s="3" t="s">
        <v>3144</v>
      </c>
      <c r="C362" s="3" t="s">
        <v>7254</v>
      </c>
      <c r="D362" s="6">
        <v>10000</v>
      </c>
      <c r="E362" s="8">
        <v>7540</v>
      </c>
      <c r="F362" t="s">
        <v>8221</v>
      </c>
      <c r="G362" t="s">
        <v>8223</v>
      </c>
      <c r="H362" t="s">
        <v>8245</v>
      </c>
      <c r="I362">
        <v>1489903200</v>
      </c>
      <c r="J362">
        <v>1488459307</v>
      </c>
      <c r="K362" t="b">
        <v>0</v>
      </c>
      <c r="L362">
        <v>30</v>
      </c>
      <c r="M362" t="b">
        <v>0</v>
      </c>
      <c r="N362" s="12" t="s">
        <v>8297</v>
      </c>
      <c r="O362" t="s">
        <v>8298</v>
      </c>
      <c r="P362" s="13">
        <v>75</v>
      </c>
      <c r="Q362" s="13">
        <v>251.33</v>
      </c>
      <c r="R362" s="14">
        <v>42796.538275462968</v>
      </c>
      <c r="S362" s="14">
        <v>42813.25</v>
      </c>
    </row>
    <row r="363" spans="1:19" ht="16" x14ac:dyDescent="0.2">
      <c r="A363">
        <v>3131</v>
      </c>
      <c r="B363" s="3" t="s">
        <v>3131</v>
      </c>
      <c r="C363" s="3" t="s">
        <v>7241</v>
      </c>
      <c r="D363" s="6">
        <v>4100</v>
      </c>
      <c r="E363" s="8">
        <v>645</v>
      </c>
      <c r="F363" t="s">
        <v>8221</v>
      </c>
      <c r="G363" t="s">
        <v>8223</v>
      </c>
      <c r="H363" t="s">
        <v>8245</v>
      </c>
      <c r="I363">
        <v>1491656045</v>
      </c>
      <c r="J363">
        <v>1489067645</v>
      </c>
      <c r="K363" t="b">
        <v>0</v>
      </c>
      <c r="L363">
        <v>12</v>
      </c>
      <c r="M363" t="b">
        <v>0</v>
      </c>
      <c r="N363" s="12" t="s">
        <v>8297</v>
      </c>
      <c r="O363" t="s">
        <v>8298</v>
      </c>
      <c r="P363" s="13">
        <v>16</v>
      </c>
      <c r="Q363" s="13">
        <v>53.75</v>
      </c>
      <c r="R363" s="14">
        <v>42803.579224537039</v>
      </c>
      <c r="S363" s="14">
        <v>42833.537557870368</v>
      </c>
    </row>
    <row r="364" spans="1:19" ht="32" x14ac:dyDescent="0.2">
      <c r="A364">
        <v>3142</v>
      </c>
      <c r="B364" s="3" t="s">
        <v>3142</v>
      </c>
      <c r="C364" s="3" t="s">
        <v>7252</v>
      </c>
      <c r="D364" s="6">
        <v>2750</v>
      </c>
      <c r="E364" s="8">
        <v>45</v>
      </c>
      <c r="F364" t="s">
        <v>8221</v>
      </c>
      <c r="G364" t="s">
        <v>8224</v>
      </c>
      <c r="H364" t="s">
        <v>8246</v>
      </c>
      <c r="I364">
        <v>1489922339</v>
      </c>
      <c r="J364">
        <v>1487333939</v>
      </c>
      <c r="K364" t="b">
        <v>0</v>
      </c>
      <c r="L364">
        <v>3</v>
      </c>
      <c r="M364" t="b">
        <v>0</v>
      </c>
      <c r="N364" s="12" t="s">
        <v>8297</v>
      </c>
      <c r="O364" t="s">
        <v>8298</v>
      </c>
      <c r="P364" s="13">
        <v>2</v>
      </c>
      <c r="Q364" s="13">
        <v>15</v>
      </c>
      <c r="R364" s="14">
        <v>42783.513182870374</v>
      </c>
      <c r="S364" s="14">
        <v>42813.471516203703</v>
      </c>
    </row>
    <row r="365" spans="1:19" ht="32" x14ac:dyDescent="0.2">
      <c r="A365">
        <v>3137</v>
      </c>
      <c r="B365" s="3" t="s">
        <v>3137</v>
      </c>
      <c r="C365" s="3" t="s">
        <v>7247</v>
      </c>
      <c r="D365" s="6">
        <v>1500</v>
      </c>
      <c r="E365" s="8">
        <v>50</v>
      </c>
      <c r="F365" t="s">
        <v>8221</v>
      </c>
      <c r="G365" t="s">
        <v>8223</v>
      </c>
      <c r="H365" t="s">
        <v>8245</v>
      </c>
      <c r="I365">
        <v>1493838720</v>
      </c>
      <c r="J365">
        <v>1489439669</v>
      </c>
      <c r="K365" t="b">
        <v>0</v>
      </c>
      <c r="L365">
        <v>1</v>
      </c>
      <c r="M365" t="b">
        <v>0</v>
      </c>
      <c r="N365" s="12" t="s">
        <v>8297</v>
      </c>
      <c r="O365" t="s">
        <v>8298</v>
      </c>
      <c r="P365" s="13">
        <v>3</v>
      </c>
      <c r="Q365" s="13">
        <v>50</v>
      </c>
      <c r="R365" s="14">
        <v>42807.885057870371</v>
      </c>
      <c r="S365" s="14">
        <v>42858.8</v>
      </c>
    </row>
    <row r="366" spans="1:19" ht="32" x14ac:dyDescent="0.2">
      <c r="A366">
        <v>3129</v>
      </c>
      <c r="B366" s="3" t="s">
        <v>3129</v>
      </c>
      <c r="C366" s="3" t="s">
        <v>7239</v>
      </c>
      <c r="D366" s="6">
        <v>1250</v>
      </c>
      <c r="E366" s="8">
        <v>10</v>
      </c>
      <c r="F366" t="s">
        <v>8221</v>
      </c>
      <c r="G366" t="s">
        <v>8223</v>
      </c>
      <c r="H366" t="s">
        <v>8245</v>
      </c>
      <c r="I366">
        <v>1492542819</v>
      </c>
      <c r="J366">
        <v>1489090419</v>
      </c>
      <c r="K366" t="b">
        <v>0</v>
      </c>
      <c r="L366">
        <v>1</v>
      </c>
      <c r="M366" t="b">
        <v>0</v>
      </c>
      <c r="N366" s="12" t="s">
        <v>8297</v>
      </c>
      <c r="O366" t="s">
        <v>8298</v>
      </c>
      <c r="P366" s="13">
        <v>1</v>
      </c>
      <c r="Q366" s="13">
        <v>10</v>
      </c>
      <c r="R366" s="14">
        <v>42803.842812499999</v>
      </c>
      <c r="S366" s="14">
        <v>42843.801145833335</v>
      </c>
    </row>
    <row r="367" spans="1:19" ht="32" x14ac:dyDescent="0.2">
      <c r="A367">
        <v>3134</v>
      </c>
      <c r="B367" s="3" t="s">
        <v>3134</v>
      </c>
      <c r="C367" s="3" t="s">
        <v>7244</v>
      </c>
      <c r="D367" s="6">
        <v>1000</v>
      </c>
      <c r="E367" s="8">
        <v>225</v>
      </c>
      <c r="F367" t="s">
        <v>8221</v>
      </c>
      <c r="G367" t="s">
        <v>8224</v>
      </c>
      <c r="H367" t="s">
        <v>8246</v>
      </c>
      <c r="I367">
        <v>1490631419</v>
      </c>
      <c r="J367">
        <v>1488820619</v>
      </c>
      <c r="K367" t="b">
        <v>0</v>
      </c>
      <c r="L367">
        <v>12</v>
      </c>
      <c r="M367" t="b">
        <v>0</v>
      </c>
      <c r="N367" s="12" t="s">
        <v>8297</v>
      </c>
      <c r="O367" t="s">
        <v>8298</v>
      </c>
      <c r="P367" s="13">
        <v>23</v>
      </c>
      <c r="Q367" s="13">
        <v>18.75</v>
      </c>
      <c r="R367" s="14">
        <v>42800.720127314817</v>
      </c>
      <c r="S367" s="14">
        <v>42821.678460648152</v>
      </c>
    </row>
    <row r="368" spans="1:19" ht="32" x14ac:dyDescent="0.2">
      <c r="A368">
        <v>3135</v>
      </c>
      <c r="B368" s="3" t="s">
        <v>3135</v>
      </c>
      <c r="C368" s="3" t="s">
        <v>7245</v>
      </c>
      <c r="D368" s="6">
        <v>777</v>
      </c>
      <c r="E368" s="8">
        <v>162</v>
      </c>
      <c r="F368" t="s">
        <v>8221</v>
      </c>
      <c r="G368" t="s">
        <v>8223</v>
      </c>
      <c r="H368" t="s">
        <v>8245</v>
      </c>
      <c r="I368">
        <v>1491277121</v>
      </c>
      <c r="J368">
        <v>1489376321</v>
      </c>
      <c r="K368" t="b">
        <v>0</v>
      </c>
      <c r="L368">
        <v>7</v>
      </c>
      <c r="M368" t="b">
        <v>0</v>
      </c>
      <c r="N368" s="12" t="s">
        <v>8297</v>
      </c>
      <c r="O368" t="s">
        <v>8298</v>
      </c>
      <c r="P368" s="13">
        <v>21</v>
      </c>
      <c r="Q368" s="13">
        <v>23.14</v>
      </c>
      <c r="R368" s="14">
        <v>42807.151863425926</v>
      </c>
      <c r="S368" s="14">
        <v>42829.151863425926</v>
      </c>
    </row>
    <row r="369" spans="1:19" ht="32" x14ac:dyDescent="0.2">
      <c r="A369">
        <v>3143</v>
      </c>
      <c r="B369" s="3" t="s">
        <v>3143</v>
      </c>
      <c r="C369" s="3" t="s">
        <v>7253</v>
      </c>
      <c r="D369" s="6">
        <v>700</v>
      </c>
      <c r="E369" s="8">
        <v>0</v>
      </c>
      <c r="F369" t="s">
        <v>8221</v>
      </c>
      <c r="G369" t="s">
        <v>8224</v>
      </c>
      <c r="H369" t="s">
        <v>8246</v>
      </c>
      <c r="I369">
        <v>1491726956</v>
      </c>
      <c r="J369">
        <v>1489480556</v>
      </c>
      <c r="K369" t="b">
        <v>0</v>
      </c>
      <c r="L369">
        <v>0</v>
      </c>
      <c r="M369" t="b">
        <v>0</v>
      </c>
      <c r="N369" s="12" t="s">
        <v>8297</v>
      </c>
      <c r="O369" t="s">
        <v>8298</v>
      </c>
      <c r="P369" s="13">
        <v>0</v>
      </c>
      <c r="Q369" s="13">
        <v>0</v>
      </c>
      <c r="R369" s="14">
        <v>42808.358287037037</v>
      </c>
      <c r="S369" s="14">
        <v>42834.358287037037</v>
      </c>
    </row>
    <row r="370" spans="1:19" ht="32" x14ac:dyDescent="0.2">
      <c r="A370">
        <v>3133</v>
      </c>
      <c r="B370" s="3" t="s">
        <v>3133</v>
      </c>
      <c r="C370" s="3" t="s">
        <v>7243</v>
      </c>
      <c r="D370" s="6">
        <v>500</v>
      </c>
      <c r="E370" s="8">
        <v>540</v>
      </c>
      <c r="F370" t="s">
        <v>8221</v>
      </c>
      <c r="G370" t="s">
        <v>8224</v>
      </c>
      <c r="H370" t="s">
        <v>8246</v>
      </c>
      <c r="I370">
        <v>1490358834</v>
      </c>
      <c r="J370">
        <v>1487770434</v>
      </c>
      <c r="K370" t="b">
        <v>0</v>
      </c>
      <c r="L370">
        <v>16</v>
      </c>
      <c r="M370" t="b">
        <v>0</v>
      </c>
      <c r="N370" s="12" t="s">
        <v>8297</v>
      </c>
      <c r="O370" t="s">
        <v>8298</v>
      </c>
      <c r="P370" s="13">
        <v>108</v>
      </c>
      <c r="Q370" s="13">
        <v>33.75</v>
      </c>
      <c r="R370" s="14">
        <v>42788.565208333333</v>
      </c>
      <c r="S370" s="14">
        <v>42818.523541666669</v>
      </c>
    </row>
    <row r="371" spans="1:19" ht="32" x14ac:dyDescent="0.2">
      <c r="A371">
        <v>3136</v>
      </c>
      <c r="B371" s="3" t="s">
        <v>3136</v>
      </c>
      <c r="C371" s="3" t="s">
        <v>7246</v>
      </c>
      <c r="D371" s="6">
        <v>500</v>
      </c>
      <c r="E371" s="8">
        <v>639</v>
      </c>
      <c r="F371" t="s">
        <v>8221</v>
      </c>
      <c r="G371" t="s">
        <v>8224</v>
      </c>
      <c r="H371" t="s">
        <v>8246</v>
      </c>
      <c r="I371">
        <v>1491001140</v>
      </c>
      <c r="J371">
        <v>1487847954</v>
      </c>
      <c r="K371" t="b">
        <v>0</v>
      </c>
      <c r="L371">
        <v>22</v>
      </c>
      <c r="M371" t="b">
        <v>0</v>
      </c>
      <c r="N371" s="12" t="s">
        <v>8297</v>
      </c>
      <c r="O371" t="s">
        <v>8298</v>
      </c>
      <c r="P371" s="13">
        <v>128</v>
      </c>
      <c r="Q371" s="13">
        <v>29.05</v>
      </c>
      <c r="R371" s="14">
        <v>42789.462430555555</v>
      </c>
      <c r="S371" s="14">
        <v>42825.957638888889</v>
      </c>
    </row>
    <row r="372" spans="1:19" ht="32" x14ac:dyDescent="0.2">
      <c r="A372">
        <v>3141</v>
      </c>
      <c r="B372" s="3" t="s">
        <v>3141</v>
      </c>
      <c r="C372" s="3" t="s">
        <v>7251</v>
      </c>
      <c r="D372" s="6">
        <v>500</v>
      </c>
      <c r="E372" s="8">
        <v>258</v>
      </c>
      <c r="F372" t="s">
        <v>8221</v>
      </c>
      <c r="G372" t="s">
        <v>8232</v>
      </c>
      <c r="H372" t="s">
        <v>8248</v>
      </c>
      <c r="I372">
        <v>1492372800</v>
      </c>
      <c r="J372">
        <v>1488823488</v>
      </c>
      <c r="K372" t="b">
        <v>0</v>
      </c>
      <c r="L372">
        <v>8</v>
      </c>
      <c r="M372" t="b">
        <v>0</v>
      </c>
      <c r="N372" s="12" t="s">
        <v>8297</v>
      </c>
      <c r="O372" t="s">
        <v>8298</v>
      </c>
      <c r="P372" s="13">
        <v>52</v>
      </c>
      <c r="Q372" s="13">
        <v>32.25</v>
      </c>
      <c r="R372" s="14">
        <v>42800.753333333334</v>
      </c>
      <c r="S372" s="14">
        <v>42841.833333333328</v>
      </c>
    </row>
    <row r="373" spans="1:19" ht="32" x14ac:dyDescent="0.2">
      <c r="A373">
        <v>3138</v>
      </c>
      <c r="B373" s="3" t="s">
        <v>3138</v>
      </c>
      <c r="C373" s="3" t="s">
        <v>7248</v>
      </c>
      <c r="D373" s="6">
        <v>200</v>
      </c>
      <c r="E373" s="8">
        <v>0</v>
      </c>
      <c r="F373" t="s">
        <v>8221</v>
      </c>
      <c r="G373" t="s">
        <v>8224</v>
      </c>
      <c r="H373" t="s">
        <v>8246</v>
      </c>
      <c r="I373">
        <v>1491233407</v>
      </c>
      <c r="J373">
        <v>1489591807</v>
      </c>
      <c r="K373" t="b">
        <v>0</v>
      </c>
      <c r="L373">
        <v>0</v>
      </c>
      <c r="M373" t="b">
        <v>0</v>
      </c>
      <c r="N373" s="12" t="s">
        <v>8297</v>
      </c>
      <c r="O373" t="s">
        <v>8298</v>
      </c>
      <c r="P373" s="13">
        <v>0</v>
      </c>
      <c r="Q373" s="13">
        <v>0</v>
      </c>
      <c r="R373" s="14">
        <v>42809.645914351851</v>
      </c>
      <c r="S373" s="14">
        <v>42828.645914351851</v>
      </c>
    </row>
    <row r="374" spans="1:19" ht="32" x14ac:dyDescent="0.2">
      <c r="A374">
        <v>3557</v>
      </c>
      <c r="B374" s="3" t="s">
        <v>3556</v>
      </c>
      <c r="C374" s="3" t="s">
        <v>7667</v>
      </c>
      <c r="D374" s="6">
        <v>100000</v>
      </c>
      <c r="E374" s="8">
        <v>100036</v>
      </c>
      <c r="F374" t="s">
        <v>8218</v>
      </c>
      <c r="G374" t="s">
        <v>8223</v>
      </c>
      <c r="H374" t="s">
        <v>8245</v>
      </c>
      <c r="I374">
        <v>1399271911</v>
      </c>
      <c r="J374">
        <v>1396334311</v>
      </c>
      <c r="K374" t="b">
        <v>0</v>
      </c>
      <c r="L374">
        <v>558</v>
      </c>
      <c r="M374" t="b">
        <v>1</v>
      </c>
      <c r="N374" s="12" t="s">
        <v>8297</v>
      </c>
      <c r="O374" t="s">
        <v>8298</v>
      </c>
      <c r="P374" s="13">
        <v>100</v>
      </c>
      <c r="Q374" s="13">
        <v>179.28</v>
      </c>
      <c r="R374" s="14">
        <v>41730.276747685188</v>
      </c>
      <c r="S374" s="14">
        <v>41764.276747685188</v>
      </c>
    </row>
    <row r="375" spans="1:19" ht="48" x14ac:dyDescent="0.2">
      <c r="A375">
        <v>3838</v>
      </c>
      <c r="B375" s="3" t="s">
        <v>3835</v>
      </c>
      <c r="C375" s="3" t="s">
        <v>7947</v>
      </c>
      <c r="D375" s="6">
        <v>100000</v>
      </c>
      <c r="E375" s="8">
        <v>100824</v>
      </c>
      <c r="F375" t="s">
        <v>8218</v>
      </c>
      <c r="G375" t="s">
        <v>8234</v>
      </c>
      <c r="H375" t="s">
        <v>8254</v>
      </c>
      <c r="I375">
        <v>1432314209</v>
      </c>
      <c r="J375">
        <v>1429722209</v>
      </c>
      <c r="K375" t="b">
        <v>0</v>
      </c>
      <c r="L375">
        <v>100</v>
      </c>
      <c r="M375" t="b">
        <v>1</v>
      </c>
      <c r="N375" s="12" t="s">
        <v>8297</v>
      </c>
      <c r="O375" t="s">
        <v>8298</v>
      </c>
      <c r="P375" s="13">
        <v>101</v>
      </c>
      <c r="Q375" s="13">
        <v>1008.24</v>
      </c>
      <c r="R375" s="14">
        <v>42116.710752314815</v>
      </c>
      <c r="S375" s="14">
        <v>42146.710752314815</v>
      </c>
    </row>
    <row r="376" spans="1:19" ht="32" x14ac:dyDescent="0.2">
      <c r="A376">
        <v>3648</v>
      </c>
      <c r="B376" s="3" t="s">
        <v>3646</v>
      </c>
      <c r="C376" s="3" t="s">
        <v>7758</v>
      </c>
      <c r="D376" s="6">
        <v>40000</v>
      </c>
      <c r="E376" s="8">
        <v>40153</v>
      </c>
      <c r="F376" t="s">
        <v>8218</v>
      </c>
      <c r="G376" t="s">
        <v>8223</v>
      </c>
      <c r="H376" t="s">
        <v>8245</v>
      </c>
      <c r="I376">
        <v>1412492445</v>
      </c>
      <c r="J376">
        <v>1409900445</v>
      </c>
      <c r="K376" t="b">
        <v>0</v>
      </c>
      <c r="L376">
        <v>73</v>
      </c>
      <c r="M376" t="b">
        <v>1</v>
      </c>
      <c r="N376" s="12" t="s">
        <v>8297</v>
      </c>
      <c r="O376" t="s">
        <v>8298</v>
      </c>
      <c r="P376" s="13">
        <v>100</v>
      </c>
      <c r="Q376" s="13">
        <v>550.04</v>
      </c>
      <c r="R376" s="14">
        <v>41887.292187500003</v>
      </c>
      <c r="S376" s="14">
        <v>41917.292187500003</v>
      </c>
    </row>
    <row r="377" spans="1:19" ht="32" x14ac:dyDescent="0.2">
      <c r="A377">
        <v>3691</v>
      </c>
      <c r="B377" s="3" t="s">
        <v>3688</v>
      </c>
      <c r="C377" s="3" t="s">
        <v>7801</v>
      </c>
      <c r="D377" s="6">
        <v>40000</v>
      </c>
      <c r="E377" s="8">
        <v>51184</v>
      </c>
      <c r="F377" t="s">
        <v>8218</v>
      </c>
      <c r="G377" t="s">
        <v>8223</v>
      </c>
      <c r="H377" t="s">
        <v>8245</v>
      </c>
      <c r="I377">
        <v>1425272340</v>
      </c>
      <c r="J377">
        <v>1421426929</v>
      </c>
      <c r="K377" t="b">
        <v>0</v>
      </c>
      <c r="L377">
        <v>274</v>
      </c>
      <c r="M377" t="b">
        <v>1</v>
      </c>
      <c r="N377" s="12" t="s">
        <v>8297</v>
      </c>
      <c r="O377" t="s">
        <v>8298</v>
      </c>
      <c r="P377" s="13">
        <v>128</v>
      </c>
      <c r="Q377" s="13">
        <v>186.8</v>
      </c>
      <c r="R377" s="14">
        <v>42020.700567129628</v>
      </c>
      <c r="S377" s="14">
        <v>42065.207638888889</v>
      </c>
    </row>
    <row r="378" spans="1:19" ht="32" x14ac:dyDescent="0.2">
      <c r="A378">
        <v>3166</v>
      </c>
      <c r="B378" s="3" t="s">
        <v>3166</v>
      </c>
      <c r="C378" s="3" t="s">
        <v>7276</v>
      </c>
      <c r="D378" s="6">
        <v>35000</v>
      </c>
      <c r="E378" s="8">
        <v>56079.83</v>
      </c>
      <c r="F378" t="s">
        <v>8218</v>
      </c>
      <c r="G378" t="s">
        <v>8223</v>
      </c>
      <c r="H378" t="s">
        <v>8245</v>
      </c>
      <c r="I378">
        <v>1416988740</v>
      </c>
      <c r="J378">
        <v>1414514153</v>
      </c>
      <c r="K378" t="b">
        <v>1</v>
      </c>
      <c r="L378">
        <v>930</v>
      </c>
      <c r="M378" t="b">
        <v>1</v>
      </c>
      <c r="N378" s="12" t="s">
        <v>8297</v>
      </c>
      <c r="O378" t="s">
        <v>8298</v>
      </c>
      <c r="P378" s="13">
        <v>160</v>
      </c>
      <c r="Q378" s="13">
        <v>60.3</v>
      </c>
      <c r="R378" s="14">
        <v>41940.69158564815</v>
      </c>
      <c r="S378" s="14">
        <v>41969.332638888889</v>
      </c>
    </row>
    <row r="379" spans="1:19" ht="64" x14ac:dyDescent="0.2">
      <c r="A379">
        <v>3215</v>
      </c>
      <c r="B379" s="3" t="s">
        <v>3215</v>
      </c>
      <c r="C379" s="3" t="s">
        <v>7325</v>
      </c>
      <c r="D379" s="6">
        <v>35000</v>
      </c>
      <c r="E379" s="8">
        <v>35123</v>
      </c>
      <c r="F379" t="s">
        <v>8218</v>
      </c>
      <c r="G379" t="s">
        <v>8223</v>
      </c>
      <c r="H379" t="s">
        <v>8245</v>
      </c>
      <c r="I379">
        <v>1441857540</v>
      </c>
      <c r="J379">
        <v>1438617471</v>
      </c>
      <c r="K379" t="b">
        <v>1</v>
      </c>
      <c r="L379">
        <v>134</v>
      </c>
      <c r="M379" t="b">
        <v>1</v>
      </c>
      <c r="N379" s="12" t="s">
        <v>8297</v>
      </c>
      <c r="O379" t="s">
        <v>8298</v>
      </c>
      <c r="P379" s="13">
        <v>100</v>
      </c>
      <c r="Q379" s="13">
        <v>262.11</v>
      </c>
      <c r="R379" s="14">
        <v>42219.665173611109</v>
      </c>
      <c r="S379" s="14">
        <v>42257.165972222225</v>
      </c>
    </row>
    <row r="380" spans="1:19" ht="32" x14ac:dyDescent="0.2">
      <c r="A380">
        <v>3237</v>
      </c>
      <c r="B380" s="3" t="s">
        <v>3237</v>
      </c>
      <c r="C380" s="3" t="s">
        <v>7347</v>
      </c>
      <c r="D380" s="6">
        <v>35000</v>
      </c>
      <c r="E380" s="8">
        <v>35275.64</v>
      </c>
      <c r="F380" t="s">
        <v>8218</v>
      </c>
      <c r="G380" t="s">
        <v>8223</v>
      </c>
      <c r="H380" t="s">
        <v>8245</v>
      </c>
      <c r="I380">
        <v>1443499140</v>
      </c>
      <c r="J380">
        <v>1441452184</v>
      </c>
      <c r="K380" t="b">
        <v>1</v>
      </c>
      <c r="L380">
        <v>269</v>
      </c>
      <c r="M380" t="b">
        <v>1</v>
      </c>
      <c r="N380" s="12" t="s">
        <v>8297</v>
      </c>
      <c r="O380" t="s">
        <v>8298</v>
      </c>
      <c r="P380" s="13">
        <v>101</v>
      </c>
      <c r="Q380" s="13">
        <v>131.13999999999999</v>
      </c>
      <c r="R380" s="14">
        <v>42252.474351851852</v>
      </c>
      <c r="S380" s="14">
        <v>42276.165972222225</v>
      </c>
    </row>
    <row r="381" spans="1:19" ht="32" x14ac:dyDescent="0.2">
      <c r="A381">
        <v>3547</v>
      </c>
      <c r="B381" s="3" t="s">
        <v>3546</v>
      </c>
      <c r="C381" s="3" t="s">
        <v>7657</v>
      </c>
      <c r="D381" s="6">
        <v>35000</v>
      </c>
      <c r="E381" s="8">
        <v>40043.25</v>
      </c>
      <c r="F381" t="s">
        <v>8218</v>
      </c>
      <c r="G381" t="s">
        <v>8223</v>
      </c>
      <c r="H381" t="s">
        <v>8245</v>
      </c>
      <c r="I381">
        <v>1463198340</v>
      </c>
      <c r="J381">
        <v>1461117201</v>
      </c>
      <c r="K381" t="b">
        <v>0</v>
      </c>
      <c r="L381">
        <v>336</v>
      </c>
      <c r="M381" t="b">
        <v>1</v>
      </c>
      <c r="N381" s="12" t="s">
        <v>8297</v>
      </c>
      <c r="O381" t="s">
        <v>8298</v>
      </c>
      <c r="P381" s="13">
        <v>114</v>
      </c>
      <c r="Q381" s="13">
        <v>119.18</v>
      </c>
      <c r="R381" s="14">
        <v>42480.078715277778</v>
      </c>
      <c r="S381" s="14">
        <v>42504.165972222225</v>
      </c>
    </row>
    <row r="382" spans="1:19" ht="32" x14ac:dyDescent="0.2">
      <c r="A382">
        <v>3282</v>
      </c>
      <c r="B382" s="3" t="s">
        <v>3282</v>
      </c>
      <c r="C382" s="3" t="s">
        <v>7392</v>
      </c>
      <c r="D382" s="6">
        <v>31000</v>
      </c>
      <c r="E382" s="8">
        <v>31820.5</v>
      </c>
      <c r="F382" t="s">
        <v>8218</v>
      </c>
      <c r="G382" t="s">
        <v>8223</v>
      </c>
      <c r="H382" t="s">
        <v>8245</v>
      </c>
      <c r="I382">
        <v>1461904788</v>
      </c>
      <c r="J382">
        <v>1458103188</v>
      </c>
      <c r="K382" t="b">
        <v>0</v>
      </c>
      <c r="L382">
        <v>237</v>
      </c>
      <c r="M382" t="b">
        <v>1</v>
      </c>
      <c r="N382" s="12" t="s">
        <v>8297</v>
      </c>
      <c r="O382" t="s">
        <v>8298</v>
      </c>
      <c r="P382" s="13">
        <v>103</v>
      </c>
      <c r="Q382" s="13">
        <v>134.26</v>
      </c>
      <c r="R382" s="14">
        <v>42445.19430555556</v>
      </c>
      <c r="S382" s="14">
        <v>42489.19430555556</v>
      </c>
    </row>
    <row r="383" spans="1:19" ht="32" x14ac:dyDescent="0.2">
      <c r="A383">
        <v>3224</v>
      </c>
      <c r="B383" s="3" t="s">
        <v>3224</v>
      </c>
      <c r="C383" s="3" t="s">
        <v>7334</v>
      </c>
      <c r="D383" s="6">
        <v>30000</v>
      </c>
      <c r="E383" s="8">
        <v>30610</v>
      </c>
      <c r="F383" t="s">
        <v>8218</v>
      </c>
      <c r="G383" t="s">
        <v>8223</v>
      </c>
      <c r="H383" t="s">
        <v>8245</v>
      </c>
      <c r="I383">
        <v>1484024400</v>
      </c>
      <c r="J383">
        <v>1479932713</v>
      </c>
      <c r="K383" t="b">
        <v>1</v>
      </c>
      <c r="L383">
        <v>216</v>
      </c>
      <c r="M383" t="b">
        <v>1</v>
      </c>
      <c r="N383" s="12" t="s">
        <v>8297</v>
      </c>
      <c r="O383" t="s">
        <v>8298</v>
      </c>
      <c r="P383" s="13">
        <v>102</v>
      </c>
      <c r="Q383" s="13">
        <v>141.71</v>
      </c>
      <c r="R383" s="14">
        <v>42697.850844907407</v>
      </c>
      <c r="S383" s="14">
        <v>42745.208333333328</v>
      </c>
    </row>
    <row r="384" spans="1:19" ht="32" x14ac:dyDescent="0.2">
      <c r="A384">
        <v>3425</v>
      </c>
      <c r="B384" s="3" t="s">
        <v>3424</v>
      </c>
      <c r="C384" s="3" t="s">
        <v>7535</v>
      </c>
      <c r="D384" s="6">
        <v>30000</v>
      </c>
      <c r="E384" s="8">
        <v>30891.1</v>
      </c>
      <c r="F384" t="s">
        <v>8218</v>
      </c>
      <c r="G384" t="s">
        <v>8223</v>
      </c>
      <c r="H384" t="s">
        <v>8245</v>
      </c>
      <c r="I384">
        <v>1412434136</v>
      </c>
      <c r="J384">
        <v>1409669336</v>
      </c>
      <c r="K384" t="b">
        <v>0</v>
      </c>
      <c r="L384">
        <v>104</v>
      </c>
      <c r="M384" t="b">
        <v>1</v>
      </c>
      <c r="N384" s="12" t="s">
        <v>8297</v>
      </c>
      <c r="O384" t="s">
        <v>8298</v>
      </c>
      <c r="P384" s="13">
        <v>103</v>
      </c>
      <c r="Q384" s="13">
        <v>297.02999999999997</v>
      </c>
      <c r="R384" s="14">
        <v>41884.617314814815</v>
      </c>
      <c r="S384" s="14">
        <v>41916.617314814815</v>
      </c>
    </row>
    <row r="385" spans="1:19" ht="32" x14ac:dyDescent="0.2">
      <c r="A385">
        <v>3250</v>
      </c>
      <c r="B385" s="3" t="s">
        <v>3250</v>
      </c>
      <c r="C385" s="3" t="s">
        <v>7360</v>
      </c>
      <c r="D385" s="6">
        <v>25000</v>
      </c>
      <c r="E385" s="8">
        <v>25388</v>
      </c>
      <c r="F385" t="s">
        <v>8218</v>
      </c>
      <c r="G385" t="s">
        <v>8223</v>
      </c>
      <c r="H385" t="s">
        <v>8245</v>
      </c>
      <c r="I385">
        <v>1415213324</v>
      </c>
      <c r="J385">
        <v>1412617724</v>
      </c>
      <c r="K385" t="b">
        <v>1</v>
      </c>
      <c r="L385">
        <v>213</v>
      </c>
      <c r="M385" t="b">
        <v>1</v>
      </c>
      <c r="N385" s="12" t="s">
        <v>8297</v>
      </c>
      <c r="O385" t="s">
        <v>8298</v>
      </c>
      <c r="P385" s="13">
        <v>102</v>
      </c>
      <c r="Q385" s="13">
        <v>119.19</v>
      </c>
      <c r="R385" s="14">
        <v>41918.742175925923</v>
      </c>
      <c r="S385" s="14">
        <v>41948.783842592595</v>
      </c>
    </row>
    <row r="386" spans="1:19" ht="32" x14ac:dyDescent="0.2">
      <c r="A386">
        <v>3211</v>
      </c>
      <c r="B386" s="3" t="s">
        <v>3211</v>
      </c>
      <c r="C386" s="3" t="s">
        <v>7321</v>
      </c>
      <c r="D386" s="6">
        <v>23000</v>
      </c>
      <c r="E386" s="8">
        <v>27541</v>
      </c>
      <c r="F386" t="s">
        <v>8218</v>
      </c>
      <c r="G386" t="s">
        <v>8223</v>
      </c>
      <c r="H386" t="s">
        <v>8245</v>
      </c>
      <c r="I386">
        <v>1408068000</v>
      </c>
      <c r="J386">
        <v>1405346680</v>
      </c>
      <c r="K386" t="b">
        <v>1</v>
      </c>
      <c r="L386">
        <v>322</v>
      </c>
      <c r="M386" t="b">
        <v>1</v>
      </c>
      <c r="N386" s="12" t="s">
        <v>8297</v>
      </c>
      <c r="O386" t="s">
        <v>8298</v>
      </c>
      <c r="P386" s="13">
        <v>120</v>
      </c>
      <c r="Q386" s="13">
        <v>85.53</v>
      </c>
      <c r="R386" s="14">
        <v>41834.586574074077</v>
      </c>
      <c r="S386" s="14">
        <v>41866.083333333336</v>
      </c>
    </row>
    <row r="387" spans="1:19" ht="32" x14ac:dyDescent="0.2">
      <c r="A387">
        <v>3259</v>
      </c>
      <c r="B387" s="3" t="s">
        <v>3259</v>
      </c>
      <c r="C387" s="3" t="s">
        <v>7369</v>
      </c>
      <c r="D387" s="6">
        <v>23000</v>
      </c>
      <c r="E387" s="8">
        <v>24418.6</v>
      </c>
      <c r="F387" t="s">
        <v>8218</v>
      </c>
      <c r="G387" t="s">
        <v>8223</v>
      </c>
      <c r="H387" t="s">
        <v>8245</v>
      </c>
      <c r="I387">
        <v>1475294340</v>
      </c>
      <c r="J387">
        <v>1472753745</v>
      </c>
      <c r="K387" t="b">
        <v>1</v>
      </c>
      <c r="L387">
        <v>97</v>
      </c>
      <c r="M387" t="b">
        <v>1</v>
      </c>
      <c r="N387" s="12" t="s">
        <v>8297</v>
      </c>
      <c r="O387" t="s">
        <v>8298</v>
      </c>
      <c r="P387" s="13">
        <v>106</v>
      </c>
      <c r="Q387" s="13">
        <v>251.74</v>
      </c>
      <c r="R387" s="14">
        <v>42614.760937500003</v>
      </c>
      <c r="S387" s="14">
        <v>42644.165972222225</v>
      </c>
    </row>
    <row r="388" spans="1:19" ht="32" x14ac:dyDescent="0.2">
      <c r="A388">
        <v>3245</v>
      </c>
      <c r="B388" s="3" t="s">
        <v>3245</v>
      </c>
      <c r="C388" s="3" t="s">
        <v>7355</v>
      </c>
      <c r="D388" s="6">
        <v>21000</v>
      </c>
      <c r="E388" s="8">
        <v>21904</v>
      </c>
      <c r="F388" t="s">
        <v>8218</v>
      </c>
      <c r="G388" t="s">
        <v>8223</v>
      </c>
      <c r="H388" t="s">
        <v>8245</v>
      </c>
      <c r="I388">
        <v>1434074400</v>
      </c>
      <c r="J388">
        <v>1431354258</v>
      </c>
      <c r="K388" t="b">
        <v>0</v>
      </c>
      <c r="L388">
        <v>270</v>
      </c>
      <c r="M388" t="b">
        <v>1</v>
      </c>
      <c r="N388" s="12" t="s">
        <v>8297</v>
      </c>
      <c r="O388" t="s">
        <v>8298</v>
      </c>
      <c r="P388" s="13">
        <v>104</v>
      </c>
      <c r="Q388" s="13">
        <v>81.13</v>
      </c>
      <c r="R388" s="14">
        <v>42135.60020833333</v>
      </c>
      <c r="S388" s="14">
        <v>42167.083333333328</v>
      </c>
    </row>
    <row r="389" spans="1:19" ht="32" x14ac:dyDescent="0.2">
      <c r="A389">
        <v>1297</v>
      </c>
      <c r="B389" s="3" t="s">
        <v>1298</v>
      </c>
      <c r="C389" s="3" t="s">
        <v>5407</v>
      </c>
      <c r="D389" s="6">
        <v>20000</v>
      </c>
      <c r="E389" s="8">
        <v>21905</v>
      </c>
      <c r="F389" t="s">
        <v>8218</v>
      </c>
      <c r="G389" t="s">
        <v>8223</v>
      </c>
      <c r="H389" t="s">
        <v>8245</v>
      </c>
      <c r="I389">
        <v>1462125358</v>
      </c>
      <c r="J389">
        <v>1459533358</v>
      </c>
      <c r="K389" t="b">
        <v>0</v>
      </c>
      <c r="L389">
        <v>238</v>
      </c>
      <c r="M389" t="b">
        <v>1</v>
      </c>
      <c r="N389" s="12" t="s">
        <v>8297</v>
      </c>
      <c r="O389" t="s">
        <v>8298</v>
      </c>
      <c r="P389" s="13">
        <v>110</v>
      </c>
      <c r="Q389" s="13">
        <v>92.04</v>
      </c>
      <c r="R389" s="14">
        <v>42461.747199074074</v>
      </c>
      <c r="S389" s="14">
        <v>42491.747199074074</v>
      </c>
    </row>
    <row r="390" spans="1:19" ht="32" x14ac:dyDescent="0.2">
      <c r="A390">
        <v>3147</v>
      </c>
      <c r="B390" s="3" t="s">
        <v>3147</v>
      </c>
      <c r="C390" s="3" t="s">
        <v>7257</v>
      </c>
      <c r="D390" s="6">
        <v>20000</v>
      </c>
      <c r="E390" s="8">
        <v>23505</v>
      </c>
      <c r="F390" t="s">
        <v>8218</v>
      </c>
      <c r="G390" t="s">
        <v>8223</v>
      </c>
      <c r="H390" t="s">
        <v>8245</v>
      </c>
      <c r="I390">
        <v>1415319355</v>
      </c>
      <c r="J390">
        <v>1411859755</v>
      </c>
      <c r="K390" t="b">
        <v>1</v>
      </c>
      <c r="L390">
        <v>213</v>
      </c>
      <c r="M390" t="b">
        <v>1</v>
      </c>
      <c r="N390" s="12" t="s">
        <v>8297</v>
      </c>
      <c r="O390" t="s">
        <v>8298</v>
      </c>
      <c r="P390" s="13">
        <v>118</v>
      </c>
      <c r="Q390" s="13">
        <v>110.35</v>
      </c>
      <c r="R390" s="14">
        <v>41909.969386574077</v>
      </c>
      <c r="S390" s="14">
        <v>41950.011053240742</v>
      </c>
    </row>
    <row r="391" spans="1:19" ht="32" x14ac:dyDescent="0.2">
      <c r="A391">
        <v>3219</v>
      </c>
      <c r="B391" s="3" t="s">
        <v>3219</v>
      </c>
      <c r="C391" s="3" t="s">
        <v>7329</v>
      </c>
      <c r="D391" s="6">
        <v>20000</v>
      </c>
      <c r="E391" s="8">
        <v>20022</v>
      </c>
      <c r="F391" t="s">
        <v>8218</v>
      </c>
      <c r="G391" t="s">
        <v>8223</v>
      </c>
      <c r="H391" t="s">
        <v>8245</v>
      </c>
      <c r="I391">
        <v>1427063747</v>
      </c>
      <c r="J391">
        <v>1424043347</v>
      </c>
      <c r="K391" t="b">
        <v>1</v>
      </c>
      <c r="L391">
        <v>119</v>
      </c>
      <c r="M391" t="b">
        <v>1</v>
      </c>
      <c r="N391" s="12" t="s">
        <v>8297</v>
      </c>
      <c r="O391" t="s">
        <v>8298</v>
      </c>
      <c r="P391" s="13">
        <v>100</v>
      </c>
      <c r="Q391" s="13">
        <v>168.25</v>
      </c>
      <c r="R391" s="14">
        <v>42050.983182870375</v>
      </c>
      <c r="S391" s="14">
        <v>42085.941516203704</v>
      </c>
    </row>
    <row r="392" spans="1:19" ht="32" x14ac:dyDescent="0.2">
      <c r="A392">
        <v>3229</v>
      </c>
      <c r="B392" s="3" t="s">
        <v>3229</v>
      </c>
      <c r="C392" s="3" t="s">
        <v>7339</v>
      </c>
      <c r="D392" s="6">
        <v>20000</v>
      </c>
      <c r="E392" s="8">
        <v>21573</v>
      </c>
      <c r="F392" t="s">
        <v>8218</v>
      </c>
      <c r="G392" t="s">
        <v>8223</v>
      </c>
      <c r="H392" t="s">
        <v>8245</v>
      </c>
      <c r="I392">
        <v>1416470398</v>
      </c>
      <c r="J392">
        <v>1413874798</v>
      </c>
      <c r="K392" t="b">
        <v>1</v>
      </c>
      <c r="L392">
        <v>202</v>
      </c>
      <c r="M392" t="b">
        <v>1</v>
      </c>
      <c r="N392" s="12" t="s">
        <v>8297</v>
      </c>
      <c r="O392" t="s">
        <v>8298</v>
      </c>
      <c r="P392" s="13">
        <v>108</v>
      </c>
      <c r="Q392" s="13">
        <v>106.8</v>
      </c>
      <c r="R392" s="14">
        <v>41933.291643518518</v>
      </c>
      <c r="S392" s="14">
        <v>41963.333310185189</v>
      </c>
    </row>
    <row r="393" spans="1:19" ht="32" x14ac:dyDescent="0.2">
      <c r="A393">
        <v>3236</v>
      </c>
      <c r="B393" s="3" t="s">
        <v>3236</v>
      </c>
      <c r="C393" s="3" t="s">
        <v>7346</v>
      </c>
      <c r="D393" s="6">
        <v>20000</v>
      </c>
      <c r="E393" s="8">
        <v>20120</v>
      </c>
      <c r="F393" t="s">
        <v>8218</v>
      </c>
      <c r="G393" t="s">
        <v>8223</v>
      </c>
      <c r="H393" t="s">
        <v>8245</v>
      </c>
      <c r="I393">
        <v>1482962433</v>
      </c>
      <c r="J393">
        <v>1480370433</v>
      </c>
      <c r="K393" t="b">
        <v>0</v>
      </c>
      <c r="L393">
        <v>110</v>
      </c>
      <c r="M393" t="b">
        <v>1</v>
      </c>
      <c r="N393" s="12" t="s">
        <v>8297</v>
      </c>
      <c r="O393" t="s">
        <v>8298</v>
      </c>
      <c r="P393" s="13">
        <v>101</v>
      </c>
      <c r="Q393" s="13">
        <v>182.91</v>
      </c>
      <c r="R393" s="14">
        <v>42702.917048611111</v>
      </c>
      <c r="S393" s="14">
        <v>42732.917048611111</v>
      </c>
    </row>
    <row r="394" spans="1:19" ht="32" x14ac:dyDescent="0.2">
      <c r="A394">
        <v>3253</v>
      </c>
      <c r="B394" s="3" t="s">
        <v>3253</v>
      </c>
      <c r="C394" s="3" t="s">
        <v>7363</v>
      </c>
      <c r="D394" s="6">
        <v>20000</v>
      </c>
      <c r="E394" s="8">
        <v>20365</v>
      </c>
      <c r="F394" t="s">
        <v>8218</v>
      </c>
      <c r="G394" t="s">
        <v>8223</v>
      </c>
      <c r="H394" t="s">
        <v>8245</v>
      </c>
      <c r="I394">
        <v>1473306300</v>
      </c>
      <c r="J394">
        <v>1471701028</v>
      </c>
      <c r="K394" t="b">
        <v>1</v>
      </c>
      <c r="L394">
        <v>115</v>
      </c>
      <c r="M394" t="b">
        <v>1</v>
      </c>
      <c r="N394" s="12" t="s">
        <v>8297</v>
      </c>
      <c r="O394" t="s">
        <v>8298</v>
      </c>
      <c r="P394" s="13">
        <v>102</v>
      </c>
      <c r="Q394" s="13">
        <v>177.09</v>
      </c>
      <c r="R394" s="14">
        <v>42602.576712962968</v>
      </c>
      <c r="S394" s="14">
        <v>42621.15625</v>
      </c>
    </row>
    <row r="395" spans="1:19" ht="32" x14ac:dyDescent="0.2">
      <c r="A395">
        <v>3274</v>
      </c>
      <c r="B395" s="3" t="s">
        <v>3274</v>
      </c>
      <c r="C395" s="3" t="s">
        <v>7384</v>
      </c>
      <c r="D395" s="6">
        <v>15500</v>
      </c>
      <c r="E395" s="8">
        <v>15705</v>
      </c>
      <c r="F395" t="s">
        <v>8218</v>
      </c>
      <c r="G395" t="s">
        <v>8223</v>
      </c>
      <c r="H395" t="s">
        <v>8245</v>
      </c>
      <c r="I395">
        <v>1458075600</v>
      </c>
      <c r="J395">
        <v>1454259272</v>
      </c>
      <c r="K395" t="b">
        <v>1</v>
      </c>
      <c r="L395">
        <v>286</v>
      </c>
      <c r="M395" t="b">
        <v>1</v>
      </c>
      <c r="N395" s="12" t="s">
        <v>8297</v>
      </c>
      <c r="O395" t="s">
        <v>8298</v>
      </c>
      <c r="P395" s="13">
        <v>101</v>
      </c>
      <c r="Q395" s="13">
        <v>54.91</v>
      </c>
      <c r="R395" s="14">
        <v>42400.704537037032</v>
      </c>
      <c r="S395" s="14">
        <v>42444.875</v>
      </c>
    </row>
    <row r="396" spans="1:19" ht="32" x14ac:dyDescent="0.2">
      <c r="A396">
        <v>534</v>
      </c>
      <c r="B396" s="3" t="s">
        <v>535</v>
      </c>
      <c r="C396" s="3" t="s">
        <v>4644</v>
      </c>
      <c r="D396" s="6">
        <v>15000</v>
      </c>
      <c r="E396" s="8">
        <v>15700</v>
      </c>
      <c r="F396" t="s">
        <v>8218</v>
      </c>
      <c r="G396" t="s">
        <v>8233</v>
      </c>
      <c r="H396" t="s">
        <v>8253</v>
      </c>
      <c r="I396">
        <v>1446418800</v>
      </c>
      <c r="J396">
        <v>1443036470</v>
      </c>
      <c r="K396" t="b">
        <v>0</v>
      </c>
      <c r="L396">
        <v>48</v>
      </c>
      <c r="M396" t="b">
        <v>1</v>
      </c>
      <c r="N396" s="12" t="s">
        <v>8297</v>
      </c>
      <c r="O396" t="s">
        <v>8298</v>
      </c>
      <c r="P396" s="13">
        <v>105</v>
      </c>
      <c r="Q396" s="13">
        <v>327.08</v>
      </c>
      <c r="R396" s="14">
        <v>42270.810995370368</v>
      </c>
      <c r="S396" s="14">
        <v>42309.958333333328</v>
      </c>
    </row>
    <row r="397" spans="1:19" ht="32" x14ac:dyDescent="0.2">
      <c r="A397">
        <v>1293</v>
      </c>
      <c r="B397" s="3" t="s">
        <v>1294</v>
      </c>
      <c r="C397" s="3" t="s">
        <v>5403</v>
      </c>
      <c r="D397" s="6">
        <v>15000</v>
      </c>
      <c r="E397" s="8">
        <v>15335</v>
      </c>
      <c r="F397" t="s">
        <v>8218</v>
      </c>
      <c r="G397" t="s">
        <v>8223</v>
      </c>
      <c r="H397" t="s">
        <v>8245</v>
      </c>
      <c r="I397">
        <v>1447523371</v>
      </c>
      <c r="J397">
        <v>1444927771</v>
      </c>
      <c r="K397" t="b">
        <v>0</v>
      </c>
      <c r="L397">
        <v>120</v>
      </c>
      <c r="M397" t="b">
        <v>1</v>
      </c>
      <c r="N397" s="12" t="s">
        <v>8297</v>
      </c>
      <c r="O397" t="s">
        <v>8298</v>
      </c>
      <c r="P397" s="13">
        <v>102</v>
      </c>
      <c r="Q397" s="13">
        <v>127.79</v>
      </c>
      <c r="R397" s="14">
        <v>42292.701053240744</v>
      </c>
      <c r="S397" s="14">
        <v>42322.742719907401</v>
      </c>
    </row>
    <row r="398" spans="1:19" ht="32" x14ac:dyDescent="0.2">
      <c r="A398">
        <v>3187</v>
      </c>
      <c r="B398" s="3" t="s">
        <v>3187</v>
      </c>
      <c r="C398" s="3" t="s">
        <v>7297</v>
      </c>
      <c r="D398" s="6">
        <v>15000</v>
      </c>
      <c r="E398" s="8">
        <v>17444</v>
      </c>
      <c r="F398" t="s">
        <v>8218</v>
      </c>
      <c r="G398" t="s">
        <v>8223</v>
      </c>
      <c r="H398" t="s">
        <v>8245</v>
      </c>
      <c r="I398">
        <v>1407167973</v>
      </c>
      <c r="J398">
        <v>1405439973</v>
      </c>
      <c r="K398" t="b">
        <v>1</v>
      </c>
      <c r="L398">
        <v>244</v>
      </c>
      <c r="M398" t="b">
        <v>1</v>
      </c>
      <c r="N398" s="12" t="s">
        <v>8297</v>
      </c>
      <c r="O398" t="s">
        <v>8298</v>
      </c>
      <c r="P398" s="13">
        <v>116</v>
      </c>
      <c r="Q398" s="13">
        <v>71.489999999999995</v>
      </c>
      <c r="R398" s="14">
        <v>41835.666354166664</v>
      </c>
      <c r="S398" s="14">
        <v>41855.666354166664</v>
      </c>
    </row>
    <row r="399" spans="1:19" ht="16" x14ac:dyDescent="0.2">
      <c r="A399">
        <v>3220</v>
      </c>
      <c r="B399" s="3" t="s">
        <v>3220</v>
      </c>
      <c r="C399" s="3" t="s">
        <v>7330</v>
      </c>
      <c r="D399" s="6">
        <v>15000</v>
      </c>
      <c r="E399" s="8">
        <v>15126</v>
      </c>
      <c r="F399" t="s">
        <v>8218</v>
      </c>
      <c r="G399" t="s">
        <v>8223</v>
      </c>
      <c r="H399" t="s">
        <v>8245</v>
      </c>
      <c r="I399">
        <v>1489352400</v>
      </c>
      <c r="J399">
        <v>1486411204</v>
      </c>
      <c r="K399" t="b">
        <v>1</v>
      </c>
      <c r="L399">
        <v>59</v>
      </c>
      <c r="M399" t="b">
        <v>1</v>
      </c>
      <c r="N399" s="12" t="s">
        <v>8297</v>
      </c>
      <c r="O399" t="s">
        <v>8298</v>
      </c>
      <c r="P399" s="13">
        <v>101</v>
      </c>
      <c r="Q399" s="13">
        <v>256.37</v>
      </c>
      <c r="R399" s="14">
        <v>42772.833379629628</v>
      </c>
      <c r="S399" s="14">
        <v>42806.875</v>
      </c>
    </row>
    <row r="400" spans="1:19" ht="32" x14ac:dyDescent="0.2">
      <c r="A400">
        <v>3235</v>
      </c>
      <c r="B400" s="3" t="s">
        <v>3235</v>
      </c>
      <c r="C400" s="3" t="s">
        <v>7345</v>
      </c>
      <c r="D400" s="6">
        <v>15000</v>
      </c>
      <c r="E400" s="8">
        <v>15481</v>
      </c>
      <c r="F400" t="s">
        <v>8218</v>
      </c>
      <c r="G400" t="s">
        <v>8223</v>
      </c>
      <c r="H400" t="s">
        <v>8245</v>
      </c>
      <c r="I400">
        <v>1467361251</v>
      </c>
      <c r="J400">
        <v>1464769251</v>
      </c>
      <c r="K400" t="b">
        <v>1</v>
      </c>
      <c r="L400">
        <v>181</v>
      </c>
      <c r="M400" t="b">
        <v>1</v>
      </c>
      <c r="N400" s="12" t="s">
        <v>8297</v>
      </c>
      <c r="O400" t="s">
        <v>8298</v>
      </c>
      <c r="P400" s="13">
        <v>103</v>
      </c>
      <c r="Q400" s="13">
        <v>85.53</v>
      </c>
      <c r="R400" s="14">
        <v>42522.347812499997</v>
      </c>
      <c r="S400" s="14">
        <v>42552.347812499997</v>
      </c>
    </row>
    <row r="401" spans="1:19" ht="32" x14ac:dyDescent="0.2">
      <c r="A401">
        <v>3267</v>
      </c>
      <c r="B401" s="3" t="s">
        <v>3267</v>
      </c>
      <c r="C401" s="3" t="s">
        <v>7377</v>
      </c>
      <c r="D401" s="6">
        <v>15000</v>
      </c>
      <c r="E401" s="8">
        <v>15315</v>
      </c>
      <c r="F401" t="s">
        <v>8218</v>
      </c>
      <c r="G401" t="s">
        <v>8223</v>
      </c>
      <c r="H401" t="s">
        <v>8245</v>
      </c>
      <c r="I401">
        <v>1437156660</v>
      </c>
      <c r="J401">
        <v>1434564660</v>
      </c>
      <c r="K401" t="b">
        <v>1</v>
      </c>
      <c r="L401">
        <v>288</v>
      </c>
      <c r="M401" t="b">
        <v>1</v>
      </c>
      <c r="N401" s="12" t="s">
        <v>8297</v>
      </c>
      <c r="O401" t="s">
        <v>8298</v>
      </c>
      <c r="P401" s="13">
        <v>102</v>
      </c>
      <c r="Q401" s="13">
        <v>53.18</v>
      </c>
      <c r="R401" s="14">
        <v>42172.757638888885</v>
      </c>
      <c r="S401" s="14">
        <v>42202.757638888885</v>
      </c>
    </row>
    <row r="402" spans="1:19" ht="32" x14ac:dyDescent="0.2">
      <c r="A402">
        <v>3286</v>
      </c>
      <c r="B402" s="3" t="s">
        <v>3286</v>
      </c>
      <c r="C402" s="3" t="s">
        <v>7396</v>
      </c>
      <c r="D402" s="6">
        <v>15000</v>
      </c>
      <c r="E402" s="8">
        <v>15265</v>
      </c>
      <c r="F402" t="s">
        <v>8218</v>
      </c>
      <c r="G402" t="s">
        <v>8223</v>
      </c>
      <c r="H402" t="s">
        <v>8245</v>
      </c>
      <c r="I402">
        <v>1471291782</v>
      </c>
      <c r="J402">
        <v>1468699782</v>
      </c>
      <c r="K402" t="b">
        <v>0</v>
      </c>
      <c r="L402">
        <v>122</v>
      </c>
      <c r="M402" t="b">
        <v>1</v>
      </c>
      <c r="N402" s="12" t="s">
        <v>8297</v>
      </c>
      <c r="O402" t="s">
        <v>8298</v>
      </c>
      <c r="P402" s="13">
        <v>102</v>
      </c>
      <c r="Q402" s="13">
        <v>125.12</v>
      </c>
      <c r="R402" s="14">
        <v>42567.840069444443</v>
      </c>
      <c r="S402" s="14">
        <v>42597.840069444443</v>
      </c>
    </row>
    <row r="403" spans="1:19" ht="32" x14ac:dyDescent="0.2">
      <c r="A403">
        <v>3304</v>
      </c>
      <c r="B403" s="3" t="s">
        <v>3304</v>
      </c>
      <c r="C403" s="3" t="s">
        <v>7414</v>
      </c>
      <c r="D403" s="6">
        <v>15000</v>
      </c>
      <c r="E403" s="8">
        <v>15677.5</v>
      </c>
      <c r="F403" t="s">
        <v>8218</v>
      </c>
      <c r="G403" t="s">
        <v>8223</v>
      </c>
      <c r="H403" t="s">
        <v>8245</v>
      </c>
      <c r="I403">
        <v>1482418752</v>
      </c>
      <c r="J403">
        <v>1479826752</v>
      </c>
      <c r="K403" t="b">
        <v>0</v>
      </c>
      <c r="L403">
        <v>175</v>
      </c>
      <c r="M403" t="b">
        <v>1</v>
      </c>
      <c r="N403" s="12" t="s">
        <v>8297</v>
      </c>
      <c r="O403" t="s">
        <v>8298</v>
      </c>
      <c r="P403" s="13">
        <v>105</v>
      </c>
      <c r="Q403" s="13">
        <v>89.59</v>
      </c>
      <c r="R403" s="14">
        <v>42696.624444444446</v>
      </c>
      <c r="S403" s="14">
        <v>42726.624444444446</v>
      </c>
    </row>
    <row r="404" spans="1:19" ht="16" x14ac:dyDescent="0.2">
      <c r="A404">
        <v>3338</v>
      </c>
      <c r="B404" s="3" t="s">
        <v>3338</v>
      </c>
      <c r="C404" s="3" t="s">
        <v>7448</v>
      </c>
      <c r="D404" s="6">
        <v>15000</v>
      </c>
      <c r="E404" s="8">
        <v>15327</v>
      </c>
      <c r="F404" t="s">
        <v>8218</v>
      </c>
      <c r="G404" t="s">
        <v>8223</v>
      </c>
      <c r="H404" t="s">
        <v>8245</v>
      </c>
      <c r="I404">
        <v>1487944080</v>
      </c>
      <c r="J404">
        <v>1486129680</v>
      </c>
      <c r="K404" t="b">
        <v>0</v>
      </c>
      <c r="L404">
        <v>112</v>
      </c>
      <c r="M404" t="b">
        <v>1</v>
      </c>
      <c r="N404" s="12" t="s">
        <v>8297</v>
      </c>
      <c r="O404" t="s">
        <v>8298</v>
      </c>
      <c r="P404" s="13">
        <v>102</v>
      </c>
      <c r="Q404" s="13">
        <v>136.85</v>
      </c>
      <c r="R404" s="14">
        <v>42769.574999999997</v>
      </c>
      <c r="S404" s="14">
        <v>42790.574999999997</v>
      </c>
    </row>
    <row r="405" spans="1:19" ht="32" x14ac:dyDescent="0.2">
      <c r="A405">
        <v>3402</v>
      </c>
      <c r="B405" s="3" t="s">
        <v>3401</v>
      </c>
      <c r="C405" s="3" t="s">
        <v>7512</v>
      </c>
      <c r="D405" s="6">
        <v>15000</v>
      </c>
      <c r="E405" s="8">
        <v>16465</v>
      </c>
      <c r="F405" t="s">
        <v>8218</v>
      </c>
      <c r="G405" t="s">
        <v>8223</v>
      </c>
      <c r="H405" t="s">
        <v>8245</v>
      </c>
      <c r="I405">
        <v>1447295460</v>
      </c>
      <c r="J405">
        <v>1444747843</v>
      </c>
      <c r="K405" t="b">
        <v>0</v>
      </c>
      <c r="L405">
        <v>165</v>
      </c>
      <c r="M405" t="b">
        <v>1</v>
      </c>
      <c r="N405" s="12" t="s">
        <v>8297</v>
      </c>
      <c r="O405" t="s">
        <v>8298</v>
      </c>
      <c r="P405" s="13">
        <v>110</v>
      </c>
      <c r="Q405" s="13">
        <v>99.79</v>
      </c>
      <c r="R405" s="14">
        <v>42290.61855324074</v>
      </c>
      <c r="S405" s="14">
        <v>42320.104861111111</v>
      </c>
    </row>
    <row r="406" spans="1:19" ht="32" x14ac:dyDescent="0.2">
      <c r="A406">
        <v>3411</v>
      </c>
      <c r="B406" s="3" t="s">
        <v>3410</v>
      </c>
      <c r="C406" s="3" t="s">
        <v>7521</v>
      </c>
      <c r="D406" s="6">
        <v>15000</v>
      </c>
      <c r="E406" s="8">
        <v>15535</v>
      </c>
      <c r="F406" t="s">
        <v>8218</v>
      </c>
      <c r="G406" t="s">
        <v>8223</v>
      </c>
      <c r="H406" t="s">
        <v>8245</v>
      </c>
      <c r="I406">
        <v>1444264372</v>
      </c>
      <c r="J406">
        <v>1442536372</v>
      </c>
      <c r="K406" t="b">
        <v>0</v>
      </c>
      <c r="L406">
        <v>78</v>
      </c>
      <c r="M406" t="b">
        <v>1</v>
      </c>
      <c r="N406" s="12" t="s">
        <v>8297</v>
      </c>
      <c r="O406" t="s">
        <v>8298</v>
      </c>
      <c r="P406" s="13">
        <v>104</v>
      </c>
      <c r="Q406" s="13">
        <v>199.17</v>
      </c>
      <c r="R406" s="14">
        <v>42265.022824074069</v>
      </c>
      <c r="S406" s="14">
        <v>42285.022824074069</v>
      </c>
    </row>
    <row r="407" spans="1:19" ht="32" x14ac:dyDescent="0.2">
      <c r="A407">
        <v>3163</v>
      </c>
      <c r="B407" s="3" t="s">
        <v>3163</v>
      </c>
      <c r="C407" s="3" t="s">
        <v>7273</v>
      </c>
      <c r="D407" s="6">
        <v>13000</v>
      </c>
      <c r="E407" s="8">
        <v>14450</v>
      </c>
      <c r="F407" t="s">
        <v>8218</v>
      </c>
      <c r="G407" t="s">
        <v>8223</v>
      </c>
      <c r="H407" t="s">
        <v>8245</v>
      </c>
      <c r="I407">
        <v>1402855525</v>
      </c>
      <c r="J407">
        <v>1400263525</v>
      </c>
      <c r="K407" t="b">
        <v>1</v>
      </c>
      <c r="L407">
        <v>72</v>
      </c>
      <c r="M407" t="b">
        <v>1</v>
      </c>
      <c r="N407" s="12" t="s">
        <v>8297</v>
      </c>
      <c r="O407" t="s">
        <v>8298</v>
      </c>
      <c r="P407" s="13">
        <v>111</v>
      </c>
      <c r="Q407" s="13">
        <v>200.69</v>
      </c>
      <c r="R407" s="14">
        <v>41775.753761574073</v>
      </c>
      <c r="S407" s="14">
        <v>41805.753761574073</v>
      </c>
    </row>
    <row r="408" spans="1:19" ht="32" x14ac:dyDescent="0.2">
      <c r="A408">
        <v>3254</v>
      </c>
      <c r="B408" s="3" t="s">
        <v>3254</v>
      </c>
      <c r="C408" s="3" t="s">
        <v>7364</v>
      </c>
      <c r="D408" s="6">
        <v>13000</v>
      </c>
      <c r="E408" s="8">
        <v>13163.5</v>
      </c>
      <c r="F408" t="s">
        <v>8218</v>
      </c>
      <c r="G408" t="s">
        <v>8224</v>
      </c>
      <c r="H408" t="s">
        <v>8246</v>
      </c>
      <c r="I408">
        <v>1427331809</v>
      </c>
      <c r="J408">
        <v>1424743409</v>
      </c>
      <c r="K408" t="b">
        <v>1</v>
      </c>
      <c r="L408">
        <v>186</v>
      </c>
      <c r="M408" t="b">
        <v>1</v>
      </c>
      <c r="N408" s="12" t="s">
        <v>8297</v>
      </c>
      <c r="O408" t="s">
        <v>8298</v>
      </c>
      <c r="P408" s="13">
        <v>101</v>
      </c>
      <c r="Q408" s="13">
        <v>70.77</v>
      </c>
      <c r="R408" s="14">
        <v>42059.085752314815</v>
      </c>
      <c r="S408" s="14">
        <v>42089.044085648144</v>
      </c>
    </row>
    <row r="409" spans="1:19" ht="16" x14ac:dyDescent="0.2">
      <c r="A409">
        <v>3262</v>
      </c>
      <c r="B409" s="3" t="s">
        <v>3262</v>
      </c>
      <c r="C409" s="3" t="s">
        <v>7372</v>
      </c>
      <c r="D409" s="6">
        <v>12200</v>
      </c>
      <c r="E409" s="8">
        <v>12571</v>
      </c>
      <c r="F409" t="s">
        <v>8218</v>
      </c>
      <c r="G409" t="s">
        <v>8223</v>
      </c>
      <c r="H409" t="s">
        <v>8245</v>
      </c>
      <c r="I409">
        <v>1419220800</v>
      </c>
      <c r="J409">
        <v>1416555262</v>
      </c>
      <c r="K409" t="b">
        <v>1</v>
      </c>
      <c r="L409">
        <v>134</v>
      </c>
      <c r="M409" t="b">
        <v>1</v>
      </c>
      <c r="N409" s="12" t="s">
        <v>8297</v>
      </c>
      <c r="O409" t="s">
        <v>8298</v>
      </c>
      <c r="P409" s="13">
        <v>103</v>
      </c>
      <c r="Q409" s="13">
        <v>93.81</v>
      </c>
      <c r="R409" s="14">
        <v>41964.315532407403</v>
      </c>
      <c r="S409" s="14">
        <v>41995.166666666672</v>
      </c>
    </row>
    <row r="410" spans="1:19" ht="32" x14ac:dyDescent="0.2">
      <c r="A410">
        <v>525</v>
      </c>
      <c r="B410" s="3" t="s">
        <v>526</v>
      </c>
      <c r="C410" s="3" t="s">
        <v>4635</v>
      </c>
      <c r="D410" s="6">
        <v>12000</v>
      </c>
      <c r="E410" s="8">
        <v>12000</v>
      </c>
      <c r="F410" t="s">
        <v>8218</v>
      </c>
      <c r="G410" t="s">
        <v>8223</v>
      </c>
      <c r="H410" t="s">
        <v>8245</v>
      </c>
      <c r="I410">
        <v>1410601041</v>
      </c>
      <c r="J410">
        <v>1406713041</v>
      </c>
      <c r="K410" t="b">
        <v>0</v>
      </c>
      <c r="L410">
        <v>12</v>
      </c>
      <c r="M410" t="b">
        <v>1</v>
      </c>
      <c r="N410" s="12" t="s">
        <v>8297</v>
      </c>
      <c r="O410" t="s">
        <v>8298</v>
      </c>
      <c r="P410" s="13">
        <v>100</v>
      </c>
      <c r="Q410" s="13">
        <v>1000</v>
      </c>
      <c r="R410" s="14">
        <v>41850.400937500002</v>
      </c>
      <c r="S410" s="14">
        <v>41895.400937500002</v>
      </c>
    </row>
    <row r="411" spans="1:19" ht="32" x14ac:dyDescent="0.2">
      <c r="A411">
        <v>3214</v>
      </c>
      <c r="B411" s="3" t="s">
        <v>3214</v>
      </c>
      <c r="C411" s="3" t="s">
        <v>7324</v>
      </c>
      <c r="D411" s="6">
        <v>12000</v>
      </c>
      <c r="E411" s="8">
        <v>12256</v>
      </c>
      <c r="F411" t="s">
        <v>8218</v>
      </c>
      <c r="G411" t="s">
        <v>8224</v>
      </c>
      <c r="H411" t="s">
        <v>8246</v>
      </c>
      <c r="I411">
        <v>1452038100</v>
      </c>
      <c r="J411">
        <v>1448823673</v>
      </c>
      <c r="K411" t="b">
        <v>1</v>
      </c>
      <c r="L411">
        <v>115</v>
      </c>
      <c r="M411" t="b">
        <v>1</v>
      </c>
      <c r="N411" s="12" t="s">
        <v>8297</v>
      </c>
      <c r="O411" t="s">
        <v>8298</v>
      </c>
      <c r="P411" s="13">
        <v>102</v>
      </c>
      <c r="Q411" s="13">
        <v>106.57</v>
      </c>
      <c r="R411" s="14">
        <v>42337.792511574073</v>
      </c>
      <c r="S411" s="14">
        <v>42374.996527777781</v>
      </c>
    </row>
    <row r="412" spans="1:19" ht="32" x14ac:dyDescent="0.2">
      <c r="A412">
        <v>3218</v>
      </c>
      <c r="B412" s="3" t="s">
        <v>3218</v>
      </c>
      <c r="C412" s="3" t="s">
        <v>7328</v>
      </c>
      <c r="D412" s="6">
        <v>12000</v>
      </c>
      <c r="E412" s="8">
        <v>12252</v>
      </c>
      <c r="F412" t="s">
        <v>8218</v>
      </c>
      <c r="G412" t="s">
        <v>8224</v>
      </c>
      <c r="H412" t="s">
        <v>8246</v>
      </c>
      <c r="I412">
        <v>1419984000</v>
      </c>
      <c r="J412">
        <v>1417132986</v>
      </c>
      <c r="K412" t="b">
        <v>1</v>
      </c>
      <c r="L412">
        <v>184</v>
      </c>
      <c r="M412" t="b">
        <v>1</v>
      </c>
      <c r="N412" s="12" t="s">
        <v>8297</v>
      </c>
      <c r="O412" t="s">
        <v>8298</v>
      </c>
      <c r="P412" s="13">
        <v>102</v>
      </c>
      <c r="Q412" s="13">
        <v>66.59</v>
      </c>
      <c r="R412" s="14">
        <v>41971.002152777779</v>
      </c>
      <c r="S412" s="14">
        <v>42004</v>
      </c>
    </row>
    <row r="413" spans="1:19" ht="32" x14ac:dyDescent="0.2">
      <c r="A413">
        <v>3248</v>
      </c>
      <c r="B413" s="3" t="s">
        <v>3248</v>
      </c>
      <c r="C413" s="3" t="s">
        <v>7358</v>
      </c>
      <c r="D413" s="6">
        <v>12000</v>
      </c>
      <c r="E413" s="8">
        <v>12095</v>
      </c>
      <c r="F413" t="s">
        <v>8218</v>
      </c>
      <c r="G413" t="s">
        <v>8223</v>
      </c>
      <c r="H413" t="s">
        <v>8245</v>
      </c>
      <c r="I413">
        <v>1428178757</v>
      </c>
      <c r="J413">
        <v>1425590357</v>
      </c>
      <c r="K413" t="b">
        <v>1</v>
      </c>
      <c r="L413">
        <v>200</v>
      </c>
      <c r="M413" t="b">
        <v>1</v>
      </c>
      <c r="N413" s="12" t="s">
        <v>8297</v>
      </c>
      <c r="O413" t="s">
        <v>8298</v>
      </c>
      <c r="P413" s="13">
        <v>101</v>
      </c>
      <c r="Q413" s="13">
        <v>60.48</v>
      </c>
      <c r="R413" s="14">
        <v>42068.888391203705</v>
      </c>
      <c r="S413" s="14">
        <v>42098.846724537041</v>
      </c>
    </row>
    <row r="414" spans="1:19" ht="32" x14ac:dyDescent="0.2">
      <c r="A414">
        <v>3677</v>
      </c>
      <c r="B414" s="3" t="s">
        <v>3674</v>
      </c>
      <c r="C414" s="3" t="s">
        <v>7787</v>
      </c>
      <c r="D414" s="6">
        <v>12000</v>
      </c>
      <c r="E414" s="8">
        <v>12348.5</v>
      </c>
      <c r="F414" t="s">
        <v>8218</v>
      </c>
      <c r="G414" t="s">
        <v>8223</v>
      </c>
      <c r="H414" t="s">
        <v>8245</v>
      </c>
      <c r="I414">
        <v>1404359940</v>
      </c>
      <c r="J414">
        <v>1402580818</v>
      </c>
      <c r="K414" t="b">
        <v>0</v>
      </c>
      <c r="L414">
        <v>199</v>
      </c>
      <c r="M414" t="b">
        <v>1</v>
      </c>
      <c r="N414" s="12" t="s">
        <v>8297</v>
      </c>
      <c r="O414" t="s">
        <v>8298</v>
      </c>
      <c r="P414" s="13">
        <v>103</v>
      </c>
      <c r="Q414" s="13">
        <v>62.05</v>
      </c>
      <c r="R414" s="14">
        <v>41802.574282407404</v>
      </c>
      <c r="S414" s="14">
        <v>41823.165972222225</v>
      </c>
    </row>
    <row r="415" spans="1:19" ht="48" x14ac:dyDescent="0.2">
      <c r="A415">
        <v>3316</v>
      </c>
      <c r="B415" s="3" t="s">
        <v>3316</v>
      </c>
      <c r="C415" s="3" t="s">
        <v>7426</v>
      </c>
      <c r="D415" s="6">
        <v>11737</v>
      </c>
      <c r="E415" s="8">
        <v>11747.18</v>
      </c>
      <c r="F415" t="s">
        <v>8218</v>
      </c>
      <c r="G415" t="s">
        <v>8223</v>
      </c>
      <c r="H415" t="s">
        <v>8245</v>
      </c>
      <c r="I415">
        <v>1407506040</v>
      </c>
      <c r="J415">
        <v>1404680075</v>
      </c>
      <c r="K415" t="b">
        <v>0</v>
      </c>
      <c r="L415">
        <v>125</v>
      </c>
      <c r="M415" t="b">
        <v>1</v>
      </c>
      <c r="N415" s="12" t="s">
        <v>8297</v>
      </c>
      <c r="O415" t="s">
        <v>8298</v>
      </c>
      <c r="P415" s="13">
        <v>100</v>
      </c>
      <c r="Q415" s="13">
        <v>93.98</v>
      </c>
      <c r="R415" s="14">
        <v>41826.871238425927</v>
      </c>
      <c r="S415" s="14">
        <v>41859.57916666667</v>
      </c>
    </row>
    <row r="416" spans="1:19" ht="32" x14ac:dyDescent="0.2">
      <c r="A416">
        <v>3620</v>
      </c>
      <c r="B416" s="3" t="s">
        <v>3618</v>
      </c>
      <c r="C416" s="3" t="s">
        <v>7730</v>
      </c>
      <c r="D416" s="6">
        <v>10500</v>
      </c>
      <c r="E416" s="8">
        <v>11045</v>
      </c>
      <c r="F416" t="s">
        <v>8218</v>
      </c>
      <c r="G416" t="s">
        <v>8223</v>
      </c>
      <c r="H416" t="s">
        <v>8245</v>
      </c>
      <c r="I416">
        <v>1425528000</v>
      </c>
      <c r="J416">
        <v>1422916261</v>
      </c>
      <c r="K416" t="b">
        <v>0</v>
      </c>
      <c r="L416">
        <v>197</v>
      </c>
      <c r="M416" t="b">
        <v>1</v>
      </c>
      <c r="N416" s="12" t="s">
        <v>8297</v>
      </c>
      <c r="O416" t="s">
        <v>8298</v>
      </c>
      <c r="P416" s="13">
        <v>105</v>
      </c>
      <c r="Q416" s="13">
        <v>56.07</v>
      </c>
      <c r="R416" s="14">
        <v>42037.938206018516</v>
      </c>
      <c r="S416" s="14">
        <v>42068.166666666672</v>
      </c>
    </row>
    <row r="417" spans="1:19" ht="32" x14ac:dyDescent="0.2">
      <c r="A417">
        <v>527</v>
      </c>
      <c r="B417" s="3" t="s">
        <v>528</v>
      </c>
      <c r="C417" s="3" t="s">
        <v>4637</v>
      </c>
      <c r="D417" s="6">
        <v>10000</v>
      </c>
      <c r="E417" s="8">
        <v>10085</v>
      </c>
      <c r="F417" t="s">
        <v>8218</v>
      </c>
      <c r="G417" t="s">
        <v>8223</v>
      </c>
      <c r="H417" t="s">
        <v>8245</v>
      </c>
      <c r="I417">
        <v>1487347500</v>
      </c>
      <c r="J417">
        <v>1484715366</v>
      </c>
      <c r="K417" t="b">
        <v>0</v>
      </c>
      <c r="L417">
        <v>158</v>
      </c>
      <c r="M417" t="b">
        <v>1</v>
      </c>
      <c r="N417" s="12" t="s">
        <v>8297</v>
      </c>
      <c r="O417" t="s">
        <v>8298</v>
      </c>
      <c r="P417" s="13">
        <v>101</v>
      </c>
      <c r="Q417" s="13">
        <v>63.83</v>
      </c>
      <c r="R417" s="14">
        <v>42753.205625000002</v>
      </c>
      <c r="S417" s="14">
        <v>42783.670138888891</v>
      </c>
    </row>
    <row r="418" spans="1:19" ht="32" x14ac:dyDescent="0.2">
      <c r="A418">
        <v>532</v>
      </c>
      <c r="B418" s="3" t="s">
        <v>533</v>
      </c>
      <c r="C418" s="3" t="s">
        <v>4642</v>
      </c>
      <c r="D418" s="6">
        <v>10000</v>
      </c>
      <c r="E418" s="8">
        <v>12325</v>
      </c>
      <c r="F418" t="s">
        <v>8218</v>
      </c>
      <c r="G418" t="s">
        <v>8223</v>
      </c>
      <c r="H418" t="s">
        <v>8245</v>
      </c>
      <c r="I418">
        <v>1463098208</v>
      </c>
      <c r="J418">
        <v>1460506208</v>
      </c>
      <c r="K418" t="b">
        <v>0</v>
      </c>
      <c r="L418">
        <v>173</v>
      </c>
      <c r="M418" t="b">
        <v>1</v>
      </c>
      <c r="N418" s="12" t="s">
        <v>8297</v>
      </c>
      <c r="O418" t="s">
        <v>8298</v>
      </c>
      <c r="P418" s="13">
        <v>123</v>
      </c>
      <c r="Q418" s="13">
        <v>71.239999999999995</v>
      </c>
      <c r="R418" s="14">
        <v>42473.007037037038</v>
      </c>
      <c r="S418" s="14">
        <v>42503.007037037038</v>
      </c>
    </row>
    <row r="419" spans="1:19" ht="48" x14ac:dyDescent="0.2">
      <c r="A419">
        <v>2793</v>
      </c>
      <c r="B419" s="3" t="s">
        <v>2793</v>
      </c>
      <c r="C419" s="3" t="s">
        <v>6903</v>
      </c>
      <c r="D419" s="6">
        <v>10000</v>
      </c>
      <c r="E419" s="8">
        <v>11056.75</v>
      </c>
      <c r="F419" t="s">
        <v>8218</v>
      </c>
      <c r="G419" t="s">
        <v>8225</v>
      </c>
      <c r="H419" t="s">
        <v>8247</v>
      </c>
      <c r="I419">
        <v>1437473005</v>
      </c>
      <c r="J419">
        <v>1434881005</v>
      </c>
      <c r="K419" t="b">
        <v>0</v>
      </c>
      <c r="L419">
        <v>73</v>
      </c>
      <c r="M419" t="b">
        <v>1</v>
      </c>
      <c r="N419" s="12" t="s">
        <v>8297</v>
      </c>
      <c r="O419" t="s">
        <v>8298</v>
      </c>
      <c r="P419" s="13">
        <v>111</v>
      </c>
      <c r="Q419" s="13">
        <v>151.46</v>
      </c>
      <c r="R419" s="14">
        <v>42176.419039351851</v>
      </c>
      <c r="S419" s="14">
        <v>42206.419039351851</v>
      </c>
    </row>
    <row r="420" spans="1:19" ht="32" x14ac:dyDescent="0.2">
      <c r="A420">
        <v>2803</v>
      </c>
      <c r="B420" s="3" t="s">
        <v>2803</v>
      </c>
      <c r="C420" s="3" t="s">
        <v>6913</v>
      </c>
      <c r="D420" s="6">
        <v>10000</v>
      </c>
      <c r="E420" s="8">
        <v>12795</v>
      </c>
      <c r="F420" t="s">
        <v>8218</v>
      </c>
      <c r="G420" t="s">
        <v>8223</v>
      </c>
      <c r="H420" t="s">
        <v>8245</v>
      </c>
      <c r="I420">
        <v>1437004800</v>
      </c>
      <c r="J420">
        <v>1433295276</v>
      </c>
      <c r="K420" t="b">
        <v>0</v>
      </c>
      <c r="L420">
        <v>141</v>
      </c>
      <c r="M420" t="b">
        <v>1</v>
      </c>
      <c r="N420" s="12" t="s">
        <v>8297</v>
      </c>
      <c r="O420" t="s">
        <v>8298</v>
      </c>
      <c r="P420" s="13">
        <v>128</v>
      </c>
      <c r="Q420" s="13">
        <v>90.74</v>
      </c>
      <c r="R420" s="14">
        <v>42158.065694444449</v>
      </c>
      <c r="S420" s="14">
        <v>42201</v>
      </c>
    </row>
    <row r="421" spans="1:19" ht="32" x14ac:dyDescent="0.2">
      <c r="A421">
        <v>2811</v>
      </c>
      <c r="B421" s="3" t="s">
        <v>2811</v>
      </c>
      <c r="C421" s="3" t="s">
        <v>6921</v>
      </c>
      <c r="D421" s="6">
        <v>10000</v>
      </c>
      <c r="E421" s="8">
        <v>10027</v>
      </c>
      <c r="F421" t="s">
        <v>8218</v>
      </c>
      <c r="G421" t="s">
        <v>8224</v>
      </c>
      <c r="H421" t="s">
        <v>8246</v>
      </c>
      <c r="I421">
        <v>1424692503</v>
      </c>
      <c r="J421">
        <v>1422100503</v>
      </c>
      <c r="K421" t="b">
        <v>0</v>
      </c>
      <c r="L421">
        <v>108</v>
      </c>
      <c r="M421" t="b">
        <v>1</v>
      </c>
      <c r="N421" s="12" t="s">
        <v>8297</v>
      </c>
      <c r="O421" t="s">
        <v>8298</v>
      </c>
      <c r="P421" s="13">
        <v>100</v>
      </c>
      <c r="Q421" s="13">
        <v>92.84</v>
      </c>
      <c r="R421" s="14">
        <v>42028.496562500004</v>
      </c>
      <c r="S421" s="14">
        <v>42058.496562500004</v>
      </c>
    </row>
    <row r="422" spans="1:19" ht="32" x14ac:dyDescent="0.2">
      <c r="A422">
        <v>2818</v>
      </c>
      <c r="B422" s="3" t="s">
        <v>2818</v>
      </c>
      <c r="C422" s="3" t="s">
        <v>6928</v>
      </c>
      <c r="D422" s="6">
        <v>10000</v>
      </c>
      <c r="E422" s="8">
        <v>10603</v>
      </c>
      <c r="F422" t="s">
        <v>8218</v>
      </c>
      <c r="G422" t="s">
        <v>8223</v>
      </c>
      <c r="H422" t="s">
        <v>8245</v>
      </c>
      <c r="I422">
        <v>1443018086</v>
      </c>
      <c r="J422">
        <v>1441290086</v>
      </c>
      <c r="K422" t="b">
        <v>0</v>
      </c>
      <c r="L422">
        <v>102</v>
      </c>
      <c r="M422" t="b">
        <v>1</v>
      </c>
      <c r="N422" s="12" t="s">
        <v>8297</v>
      </c>
      <c r="O422" t="s">
        <v>8298</v>
      </c>
      <c r="P422" s="13">
        <v>106</v>
      </c>
      <c r="Q422" s="13">
        <v>103.95</v>
      </c>
      <c r="R422" s="14">
        <v>42250.598217592589</v>
      </c>
      <c r="S422" s="14">
        <v>42270.598217592589</v>
      </c>
    </row>
    <row r="423" spans="1:19" ht="32" x14ac:dyDescent="0.2">
      <c r="A423">
        <v>2963</v>
      </c>
      <c r="B423" s="3" t="s">
        <v>2963</v>
      </c>
      <c r="C423" s="3" t="s">
        <v>7073</v>
      </c>
      <c r="D423" s="6">
        <v>10000</v>
      </c>
      <c r="E423" s="8">
        <v>10685</v>
      </c>
      <c r="F423" t="s">
        <v>8218</v>
      </c>
      <c r="G423" t="s">
        <v>8223</v>
      </c>
      <c r="H423" t="s">
        <v>8245</v>
      </c>
      <c r="I423">
        <v>1435835824</v>
      </c>
      <c r="J423">
        <v>1433243824</v>
      </c>
      <c r="K423" t="b">
        <v>0</v>
      </c>
      <c r="L423">
        <v>98</v>
      </c>
      <c r="M423" t="b">
        <v>1</v>
      </c>
      <c r="N423" s="12" t="s">
        <v>8297</v>
      </c>
      <c r="O423" t="s">
        <v>8298</v>
      </c>
      <c r="P423" s="13">
        <v>107</v>
      </c>
      <c r="Q423" s="13">
        <v>109.03</v>
      </c>
      <c r="R423" s="14">
        <v>42157.470185185186</v>
      </c>
      <c r="S423" s="14">
        <v>42187.470185185186</v>
      </c>
    </row>
    <row r="424" spans="1:19" ht="32" x14ac:dyDescent="0.2">
      <c r="A424">
        <v>2966</v>
      </c>
      <c r="B424" s="3" t="s">
        <v>2966</v>
      </c>
      <c r="C424" s="3" t="s">
        <v>7076</v>
      </c>
      <c r="D424" s="6">
        <v>10000</v>
      </c>
      <c r="E424" s="8">
        <v>11363</v>
      </c>
      <c r="F424" t="s">
        <v>8218</v>
      </c>
      <c r="G424" t="s">
        <v>8223</v>
      </c>
      <c r="H424" t="s">
        <v>8245</v>
      </c>
      <c r="I424">
        <v>1442425412</v>
      </c>
      <c r="J424">
        <v>1439833412</v>
      </c>
      <c r="K424" t="b">
        <v>0</v>
      </c>
      <c r="L424">
        <v>128</v>
      </c>
      <c r="M424" t="b">
        <v>1</v>
      </c>
      <c r="N424" s="12" t="s">
        <v>8297</v>
      </c>
      <c r="O424" t="s">
        <v>8298</v>
      </c>
      <c r="P424" s="13">
        <v>114</v>
      </c>
      <c r="Q424" s="13">
        <v>88.77</v>
      </c>
      <c r="R424" s="14">
        <v>42233.738564814819</v>
      </c>
      <c r="S424" s="14">
        <v>42263.738564814819</v>
      </c>
    </row>
    <row r="425" spans="1:19" ht="32" x14ac:dyDescent="0.2">
      <c r="A425">
        <v>3173</v>
      </c>
      <c r="B425" s="3" t="s">
        <v>3173</v>
      </c>
      <c r="C425" s="3" t="s">
        <v>7283</v>
      </c>
      <c r="D425" s="6">
        <v>10000</v>
      </c>
      <c r="E425" s="8">
        <v>10300</v>
      </c>
      <c r="F425" t="s">
        <v>8218</v>
      </c>
      <c r="G425" t="s">
        <v>8223</v>
      </c>
      <c r="H425" t="s">
        <v>8245</v>
      </c>
      <c r="I425">
        <v>1411765492</v>
      </c>
      <c r="J425">
        <v>1409173492</v>
      </c>
      <c r="K425" t="b">
        <v>1</v>
      </c>
      <c r="L425">
        <v>74</v>
      </c>
      <c r="M425" t="b">
        <v>1</v>
      </c>
      <c r="N425" s="12" t="s">
        <v>8297</v>
      </c>
      <c r="O425" t="s">
        <v>8298</v>
      </c>
      <c r="P425" s="13">
        <v>103</v>
      </c>
      <c r="Q425" s="13">
        <v>139.19</v>
      </c>
      <c r="R425" s="14">
        <v>41878.878379629627</v>
      </c>
      <c r="S425" s="14">
        <v>41908.878379629627</v>
      </c>
    </row>
    <row r="426" spans="1:19" ht="32" x14ac:dyDescent="0.2">
      <c r="A426">
        <v>3242</v>
      </c>
      <c r="B426" s="3" t="s">
        <v>3242</v>
      </c>
      <c r="C426" s="3" t="s">
        <v>7352</v>
      </c>
      <c r="D426" s="6">
        <v>10000</v>
      </c>
      <c r="E426" s="8">
        <v>12730.42</v>
      </c>
      <c r="F426" t="s">
        <v>8218</v>
      </c>
      <c r="G426" t="s">
        <v>8223</v>
      </c>
      <c r="H426" t="s">
        <v>8245</v>
      </c>
      <c r="I426">
        <v>1411150092</v>
      </c>
      <c r="J426">
        <v>1408558092</v>
      </c>
      <c r="K426" t="b">
        <v>1</v>
      </c>
      <c r="L426">
        <v>183</v>
      </c>
      <c r="M426" t="b">
        <v>1</v>
      </c>
      <c r="N426" s="12" t="s">
        <v>8297</v>
      </c>
      <c r="O426" t="s">
        <v>8298</v>
      </c>
      <c r="P426" s="13">
        <v>127</v>
      </c>
      <c r="Q426" s="13">
        <v>69.569999999999993</v>
      </c>
      <c r="R426" s="14">
        <v>41871.755694444444</v>
      </c>
      <c r="S426" s="14">
        <v>41901.755694444444</v>
      </c>
    </row>
    <row r="427" spans="1:19" ht="32" x14ac:dyDescent="0.2">
      <c r="A427">
        <v>3246</v>
      </c>
      <c r="B427" s="3" t="s">
        <v>3246</v>
      </c>
      <c r="C427" s="3" t="s">
        <v>7356</v>
      </c>
      <c r="D427" s="6">
        <v>10000</v>
      </c>
      <c r="E427" s="8">
        <v>11122</v>
      </c>
      <c r="F427" t="s">
        <v>8218</v>
      </c>
      <c r="G427" t="s">
        <v>8223</v>
      </c>
      <c r="H427" t="s">
        <v>8245</v>
      </c>
      <c r="I427">
        <v>1442030340</v>
      </c>
      <c r="J427">
        <v>1439551200</v>
      </c>
      <c r="K427" t="b">
        <v>1</v>
      </c>
      <c r="L427">
        <v>193</v>
      </c>
      <c r="M427" t="b">
        <v>1</v>
      </c>
      <c r="N427" s="12" t="s">
        <v>8297</v>
      </c>
      <c r="O427" t="s">
        <v>8298</v>
      </c>
      <c r="P427" s="13">
        <v>111</v>
      </c>
      <c r="Q427" s="13">
        <v>57.63</v>
      </c>
      <c r="R427" s="14">
        <v>42230.472222222219</v>
      </c>
      <c r="S427" s="14">
        <v>42259.165972222225</v>
      </c>
    </row>
    <row r="428" spans="1:19" ht="32" x14ac:dyDescent="0.2">
      <c r="A428">
        <v>3256</v>
      </c>
      <c r="B428" s="3" t="s">
        <v>3256</v>
      </c>
      <c r="C428" s="3" t="s">
        <v>7366</v>
      </c>
      <c r="D428" s="6">
        <v>10000</v>
      </c>
      <c r="E428" s="8">
        <v>12806</v>
      </c>
      <c r="F428" t="s">
        <v>8218</v>
      </c>
      <c r="G428" t="s">
        <v>8223</v>
      </c>
      <c r="H428" t="s">
        <v>8245</v>
      </c>
      <c r="I428">
        <v>1433995140</v>
      </c>
      <c r="J428">
        <v>1432129577</v>
      </c>
      <c r="K428" t="b">
        <v>1</v>
      </c>
      <c r="L428">
        <v>176</v>
      </c>
      <c r="M428" t="b">
        <v>1</v>
      </c>
      <c r="N428" s="12" t="s">
        <v>8297</v>
      </c>
      <c r="O428" t="s">
        <v>8298</v>
      </c>
      <c r="P428" s="13">
        <v>128</v>
      </c>
      <c r="Q428" s="13">
        <v>72.760000000000005</v>
      </c>
      <c r="R428" s="14">
        <v>42144.573807870373</v>
      </c>
      <c r="S428" s="14">
        <v>42166.165972222225</v>
      </c>
    </row>
    <row r="429" spans="1:19" ht="32" x14ac:dyDescent="0.2">
      <c r="A429">
        <v>3272</v>
      </c>
      <c r="B429" s="3" t="s">
        <v>3272</v>
      </c>
      <c r="C429" s="3" t="s">
        <v>7382</v>
      </c>
      <c r="D429" s="6">
        <v>10000</v>
      </c>
      <c r="E429" s="8">
        <v>15443</v>
      </c>
      <c r="F429" t="s">
        <v>8218</v>
      </c>
      <c r="G429" t="s">
        <v>8223</v>
      </c>
      <c r="H429" t="s">
        <v>8245</v>
      </c>
      <c r="I429">
        <v>1446814809</v>
      </c>
      <c r="J429">
        <v>1444219209</v>
      </c>
      <c r="K429" t="b">
        <v>1</v>
      </c>
      <c r="L429">
        <v>145</v>
      </c>
      <c r="M429" t="b">
        <v>1</v>
      </c>
      <c r="N429" s="12" t="s">
        <v>8297</v>
      </c>
      <c r="O429" t="s">
        <v>8298</v>
      </c>
      <c r="P429" s="13">
        <v>154</v>
      </c>
      <c r="Q429" s="13">
        <v>106.5</v>
      </c>
      <c r="R429" s="14">
        <v>42284.500104166669</v>
      </c>
      <c r="S429" s="14">
        <v>42314.541770833333</v>
      </c>
    </row>
    <row r="430" spans="1:19" ht="32" x14ac:dyDescent="0.2">
      <c r="A430">
        <v>3288</v>
      </c>
      <c r="B430" s="3" t="s">
        <v>3288</v>
      </c>
      <c r="C430" s="3" t="s">
        <v>7398</v>
      </c>
      <c r="D430" s="6">
        <v>10000</v>
      </c>
      <c r="E430" s="8">
        <v>10026.49</v>
      </c>
      <c r="F430" t="s">
        <v>8218</v>
      </c>
      <c r="G430" t="s">
        <v>8224</v>
      </c>
      <c r="H430" t="s">
        <v>8246</v>
      </c>
      <c r="I430">
        <v>1466463600</v>
      </c>
      <c r="J430">
        <v>1463337315</v>
      </c>
      <c r="K430" t="b">
        <v>0</v>
      </c>
      <c r="L430">
        <v>207</v>
      </c>
      <c r="M430" t="b">
        <v>1</v>
      </c>
      <c r="N430" s="12" t="s">
        <v>8297</v>
      </c>
      <c r="O430" t="s">
        <v>8298</v>
      </c>
      <c r="P430" s="13">
        <v>100</v>
      </c>
      <c r="Q430" s="13">
        <v>48.44</v>
      </c>
      <c r="R430" s="14">
        <v>42505.774479166663</v>
      </c>
      <c r="S430" s="14">
        <v>42541.958333333328</v>
      </c>
    </row>
    <row r="431" spans="1:19" ht="32" x14ac:dyDescent="0.2">
      <c r="A431">
        <v>3298</v>
      </c>
      <c r="B431" s="3" t="s">
        <v>3298</v>
      </c>
      <c r="C431" s="3" t="s">
        <v>7408</v>
      </c>
      <c r="D431" s="6">
        <v>10000</v>
      </c>
      <c r="E431" s="8">
        <v>10173</v>
      </c>
      <c r="F431" t="s">
        <v>8218</v>
      </c>
      <c r="G431" t="s">
        <v>8223</v>
      </c>
      <c r="H431" t="s">
        <v>8245</v>
      </c>
      <c r="I431">
        <v>1442102400</v>
      </c>
      <c r="J431">
        <v>1440370768</v>
      </c>
      <c r="K431" t="b">
        <v>0</v>
      </c>
      <c r="L431">
        <v>72</v>
      </c>
      <c r="M431" t="b">
        <v>1</v>
      </c>
      <c r="N431" s="12" t="s">
        <v>8297</v>
      </c>
      <c r="O431" t="s">
        <v>8298</v>
      </c>
      <c r="P431" s="13">
        <v>102</v>
      </c>
      <c r="Q431" s="13">
        <v>141.29</v>
      </c>
      <c r="R431" s="14">
        <v>42239.957962962959</v>
      </c>
      <c r="S431" s="14">
        <v>42260</v>
      </c>
    </row>
    <row r="432" spans="1:19" ht="32" x14ac:dyDescent="0.2">
      <c r="A432">
        <v>3358</v>
      </c>
      <c r="B432" s="3" t="s">
        <v>3357</v>
      </c>
      <c r="C432" s="3" t="s">
        <v>7468</v>
      </c>
      <c r="D432" s="6">
        <v>10000</v>
      </c>
      <c r="E432" s="8">
        <v>10299</v>
      </c>
      <c r="F432" t="s">
        <v>8218</v>
      </c>
      <c r="G432" t="s">
        <v>8223</v>
      </c>
      <c r="H432" t="s">
        <v>8245</v>
      </c>
      <c r="I432">
        <v>1416385679</v>
      </c>
      <c r="J432">
        <v>1413790079</v>
      </c>
      <c r="K432" t="b">
        <v>0</v>
      </c>
      <c r="L432">
        <v>162</v>
      </c>
      <c r="M432" t="b">
        <v>1</v>
      </c>
      <c r="N432" s="12" t="s">
        <v>8297</v>
      </c>
      <c r="O432" t="s">
        <v>8298</v>
      </c>
      <c r="P432" s="13">
        <v>103</v>
      </c>
      <c r="Q432" s="13">
        <v>63.57</v>
      </c>
      <c r="R432" s="14">
        <v>41932.311099537037</v>
      </c>
      <c r="S432" s="14">
        <v>41962.352766203709</v>
      </c>
    </row>
    <row r="433" spans="1:19" ht="32" x14ac:dyDescent="0.2">
      <c r="A433">
        <v>3389</v>
      </c>
      <c r="B433" s="3" t="s">
        <v>3388</v>
      </c>
      <c r="C433" s="3" t="s">
        <v>7499</v>
      </c>
      <c r="D433" s="6">
        <v>10000</v>
      </c>
      <c r="E433" s="8">
        <v>11450</v>
      </c>
      <c r="F433" t="s">
        <v>8218</v>
      </c>
      <c r="G433" t="s">
        <v>8223</v>
      </c>
      <c r="H433" t="s">
        <v>8245</v>
      </c>
      <c r="I433">
        <v>1464960682</v>
      </c>
      <c r="J433">
        <v>1462368682</v>
      </c>
      <c r="K433" t="b">
        <v>0</v>
      </c>
      <c r="L433">
        <v>62</v>
      </c>
      <c r="M433" t="b">
        <v>1</v>
      </c>
      <c r="N433" s="12" t="s">
        <v>8297</v>
      </c>
      <c r="O433" t="s">
        <v>8298</v>
      </c>
      <c r="P433" s="13">
        <v>115</v>
      </c>
      <c r="Q433" s="13">
        <v>184.68</v>
      </c>
      <c r="R433" s="14">
        <v>42494.563449074078</v>
      </c>
      <c r="S433" s="14">
        <v>42524.563449074078</v>
      </c>
    </row>
    <row r="434" spans="1:19" ht="32" x14ac:dyDescent="0.2">
      <c r="A434">
        <v>3400</v>
      </c>
      <c r="B434" s="3" t="s">
        <v>3399</v>
      </c>
      <c r="C434" s="3" t="s">
        <v>7510</v>
      </c>
      <c r="D434" s="6">
        <v>10000</v>
      </c>
      <c r="E434" s="8">
        <v>10041</v>
      </c>
      <c r="F434" t="s">
        <v>8218</v>
      </c>
      <c r="G434" t="s">
        <v>8223</v>
      </c>
      <c r="H434" t="s">
        <v>8245</v>
      </c>
      <c r="I434">
        <v>1409266414</v>
      </c>
      <c r="J434">
        <v>1405378414</v>
      </c>
      <c r="K434" t="b">
        <v>0</v>
      </c>
      <c r="L434">
        <v>85</v>
      </c>
      <c r="M434" t="b">
        <v>1</v>
      </c>
      <c r="N434" s="12" t="s">
        <v>8297</v>
      </c>
      <c r="O434" t="s">
        <v>8298</v>
      </c>
      <c r="P434" s="13">
        <v>100</v>
      </c>
      <c r="Q434" s="13">
        <v>118.13</v>
      </c>
      <c r="R434" s="14">
        <v>41834.953865740739</v>
      </c>
      <c r="S434" s="14">
        <v>41879.953865740739</v>
      </c>
    </row>
    <row r="435" spans="1:19" ht="32" x14ac:dyDescent="0.2">
      <c r="A435">
        <v>3406</v>
      </c>
      <c r="B435" s="3" t="s">
        <v>3405</v>
      </c>
      <c r="C435" s="3" t="s">
        <v>7516</v>
      </c>
      <c r="D435" s="6">
        <v>10000</v>
      </c>
      <c r="E435" s="8">
        <v>10031</v>
      </c>
      <c r="F435" t="s">
        <v>8218</v>
      </c>
      <c r="G435" t="s">
        <v>8223</v>
      </c>
      <c r="H435" t="s">
        <v>8245</v>
      </c>
      <c r="I435">
        <v>1405511376</v>
      </c>
      <c r="J435">
        <v>1401623376</v>
      </c>
      <c r="K435" t="b">
        <v>0</v>
      </c>
      <c r="L435">
        <v>91</v>
      </c>
      <c r="M435" t="b">
        <v>1</v>
      </c>
      <c r="N435" s="12" t="s">
        <v>8297</v>
      </c>
      <c r="O435" t="s">
        <v>8298</v>
      </c>
      <c r="P435" s="13">
        <v>100</v>
      </c>
      <c r="Q435" s="13">
        <v>110.23</v>
      </c>
      <c r="R435" s="14">
        <v>41791.492777777778</v>
      </c>
      <c r="S435" s="14">
        <v>41836.492777777778</v>
      </c>
    </row>
    <row r="436" spans="1:19" ht="32" x14ac:dyDescent="0.2">
      <c r="A436">
        <v>3421</v>
      </c>
      <c r="B436" s="3" t="s">
        <v>3420</v>
      </c>
      <c r="C436" s="3" t="s">
        <v>7531</v>
      </c>
      <c r="D436" s="6">
        <v>10000</v>
      </c>
      <c r="E436" s="8">
        <v>10115</v>
      </c>
      <c r="F436" t="s">
        <v>8218</v>
      </c>
      <c r="G436" t="s">
        <v>8223</v>
      </c>
      <c r="H436" t="s">
        <v>8245</v>
      </c>
      <c r="I436">
        <v>1425495563</v>
      </c>
      <c r="J436">
        <v>1422903563</v>
      </c>
      <c r="K436" t="b">
        <v>0</v>
      </c>
      <c r="L436">
        <v>98</v>
      </c>
      <c r="M436" t="b">
        <v>1</v>
      </c>
      <c r="N436" s="12" t="s">
        <v>8297</v>
      </c>
      <c r="O436" t="s">
        <v>8298</v>
      </c>
      <c r="P436" s="13">
        <v>101</v>
      </c>
      <c r="Q436" s="13">
        <v>103.21</v>
      </c>
      <c r="R436" s="14">
        <v>42037.791238425925</v>
      </c>
      <c r="S436" s="14">
        <v>42067.791238425925</v>
      </c>
    </row>
    <row r="437" spans="1:19" ht="32" x14ac:dyDescent="0.2">
      <c r="A437">
        <v>3434</v>
      </c>
      <c r="B437" s="3" t="s">
        <v>3433</v>
      </c>
      <c r="C437" s="3" t="s">
        <v>7544</v>
      </c>
      <c r="D437" s="6">
        <v>10000</v>
      </c>
      <c r="E437" s="8">
        <v>10555</v>
      </c>
      <c r="F437" t="s">
        <v>8218</v>
      </c>
      <c r="G437" t="s">
        <v>8223</v>
      </c>
      <c r="H437" t="s">
        <v>8245</v>
      </c>
      <c r="I437">
        <v>1404983269</v>
      </c>
      <c r="J437">
        <v>1402391269</v>
      </c>
      <c r="K437" t="b">
        <v>0</v>
      </c>
      <c r="L437">
        <v>168</v>
      </c>
      <c r="M437" t="b">
        <v>1</v>
      </c>
      <c r="N437" s="12" t="s">
        <v>8297</v>
      </c>
      <c r="O437" t="s">
        <v>8298</v>
      </c>
      <c r="P437" s="13">
        <v>106</v>
      </c>
      <c r="Q437" s="13">
        <v>62.83</v>
      </c>
      <c r="R437" s="14">
        <v>41800.380428240744</v>
      </c>
      <c r="S437" s="14">
        <v>41830.380428240744</v>
      </c>
    </row>
    <row r="438" spans="1:19" ht="32" x14ac:dyDescent="0.2">
      <c r="A438">
        <v>3455</v>
      </c>
      <c r="B438" s="3" t="s">
        <v>3454</v>
      </c>
      <c r="C438" s="3" t="s">
        <v>7565</v>
      </c>
      <c r="D438" s="6">
        <v>10000</v>
      </c>
      <c r="E438" s="8">
        <v>10065</v>
      </c>
      <c r="F438" t="s">
        <v>8218</v>
      </c>
      <c r="G438" t="s">
        <v>8223</v>
      </c>
      <c r="H438" t="s">
        <v>8245</v>
      </c>
      <c r="I438">
        <v>1476381627</v>
      </c>
      <c r="J438">
        <v>1473789627</v>
      </c>
      <c r="K438" t="b">
        <v>0</v>
      </c>
      <c r="L438">
        <v>69</v>
      </c>
      <c r="M438" t="b">
        <v>1</v>
      </c>
      <c r="N438" s="12" t="s">
        <v>8297</v>
      </c>
      <c r="O438" t="s">
        <v>8298</v>
      </c>
      <c r="P438" s="13">
        <v>101</v>
      </c>
      <c r="Q438" s="13">
        <v>145.87</v>
      </c>
      <c r="R438" s="14">
        <v>42626.7503125</v>
      </c>
      <c r="S438" s="14">
        <v>42656.7503125</v>
      </c>
    </row>
    <row r="439" spans="1:19" ht="32" x14ac:dyDescent="0.2">
      <c r="A439">
        <v>3463</v>
      </c>
      <c r="B439" s="3" t="s">
        <v>3462</v>
      </c>
      <c r="C439" s="3" t="s">
        <v>7573</v>
      </c>
      <c r="D439" s="6">
        <v>10000</v>
      </c>
      <c r="E439" s="8">
        <v>10338</v>
      </c>
      <c r="F439" t="s">
        <v>8218</v>
      </c>
      <c r="G439" t="s">
        <v>8228</v>
      </c>
      <c r="H439" t="s">
        <v>8250</v>
      </c>
      <c r="I439">
        <v>1476158340</v>
      </c>
      <c r="J439">
        <v>1472594585</v>
      </c>
      <c r="K439" t="b">
        <v>0</v>
      </c>
      <c r="L439">
        <v>114</v>
      </c>
      <c r="M439" t="b">
        <v>1</v>
      </c>
      <c r="N439" s="12" t="s">
        <v>8297</v>
      </c>
      <c r="O439" t="s">
        <v>8298</v>
      </c>
      <c r="P439" s="13">
        <v>103</v>
      </c>
      <c r="Q439" s="13">
        <v>90.68</v>
      </c>
      <c r="R439" s="14">
        <v>42612.918807870374</v>
      </c>
      <c r="S439" s="14">
        <v>42654.165972222225</v>
      </c>
    </row>
    <row r="440" spans="1:19" ht="32" x14ac:dyDescent="0.2">
      <c r="A440">
        <v>3468</v>
      </c>
      <c r="B440" s="3" t="s">
        <v>3467</v>
      </c>
      <c r="C440" s="3" t="s">
        <v>7578</v>
      </c>
      <c r="D440" s="6">
        <v>10000</v>
      </c>
      <c r="E440" s="8">
        <v>12178</v>
      </c>
      <c r="F440" t="s">
        <v>8218</v>
      </c>
      <c r="G440" t="s">
        <v>8223</v>
      </c>
      <c r="H440" t="s">
        <v>8245</v>
      </c>
      <c r="I440">
        <v>1474426800</v>
      </c>
      <c r="J440">
        <v>1471976529</v>
      </c>
      <c r="K440" t="b">
        <v>0</v>
      </c>
      <c r="L440">
        <v>17</v>
      </c>
      <c r="M440" t="b">
        <v>1</v>
      </c>
      <c r="N440" s="12" t="s">
        <v>8297</v>
      </c>
      <c r="O440" t="s">
        <v>8298</v>
      </c>
      <c r="P440" s="13">
        <v>122</v>
      </c>
      <c r="Q440" s="13">
        <v>716.35</v>
      </c>
      <c r="R440" s="14">
        <v>42605.765381944439</v>
      </c>
      <c r="S440" s="14">
        <v>42634.125</v>
      </c>
    </row>
    <row r="441" spans="1:19" ht="32" x14ac:dyDescent="0.2">
      <c r="A441">
        <v>3481</v>
      </c>
      <c r="B441" s="3" t="s">
        <v>3480</v>
      </c>
      <c r="C441" s="3" t="s">
        <v>7591</v>
      </c>
      <c r="D441" s="6">
        <v>10000</v>
      </c>
      <c r="E441" s="8">
        <v>11880</v>
      </c>
      <c r="F441" t="s">
        <v>8218</v>
      </c>
      <c r="G441" t="s">
        <v>8225</v>
      </c>
      <c r="H441" t="s">
        <v>8247</v>
      </c>
      <c r="I441">
        <v>1420178188</v>
      </c>
      <c r="J441">
        <v>1418709388</v>
      </c>
      <c r="K441" t="b">
        <v>0</v>
      </c>
      <c r="L441">
        <v>95</v>
      </c>
      <c r="M441" t="b">
        <v>1</v>
      </c>
      <c r="N441" s="12" t="s">
        <v>8297</v>
      </c>
      <c r="O441" t="s">
        <v>8298</v>
      </c>
      <c r="P441" s="13">
        <v>119</v>
      </c>
      <c r="Q441" s="13">
        <v>125.05</v>
      </c>
      <c r="R441" s="14">
        <v>41989.24754629629</v>
      </c>
      <c r="S441" s="14">
        <v>42006.24754629629</v>
      </c>
    </row>
    <row r="442" spans="1:19" ht="32" x14ac:dyDescent="0.2">
      <c r="A442">
        <v>3507</v>
      </c>
      <c r="B442" s="3" t="s">
        <v>3506</v>
      </c>
      <c r="C442" s="3" t="s">
        <v>7617</v>
      </c>
      <c r="D442" s="6">
        <v>10000</v>
      </c>
      <c r="E442" s="8">
        <v>10440</v>
      </c>
      <c r="F442" t="s">
        <v>8218</v>
      </c>
      <c r="G442" t="s">
        <v>8223</v>
      </c>
      <c r="H442" t="s">
        <v>8245</v>
      </c>
      <c r="I442">
        <v>1464732537</v>
      </c>
      <c r="J442">
        <v>1462140537</v>
      </c>
      <c r="K442" t="b">
        <v>0</v>
      </c>
      <c r="L442">
        <v>72</v>
      </c>
      <c r="M442" t="b">
        <v>1</v>
      </c>
      <c r="N442" s="12" t="s">
        <v>8297</v>
      </c>
      <c r="O442" t="s">
        <v>8298</v>
      </c>
      <c r="P442" s="13">
        <v>104</v>
      </c>
      <c r="Q442" s="13">
        <v>145</v>
      </c>
      <c r="R442" s="14">
        <v>42491.92288194444</v>
      </c>
      <c r="S442" s="14">
        <v>42521.92288194444</v>
      </c>
    </row>
    <row r="443" spans="1:19" ht="32" x14ac:dyDescent="0.2">
      <c r="A443">
        <v>3524</v>
      </c>
      <c r="B443" s="3" t="s">
        <v>3523</v>
      </c>
      <c r="C443" s="3" t="s">
        <v>7634</v>
      </c>
      <c r="D443" s="6">
        <v>10000</v>
      </c>
      <c r="E443" s="8">
        <v>10156</v>
      </c>
      <c r="F443" t="s">
        <v>8218</v>
      </c>
      <c r="G443" t="s">
        <v>8223</v>
      </c>
      <c r="H443" t="s">
        <v>8245</v>
      </c>
      <c r="I443">
        <v>1410580800</v>
      </c>
      <c r="J443">
        <v>1409336373</v>
      </c>
      <c r="K443" t="b">
        <v>0</v>
      </c>
      <c r="L443">
        <v>74</v>
      </c>
      <c r="M443" t="b">
        <v>1</v>
      </c>
      <c r="N443" s="12" t="s">
        <v>8297</v>
      </c>
      <c r="O443" t="s">
        <v>8298</v>
      </c>
      <c r="P443" s="13">
        <v>102</v>
      </c>
      <c r="Q443" s="13">
        <v>137.24</v>
      </c>
      <c r="R443" s="14">
        <v>41880.76357638889</v>
      </c>
      <c r="S443" s="14">
        <v>41895.166666666664</v>
      </c>
    </row>
    <row r="444" spans="1:19" ht="32" x14ac:dyDescent="0.2">
      <c r="A444">
        <v>3575</v>
      </c>
      <c r="B444" s="3" t="s">
        <v>3574</v>
      </c>
      <c r="C444" s="3" t="s">
        <v>7685</v>
      </c>
      <c r="D444" s="6">
        <v>10000</v>
      </c>
      <c r="E444" s="8">
        <v>10133</v>
      </c>
      <c r="F444" t="s">
        <v>8218</v>
      </c>
      <c r="G444" t="s">
        <v>8223</v>
      </c>
      <c r="H444" t="s">
        <v>8245</v>
      </c>
      <c r="I444">
        <v>1470887940</v>
      </c>
      <c r="J444">
        <v>1468176527</v>
      </c>
      <c r="K444" t="b">
        <v>0</v>
      </c>
      <c r="L444">
        <v>102</v>
      </c>
      <c r="M444" t="b">
        <v>1</v>
      </c>
      <c r="N444" s="12" t="s">
        <v>8297</v>
      </c>
      <c r="O444" t="s">
        <v>8298</v>
      </c>
      <c r="P444" s="13">
        <v>101</v>
      </c>
      <c r="Q444" s="13">
        <v>99.34</v>
      </c>
      <c r="R444" s="14">
        <v>42561.783877314811</v>
      </c>
      <c r="S444" s="14">
        <v>42593.165972222225</v>
      </c>
    </row>
    <row r="445" spans="1:19" ht="32" x14ac:dyDescent="0.2">
      <c r="A445">
        <v>3714</v>
      </c>
      <c r="B445" s="3" t="s">
        <v>3711</v>
      </c>
      <c r="C445" s="3" t="s">
        <v>7824</v>
      </c>
      <c r="D445" s="6">
        <v>10000</v>
      </c>
      <c r="E445" s="8">
        <v>10235</v>
      </c>
      <c r="F445" t="s">
        <v>8218</v>
      </c>
      <c r="G445" t="s">
        <v>8223</v>
      </c>
      <c r="H445" t="s">
        <v>8245</v>
      </c>
      <c r="I445">
        <v>1432612740</v>
      </c>
      <c r="J445">
        <v>1429881667</v>
      </c>
      <c r="K445" t="b">
        <v>0</v>
      </c>
      <c r="L445">
        <v>97</v>
      </c>
      <c r="M445" t="b">
        <v>1</v>
      </c>
      <c r="N445" s="12" t="s">
        <v>8297</v>
      </c>
      <c r="O445" t="s">
        <v>8298</v>
      </c>
      <c r="P445" s="13">
        <v>102</v>
      </c>
      <c r="Q445" s="13">
        <v>105.52</v>
      </c>
      <c r="R445" s="14">
        <v>42118.556331018524</v>
      </c>
      <c r="S445" s="14">
        <v>42150.165972222225</v>
      </c>
    </row>
    <row r="446" spans="1:19" ht="32" x14ac:dyDescent="0.2">
      <c r="A446">
        <v>2828</v>
      </c>
      <c r="B446" s="3" t="s">
        <v>2828</v>
      </c>
      <c r="C446" s="3" t="s">
        <v>6938</v>
      </c>
      <c r="D446" s="6">
        <v>9500</v>
      </c>
      <c r="E446" s="8">
        <v>9536</v>
      </c>
      <c r="F446" t="s">
        <v>8218</v>
      </c>
      <c r="G446" t="s">
        <v>8224</v>
      </c>
      <c r="H446" t="s">
        <v>8246</v>
      </c>
      <c r="I446">
        <v>1443826800</v>
      </c>
      <c r="J446">
        <v>1441606869</v>
      </c>
      <c r="K446" t="b">
        <v>0</v>
      </c>
      <c r="L446">
        <v>97</v>
      </c>
      <c r="M446" t="b">
        <v>1</v>
      </c>
      <c r="N446" s="12" t="s">
        <v>8297</v>
      </c>
      <c r="O446" t="s">
        <v>8298</v>
      </c>
      <c r="P446" s="13">
        <v>100</v>
      </c>
      <c r="Q446" s="13">
        <v>98.31</v>
      </c>
      <c r="R446" s="14">
        <v>42254.264687499999</v>
      </c>
      <c r="S446" s="14">
        <v>42279.958333333328</v>
      </c>
    </row>
    <row r="447" spans="1:19" ht="32" x14ac:dyDescent="0.2">
      <c r="A447">
        <v>3209</v>
      </c>
      <c r="B447" s="3" t="s">
        <v>3209</v>
      </c>
      <c r="C447" s="3" t="s">
        <v>7319</v>
      </c>
      <c r="D447" s="6">
        <v>9500</v>
      </c>
      <c r="E447" s="8">
        <v>11335.7</v>
      </c>
      <c r="F447" t="s">
        <v>8218</v>
      </c>
      <c r="G447" t="s">
        <v>8223</v>
      </c>
      <c r="H447" t="s">
        <v>8245</v>
      </c>
      <c r="I447">
        <v>1403305200</v>
      </c>
      <c r="J447">
        <v>1400512658</v>
      </c>
      <c r="K447" t="b">
        <v>1</v>
      </c>
      <c r="L447">
        <v>226</v>
      </c>
      <c r="M447" t="b">
        <v>1</v>
      </c>
      <c r="N447" s="12" t="s">
        <v>8297</v>
      </c>
      <c r="O447" t="s">
        <v>8298</v>
      </c>
      <c r="P447" s="13">
        <v>119</v>
      </c>
      <c r="Q447" s="13">
        <v>50.16</v>
      </c>
      <c r="R447" s="14">
        <v>41778.637245370373</v>
      </c>
      <c r="S447" s="14">
        <v>41810.958333333336</v>
      </c>
    </row>
    <row r="448" spans="1:19" ht="32" x14ac:dyDescent="0.2">
      <c r="A448">
        <v>3433</v>
      </c>
      <c r="B448" s="3" t="s">
        <v>3432</v>
      </c>
      <c r="C448" s="3" t="s">
        <v>7543</v>
      </c>
      <c r="D448" s="6">
        <v>9500</v>
      </c>
      <c r="E448" s="8">
        <v>9525</v>
      </c>
      <c r="F448" t="s">
        <v>8218</v>
      </c>
      <c r="G448" t="s">
        <v>8223</v>
      </c>
      <c r="H448" t="s">
        <v>8245</v>
      </c>
      <c r="I448">
        <v>1402974000</v>
      </c>
      <c r="J448">
        <v>1400290255</v>
      </c>
      <c r="K448" t="b">
        <v>0</v>
      </c>
      <c r="L448">
        <v>71</v>
      </c>
      <c r="M448" t="b">
        <v>1</v>
      </c>
      <c r="N448" s="12" t="s">
        <v>8297</v>
      </c>
      <c r="O448" t="s">
        <v>8298</v>
      </c>
      <c r="P448" s="13">
        <v>100</v>
      </c>
      <c r="Q448" s="13">
        <v>134.15</v>
      </c>
      <c r="R448" s="14">
        <v>41776.063136574077</v>
      </c>
      <c r="S448" s="14">
        <v>41807.125</v>
      </c>
    </row>
    <row r="449" spans="1:19" ht="16" x14ac:dyDescent="0.2">
      <c r="A449">
        <v>3360</v>
      </c>
      <c r="B449" s="3" t="s">
        <v>3359</v>
      </c>
      <c r="C449" s="3" t="s">
        <v>7470</v>
      </c>
      <c r="D449" s="6">
        <v>9000</v>
      </c>
      <c r="E449" s="8">
        <v>9124</v>
      </c>
      <c r="F449" t="s">
        <v>8218</v>
      </c>
      <c r="G449" t="s">
        <v>8243</v>
      </c>
      <c r="H449" t="s">
        <v>8257</v>
      </c>
      <c r="I449">
        <v>1481731140</v>
      </c>
      <c r="J449">
        <v>1479866343</v>
      </c>
      <c r="K449" t="b">
        <v>0</v>
      </c>
      <c r="L449">
        <v>72</v>
      </c>
      <c r="M449" t="b">
        <v>1</v>
      </c>
      <c r="N449" s="12" t="s">
        <v>8297</v>
      </c>
      <c r="O449" t="s">
        <v>8298</v>
      </c>
      <c r="P449" s="13">
        <v>101</v>
      </c>
      <c r="Q449" s="13">
        <v>126.72</v>
      </c>
      <c r="R449" s="14">
        <v>42697.082673611112</v>
      </c>
      <c r="S449" s="14">
        <v>42718.665972222225</v>
      </c>
    </row>
    <row r="450" spans="1:19" ht="32" x14ac:dyDescent="0.2">
      <c r="A450">
        <v>3241</v>
      </c>
      <c r="B450" s="3" t="s">
        <v>3241</v>
      </c>
      <c r="C450" s="3" t="s">
        <v>7351</v>
      </c>
      <c r="D450" s="6">
        <v>8500</v>
      </c>
      <c r="E450" s="8">
        <v>9801</v>
      </c>
      <c r="F450" t="s">
        <v>8218</v>
      </c>
      <c r="G450" t="s">
        <v>8223</v>
      </c>
      <c r="H450" t="s">
        <v>8245</v>
      </c>
      <c r="I450">
        <v>1413269940</v>
      </c>
      <c r="J450">
        <v>1410421670</v>
      </c>
      <c r="K450" t="b">
        <v>1</v>
      </c>
      <c r="L450">
        <v>167</v>
      </c>
      <c r="M450" t="b">
        <v>1</v>
      </c>
      <c r="N450" s="12" t="s">
        <v>8297</v>
      </c>
      <c r="O450" t="s">
        <v>8298</v>
      </c>
      <c r="P450" s="13">
        <v>115</v>
      </c>
      <c r="Q450" s="13">
        <v>58.69</v>
      </c>
      <c r="R450" s="14">
        <v>41893.324884259258</v>
      </c>
      <c r="S450" s="14">
        <v>41926.290972222225</v>
      </c>
    </row>
    <row r="451" spans="1:19" ht="16" x14ac:dyDescent="0.2">
      <c r="A451">
        <v>3302</v>
      </c>
      <c r="B451" s="3" t="s">
        <v>3302</v>
      </c>
      <c r="C451" s="3" t="s">
        <v>7412</v>
      </c>
      <c r="D451" s="6">
        <v>8400</v>
      </c>
      <c r="E451" s="8">
        <v>8685</v>
      </c>
      <c r="F451" t="s">
        <v>8218</v>
      </c>
      <c r="G451" t="s">
        <v>8226</v>
      </c>
      <c r="H451" t="s">
        <v>8248</v>
      </c>
      <c r="I451">
        <v>1481099176</v>
      </c>
      <c r="J451">
        <v>1478507176</v>
      </c>
      <c r="K451" t="b">
        <v>0</v>
      </c>
      <c r="L451">
        <v>50</v>
      </c>
      <c r="M451" t="b">
        <v>1</v>
      </c>
      <c r="N451" s="12" t="s">
        <v>8297</v>
      </c>
      <c r="O451" t="s">
        <v>8298</v>
      </c>
      <c r="P451" s="13">
        <v>103</v>
      </c>
      <c r="Q451" s="13">
        <v>173.7</v>
      </c>
      <c r="R451" s="14">
        <v>42681.35157407407</v>
      </c>
      <c r="S451" s="14">
        <v>42711.35157407407</v>
      </c>
    </row>
    <row r="452" spans="1:19" ht="32" x14ac:dyDescent="0.2">
      <c r="A452">
        <v>2797</v>
      </c>
      <c r="B452" s="3" t="s">
        <v>2797</v>
      </c>
      <c r="C452" s="3" t="s">
        <v>6907</v>
      </c>
      <c r="D452" s="6">
        <v>8000</v>
      </c>
      <c r="E452" s="8">
        <v>8211.61</v>
      </c>
      <c r="F452" t="s">
        <v>8218</v>
      </c>
      <c r="G452" t="s">
        <v>8224</v>
      </c>
      <c r="H452" t="s">
        <v>8246</v>
      </c>
      <c r="I452">
        <v>1404858840</v>
      </c>
      <c r="J452">
        <v>1402266840</v>
      </c>
      <c r="K452" t="b">
        <v>0</v>
      </c>
      <c r="L452">
        <v>94</v>
      </c>
      <c r="M452" t="b">
        <v>1</v>
      </c>
      <c r="N452" s="12" t="s">
        <v>8297</v>
      </c>
      <c r="O452" t="s">
        <v>8298</v>
      </c>
      <c r="P452" s="13">
        <v>103</v>
      </c>
      <c r="Q452" s="13">
        <v>87.36</v>
      </c>
      <c r="R452" s="14">
        <v>41798.94027777778</v>
      </c>
      <c r="S452" s="14">
        <v>41828.94027777778</v>
      </c>
    </row>
    <row r="453" spans="1:19" ht="32" x14ac:dyDescent="0.2">
      <c r="A453">
        <v>2975</v>
      </c>
      <c r="B453" s="3" t="s">
        <v>2975</v>
      </c>
      <c r="C453" s="3" t="s">
        <v>7085</v>
      </c>
      <c r="D453" s="6">
        <v>8000</v>
      </c>
      <c r="E453" s="8">
        <v>8010</v>
      </c>
      <c r="F453" t="s">
        <v>8218</v>
      </c>
      <c r="G453" t="s">
        <v>8223</v>
      </c>
      <c r="H453" t="s">
        <v>8245</v>
      </c>
      <c r="I453">
        <v>1417057200</v>
      </c>
      <c r="J453">
        <v>1414599886</v>
      </c>
      <c r="K453" t="b">
        <v>0</v>
      </c>
      <c r="L453">
        <v>113</v>
      </c>
      <c r="M453" t="b">
        <v>1</v>
      </c>
      <c r="N453" s="12" t="s">
        <v>8297</v>
      </c>
      <c r="O453" t="s">
        <v>8298</v>
      </c>
      <c r="P453" s="13">
        <v>100</v>
      </c>
      <c r="Q453" s="13">
        <v>70.88</v>
      </c>
      <c r="R453" s="14">
        <v>41941.683865740742</v>
      </c>
      <c r="S453" s="14">
        <v>41970.125</v>
      </c>
    </row>
    <row r="454" spans="1:19" ht="16" x14ac:dyDescent="0.2">
      <c r="A454">
        <v>3169</v>
      </c>
      <c r="B454" s="3" t="s">
        <v>3169</v>
      </c>
      <c r="C454" s="3" t="s">
        <v>7279</v>
      </c>
      <c r="D454" s="6">
        <v>8000</v>
      </c>
      <c r="E454" s="8">
        <v>8241</v>
      </c>
      <c r="F454" t="s">
        <v>8218</v>
      </c>
      <c r="G454" t="s">
        <v>8223</v>
      </c>
      <c r="H454" t="s">
        <v>8245</v>
      </c>
      <c r="I454">
        <v>1386910740</v>
      </c>
      <c r="J454">
        <v>1384364561</v>
      </c>
      <c r="K454" t="b">
        <v>1</v>
      </c>
      <c r="L454">
        <v>82</v>
      </c>
      <c r="M454" t="b">
        <v>1</v>
      </c>
      <c r="N454" s="12" t="s">
        <v>8297</v>
      </c>
      <c r="O454" t="s">
        <v>8298</v>
      </c>
      <c r="P454" s="13">
        <v>103</v>
      </c>
      <c r="Q454" s="13">
        <v>100.5</v>
      </c>
      <c r="R454" s="14">
        <v>41591.737974537034</v>
      </c>
      <c r="S454" s="14">
        <v>41621.207638888889</v>
      </c>
    </row>
    <row r="455" spans="1:19" ht="32" x14ac:dyDescent="0.2">
      <c r="A455">
        <v>3243</v>
      </c>
      <c r="B455" s="3" t="s">
        <v>3243</v>
      </c>
      <c r="C455" s="3" t="s">
        <v>7353</v>
      </c>
      <c r="D455" s="6">
        <v>8000</v>
      </c>
      <c r="E455" s="8">
        <v>8227</v>
      </c>
      <c r="F455" t="s">
        <v>8218</v>
      </c>
      <c r="G455" t="s">
        <v>8223</v>
      </c>
      <c r="H455" t="s">
        <v>8245</v>
      </c>
      <c r="I455">
        <v>1444348800</v>
      </c>
      <c r="J455">
        <v>1442283562</v>
      </c>
      <c r="K455" t="b">
        <v>1</v>
      </c>
      <c r="L455">
        <v>71</v>
      </c>
      <c r="M455" t="b">
        <v>1</v>
      </c>
      <c r="N455" s="12" t="s">
        <v>8297</v>
      </c>
      <c r="O455" t="s">
        <v>8298</v>
      </c>
      <c r="P455" s="13">
        <v>103</v>
      </c>
      <c r="Q455" s="13">
        <v>115.87</v>
      </c>
      <c r="R455" s="14">
        <v>42262.096782407403</v>
      </c>
      <c r="S455" s="14">
        <v>42286</v>
      </c>
    </row>
    <row r="456" spans="1:19" ht="32" x14ac:dyDescent="0.2">
      <c r="A456">
        <v>3269</v>
      </c>
      <c r="B456" s="3" t="s">
        <v>3269</v>
      </c>
      <c r="C456" s="3" t="s">
        <v>7379</v>
      </c>
      <c r="D456" s="6">
        <v>8000</v>
      </c>
      <c r="E456" s="8">
        <v>8120</v>
      </c>
      <c r="F456" t="s">
        <v>8218</v>
      </c>
      <c r="G456" t="s">
        <v>8224</v>
      </c>
      <c r="H456" t="s">
        <v>8246</v>
      </c>
      <c r="I456">
        <v>1434452400</v>
      </c>
      <c r="J456">
        <v>1431509397</v>
      </c>
      <c r="K456" t="b">
        <v>1</v>
      </c>
      <c r="L456">
        <v>70</v>
      </c>
      <c r="M456" t="b">
        <v>1</v>
      </c>
      <c r="N456" s="12" t="s">
        <v>8297</v>
      </c>
      <c r="O456" t="s">
        <v>8298</v>
      </c>
      <c r="P456" s="13">
        <v>102</v>
      </c>
      <c r="Q456" s="13">
        <v>116</v>
      </c>
      <c r="R456" s="14">
        <v>42137.395798611105</v>
      </c>
      <c r="S456" s="14">
        <v>42171.458333333328</v>
      </c>
    </row>
    <row r="457" spans="1:19" ht="32" x14ac:dyDescent="0.2">
      <c r="A457">
        <v>3326</v>
      </c>
      <c r="B457" s="3" t="s">
        <v>3326</v>
      </c>
      <c r="C457" s="3" t="s">
        <v>7436</v>
      </c>
      <c r="D457" s="6">
        <v>8000</v>
      </c>
      <c r="E457" s="8">
        <v>8110</v>
      </c>
      <c r="F457" t="s">
        <v>8218</v>
      </c>
      <c r="G457" t="s">
        <v>8223</v>
      </c>
      <c r="H457" t="s">
        <v>8245</v>
      </c>
      <c r="I457">
        <v>1425830905</v>
      </c>
      <c r="J457">
        <v>1423242505</v>
      </c>
      <c r="K457" t="b">
        <v>0</v>
      </c>
      <c r="L457">
        <v>57</v>
      </c>
      <c r="M457" t="b">
        <v>1</v>
      </c>
      <c r="N457" s="12" t="s">
        <v>8297</v>
      </c>
      <c r="O457" t="s">
        <v>8298</v>
      </c>
      <c r="P457" s="13">
        <v>101</v>
      </c>
      <c r="Q457" s="13">
        <v>142.28</v>
      </c>
      <c r="R457" s="14">
        <v>42041.714178240742</v>
      </c>
      <c r="S457" s="14">
        <v>42071.67251157407</v>
      </c>
    </row>
    <row r="458" spans="1:19" ht="32" x14ac:dyDescent="0.2">
      <c r="A458">
        <v>3339</v>
      </c>
      <c r="B458" s="3" t="s">
        <v>3339</v>
      </c>
      <c r="C458" s="3" t="s">
        <v>7449</v>
      </c>
      <c r="D458" s="6">
        <v>8000</v>
      </c>
      <c r="E458" s="8">
        <v>8348</v>
      </c>
      <c r="F458" t="s">
        <v>8218</v>
      </c>
      <c r="G458" t="s">
        <v>8223</v>
      </c>
      <c r="H458" t="s">
        <v>8245</v>
      </c>
      <c r="I458">
        <v>1469721518</v>
      </c>
      <c r="J458">
        <v>1467129518</v>
      </c>
      <c r="K458" t="b">
        <v>0</v>
      </c>
      <c r="L458">
        <v>47</v>
      </c>
      <c r="M458" t="b">
        <v>1</v>
      </c>
      <c r="N458" s="12" t="s">
        <v>8297</v>
      </c>
      <c r="O458" t="s">
        <v>8298</v>
      </c>
      <c r="P458" s="13">
        <v>104</v>
      </c>
      <c r="Q458" s="13">
        <v>177.62</v>
      </c>
      <c r="R458" s="14">
        <v>42549.665717592594</v>
      </c>
      <c r="S458" s="14">
        <v>42579.665717592594</v>
      </c>
    </row>
    <row r="459" spans="1:19" ht="32" x14ac:dyDescent="0.2">
      <c r="A459">
        <v>3376</v>
      </c>
      <c r="B459" s="3" t="s">
        <v>3375</v>
      </c>
      <c r="C459" s="3" t="s">
        <v>7486</v>
      </c>
      <c r="D459" s="6">
        <v>8000</v>
      </c>
      <c r="E459" s="8">
        <v>8001</v>
      </c>
      <c r="F459" t="s">
        <v>8218</v>
      </c>
      <c r="G459" t="s">
        <v>8223</v>
      </c>
      <c r="H459" t="s">
        <v>8245</v>
      </c>
      <c r="I459">
        <v>1429976994</v>
      </c>
      <c r="J459">
        <v>1424796594</v>
      </c>
      <c r="K459" t="b">
        <v>0</v>
      </c>
      <c r="L459">
        <v>19</v>
      </c>
      <c r="M459" t="b">
        <v>1</v>
      </c>
      <c r="N459" s="12" t="s">
        <v>8297</v>
      </c>
      <c r="O459" t="s">
        <v>8298</v>
      </c>
      <c r="P459" s="13">
        <v>100</v>
      </c>
      <c r="Q459" s="13">
        <v>421.11</v>
      </c>
      <c r="R459" s="14">
        <v>42059.701319444444</v>
      </c>
      <c r="S459" s="14">
        <v>42119.659652777773</v>
      </c>
    </row>
    <row r="460" spans="1:19" ht="32" x14ac:dyDescent="0.2">
      <c r="A460">
        <v>3377</v>
      </c>
      <c r="B460" s="3" t="s">
        <v>3376</v>
      </c>
      <c r="C460" s="3" t="s">
        <v>7487</v>
      </c>
      <c r="D460" s="6">
        <v>8000</v>
      </c>
      <c r="E460" s="8">
        <v>8084</v>
      </c>
      <c r="F460" t="s">
        <v>8218</v>
      </c>
      <c r="G460" t="s">
        <v>8224</v>
      </c>
      <c r="H460" t="s">
        <v>8246</v>
      </c>
      <c r="I460">
        <v>1426870560</v>
      </c>
      <c r="J460">
        <v>1424280899</v>
      </c>
      <c r="K460" t="b">
        <v>0</v>
      </c>
      <c r="L460">
        <v>77</v>
      </c>
      <c r="M460" t="b">
        <v>1</v>
      </c>
      <c r="N460" s="12" t="s">
        <v>8297</v>
      </c>
      <c r="O460" t="s">
        <v>8298</v>
      </c>
      <c r="P460" s="13">
        <v>101</v>
      </c>
      <c r="Q460" s="13">
        <v>104.99</v>
      </c>
      <c r="R460" s="14">
        <v>42053.732627314821</v>
      </c>
      <c r="S460" s="14">
        <v>42083.705555555556</v>
      </c>
    </row>
    <row r="461" spans="1:19" ht="32" x14ac:dyDescent="0.2">
      <c r="A461">
        <v>3662</v>
      </c>
      <c r="B461" s="3" t="s">
        <v>3659</v>
      </c>
      <c r="C461" s="3" t="s">
        <v>7772</v>
      </c>
      <c r="D461" s="6">
        <v>8000</v>
      </c>
      <c r="E461" s="8">
        <v>8114</v>
      </c>
      <c r="F461" t="s">
        <v>8218</v>
      </c>
      <c r="G461" t="s">
        <v>8228</v>
      </c>
      <c r="H461" t="s">
        <v>8250</v>
      </c>
      <c r="I461">
        <v>1427775414</v>
      </c>
      <c r="J461">
        <v>1425187014</v>
      </c>
      <c r="K461" t="b">
        <v>0</v>
      </c>
      <c r="L461">
        <v>40</v>
      </c>
      <c r="M461" t="b">
        <v>1</v>
      </c>
      <c r="N461" s="12" t="s">
        <v>8297</v>
      </c>
      <c r="O461" t="s">
        <v>8298</v>
      </c>
      <c r="P461" s="13">
        <v>101</v>
      </c>
      <c r="Q461" s="13">
        <v>202.85</v>
      </c>
      <c r="R461" s="14">
        <v>42064.220069444447</v>
      </c>
      <c r="S461" s="14">
        <v>42094.178402777776</v>
      </c>
    </row>
    <row r="462" spans="1:19" ht="32" x14ac:dyDescent="0.2">
      <c r="A462">
        <v>3363</v>
      </c>
      <c r="B462" s="3" t="s">
        <v>3362</v>
      </c>
      <c r="C462" s="3" t="s">
        <v>7473</v>
      </c>
      <c r="D462" s="6">
        <v>7750</v>
      </c>
      <c r="E462" s="8">
        <v>7860</v>
      </c>
      <c r="F462" t="s">
        <v>8218</v>
      </c>
      <c r="G462" t="s">
        <v>8223</v>
      </c>
      <c r="H462" t="s">
        <v>8245</v>
      </c>
      <c r="I462">
        <v>1408464000</v>
      </c>
      <c r="J462">
        <v>1406831445</v>
      </c>
      <c r="K462" t="b">
        <v>0</v>
      </c>
      <c r="L462">
        <v>26</v>
      </c>
      <c r="M462" t="b">
        <v>1</v>
      </c>
      <c r="N462" s="12" t="s">
        <v>8297</v>
      </c>
      <c r="O462" t="s">
        <v>8298</v>
      </c>
      <c r="P462" s="13">
        <v>101</v>
      </c>
      <c r="Q462" s="13">
        <v>302.31</v>
      </c>
      <c r="R462" s="14">
        <v>41851.771354166667</v>
      </c>
      <c r="S462" s="14">
        <v>41870.666666666664</v>
      </c>
    </row>
    <row r="463" spans="1:19" ht="32" x14ac:dyDescent="0.2">
      <c r="A463">
        <v>3586</v>
      </c>
      <c r="B463" s="3" t="s">
        <v>3585</v>
      </c>
      <c r="C463" s="3" t="s">
        <v>7696</v>
      </c>
      <c r="D463" s="6">
        <v>7500</v>
      </c>
      <c r="E463" s="8">
        <v>8207</v>
      </c>
      <c r="F463" t="s">
        <v>8218</v>
      </c>
      <c r="G463" t="s">
        <v>8223</v>
      </c>
      <c r="H463" t="s">
        <v>8245</v>
      </c>
      <c r="I463">
        <v>1474649070</v>
      </c>
      <c r="J463">
        <v>1469465070</v>
      </c>
      <c r="K463" t="b">
        <v>0</v>
      </c>
      <c r="L463">
        <v>54</v>
      </c>
      <c r="M463" t="b">
        <v>1</v>
      </c>
      <c r="N463" s="12" t="s">
        <v>8297</v>
      </c>
      <c r="O463" t="s">
        <v>8298</v>
      </c>
      <c r="P463" s="13">
        <v>109</v>
      </c>
      <c r="Q463" s="13">
        <v>151.97999999999999</v>
      </c>
      <c r="R463" s="14">
        <v>42576.697569444441</v>
      </c>
      <c r="S463" s="14">
        <v>42636.697569444441</v>
      </c>
    </row>
    <row r="464" spans="1:19" ht="32" x14ac:dyDescent="0.2">
      <c r="A464">
        <v>3712</v>
      </c>
      <c r="B464" s="3" t="s">
        <v>3709</v>
      </c>
      <c r="C464" s="3" t="s">
        <v>7822</v>
      </c>
      <c r="D464" s="6">
        <v>7500</v>
      </c>
      <c r="E464" s="8">
        <v>11530</v>
      </c>
      <c r="F464" t="s">
        <v>8218</v>
      </c>
      <c r="G464" t="s">
        <v>8223</v>
      </c>
      <c r="H464" t="s">
        <v>8245</v>
      </c>
      <c r="I464">
        <v>1433055540</v>
      </c>
      <c r="J464">
        <v>1431230867</v>
      </c>
      <c r="K464" t="b">
        <v>0</v>
      </c>
      <c r="L464">
        <v>104</v>
      </c>
      <c r="M464" t="b">
        <v>1</v>
      </c>
      <c r="N464" s="12" t="s">
        <v>8297</v>
      </c>
      <c r="O464" t="s">
        <v>8298</v>
      </c>
      <c r="P464" s="13">
        <v>154</v>
      </c>
      <c r="Q464" s="13">
        <v>110.87</v>
      </c>
      <c r="R464" s="14">
        <v>42134.172071759262</v>
      </c>
      <c r="S464" s="14">
        <v>42155.290972222225</v>
      </c>
    </row>
    <row r="465" spans="1:19" ht="32" x14ac:dyDescent="0.2">
      <c r="A465">
        <v>3154</v>
      </c>
      <c r="B465" s="3" t="s">
        <v>3154</v>
      </c>
      <c r="C465" s="3" t="s">
        <v>7264</v>
      </c>
      <c r="D465" s="6">
        <v>7000</v>
      </c>
      <c r="E465" s="8">
        <v>7905</v>
      </c>
      <c r="F465" t="s">
        <v>8218</v>
      </c>
      <c r="G465" t="s">
        <v>8223</v>
      </c>
      <c r="H465" t="s">
        <v>8245</v>
      </c>
      <c r="I465">
        <v>1333310458</v>
      </c>
      <c r="J465">
        <v>1330722058</v>
      </c>
      <c r="K465" t="b">
        <v>1</v>
      </c>
      <c r="L465">
        <v>123</v>
      </c>
      <c r="M465" t="b">
        <v>1</v>
      </c>
      <c r="N465" s="12" t="s">
        <v>8297</v>
      </c>
      <c r="O465" t="s">
        <v>8298</v>
      </c>
      <c r="P465" s="13">
        <v>113</v>
      </c>
      <c r="Q465" s="13">
        <v>64.27</v>
      </c>
      <c r="R465" s="14">
        <v>40970.875671296293</v>
      </c>
      <c r="S465" s="14">
        <v>41000.834004629629</v>
      </c>
    </row>
    <row r="466" spans="1:19" ht="32" x14ac:dyDescent="0.2">
      <c r="A466">
        <v>3171</v>
      </c>
      <c r="B466" s="3" t="s">
        <v>3171</v>
      </c>
      <c r="C466" s="3" t="s">
        <v>7281</v>
      </c>
      <c r="D466" s="6">
        <v>7000</v>
      </c>
      <c r="E466" s="8">
        <v>7617</v>
      </c>
      <c r="F466" t="s">
        <v>8218</v>
      </c>
      <c r="G466" t="s">
        <v>8224</v>
      </c>
      <c r="H466" t="s">
        <v>8246</v>
      </c>
      <c r="I466">
        <v>1462545358</v>
      </c>
      <c r="J466">
        <v>1459953358</v>
      </c>
      <c r="K466" t="b">
        <v>1</v>
      </c>
      <c r="L466">
        <v>117</v>
      </c>
      <c r="M466" t="b">
        <v>1</v>
      </c>
      <c r="N466" s="12" t="s">
        <v>8297</v>
      </c>
      <c r="O466" t="s">
        <v>8298</v>
      </c>
      <c r="P466" s="13">
        <v>109</v>
      </c>
      <c r="Q466" s="13">
        <v>65.099999999999994</v>
      </c>
      <c r="R466" s="14">
        <v>42466.608310185184</v>
      </c>
      <c r="S466" s="14">
        <v>42496.608310185184</v>
      </c>
    </row>
    <row r="467" spans="1:19" ht="48" x14ac:dyDescent="0.2">
      <c r="A467">
        <v>3182</v>
      </c>
      <c r="B467" s="3" t="s">
        <v>3182</v>
      </c>
      <c r="C467" s="3" t="s">
        <v>7292</v>
      </c>
      <c r="D467" s="6">
        <v>7000</v>
      </c>
      <c r="E467" s="8">
        <v>7062</v>
      </c>
      <c r="F467" t="s">
        <v>8218</v>
      </c>
      <c r="G467" t="s">
        <v>8223</v>
      </c>
      <c r="H467" t="s">
        <v>8245</v>
      </c>
      <c r="I467">
        <v>1328029200</v>
      </c>
      <c r="J467">
        <v>1323211621</v>
      </c>
      <c r="K467" t="b">
        <v>1</v>
      </c>
      <c r="L467">
        <v>151</v>
      </c>
      <c r="M467" t="b">
        <v>1</v>
      </c>
      <c r="N467" s="12" t="s">
        <v>8297</v>
      </c>
      <c r="O467" t="s">
        <v>8298</v>
      </c>
      <c r="P467" s="13">
        <v>101</v>
      </c>
      <c r="Q467" s="13">
        <v>46.77</v>
      </c>
      <c r="R467" s="14">
        <v>40883.949317129627</v>
      </c>
      <c r="S467" s="14">
        <v>40939.708333333336</v>
      </c>
    </row>
    <row r="468" spans="1:19" ht="32" x14ac:dyDescent="0.2">
      <c r="A468">
        <v>3228</v>
      </c>
      <c r="B468" s="3" t="s">
        <v>3228</v>
      </c>
      <c r="C468" s="3" t="s">
        <v>7338</v>
      </c>
      <c r="D468" s="6">
        <v>7000</v>
      </c>
      <c r="E468" s="8">
        <v>7164</v>
      </c>
      <c r="F468" t="s">
        <v>8218</v>
      </c>
      <c r="G468" t="s">
        <v>8223</v>
      </c>
      <c r="H468" t="s">
        <v>8245</v>
      </c>
      <c r="I468">
        <v>1450328340</v>
      </c>
      <c r="J468">
        <v>1447606884</v>
      </c>
      <c r="K468" t="b">
        <v>1</v>
      </c>
      <c r="L468">
        <v>37</v>
      </c>
      <c r="M468" t="b">
        <v>1</v>
      </c>
      <c r="N468" s="12" t="s">
        <v>8297</v>
      </c>
      <c r="O468" t="s">
        <v>8298</v>
      </c>
      <c r="P468" s="13">
        <v>102</v>
      </c>
      <c r="Q468" s="13">
        <v>193.62</v>
      </c>
      <c r="R468" s="14">
        <v>42323.70930555556</v>
      </c>
      <c r="S468" s="14">
        <v>42355.207638888889</v>
      </c>
    </row>
    <row r="469" spans="1:19" ht="32" x14ac:dyDescent="0.2">
      <c r="A469">
        <v>3258</v>
      </c>
      <c r="B469" s="3" t="s">
        <v>3258</v>
      </c>
      <c r="C469" s="3" t="s">
        <v>7368</v>
      </c>
      <c r="D469" s="6">
        <v>7000</v>
      </c>
      <c r="E469" s="8">
        <v>7365</v>
      </c>
      <c r="F469" t="s">
        <v>8218</v>
      </c>
      <c r="G469" t="s">
        <v>8223</v>
      </c>
      <c r="H469" t="s">
        <v>8245</v>
      </c>
      <c r="I469">
        <v>1420751861</v>
      </c>
      <c r="J469">
        <v>1418159861</v>
      </c>
      <c r="K469" t="b">
        <v>1</v>
      </c>
      <c r="L469">
        <v>75</v>
      </c>
      <c r="M469" t="b">
        <v>1</v>
      </c>
      <c r="N469" s="12" t="s">
        <v>8297</v>
      </c>
      <c r="O469" t="s">
        <v>8298</v>
      </c>
      <c r="P469" s="13">
        <v>105</v>
      </c>
      <c r="Q469" s="13">
        <v>98.2</v>
      </c>
      <c r="R469" s="14">
        <v>41982.887280092589</v>
      </c>
      <c r="S469" s="14">
        <v>42012.887280092589</v>
      </c>
    </row>
    <row r="470" spans="1:19" ht="32" x14ac:dyDescent="0.2">
      <c r="A470">
        <v>3310</v>
      </c>
      <c r="B470" s="3" t="s">
        <v>3310</v>
      </c>
      <c r="C470" s="3" t="s">
        <v>7420</v>
      </c>
      <c r="D470" s="6">
        <v>6500</v>
      </c>
      <c r="E470" s="8">
        <v>6505</v>
      </c>
      <c r="F470" t="s">
        <v>8218</v>
      </c>
      <c r="G470" t="s">
        <v>8223</v>
      </c>
      <c r="H470" t="s">
        <v>8245</v>
      </c>
      <c r="I470">
        <v>1444169825</v>
      </c>
      <c r="J470">
        <v>1441577825</v>
      </c>
      <c r="K470" t="b">
        <v>0</v>
      </c>
      <c r="L470">
        <v>31</v>
      </c>
      <c r="M470" t="b">
        <v>1</v>
      </c>
      <c r="N470" s="12" t="s">
        <v>8297</v>
      </c>
      <c r="O470" t="s">
        <v>8298</v>
      </c>
      <c r="P470" s="13">
        <v>100</v>
      </c>
      <c r="Q470" s="13">
        <v>209.84</v>
      </c>
      <c r="R470" s="14">
        <v>42253.928530092591</v>
      </c>
      <c r="S470" s="14">
        <v>42283.928530092591</v>
      </c>
    </row>
    <row r="471" spans="1:19" ht="32" x14ac:dyDescent="0.2">
      <c r="A471">
        <v>2784</v>
      </c>
      <c r="B471" s="3" t="s">
        <v>2784</v>
      </c>
      <c r="C471" s="3" t="s">
        <v>6894</v>
      </c>
      <c r="D471" s="6">
        <v>6000</v>
      </c>
      <c r="E471" s="8">
        <v>7140</v>
      </c>
      <c r="F471" t="s">
        <v>8218</v>
      </c>
      <c r="G471" t="s">
        <v>8223</v>
      </c>
      <c r="H471" t="s">
        <v>8245</v>
      </c>
      <c r="I471">
        <v>1414608843</v>
      </c>
      <c r="J471">
        <v>1412794443</v>
      </c>
      <c r="K471" t="b">
        <v>0</v>
      </c>
      <c r="L471">
        <v>108</v>
      </c>
      <c r="M471" t="b">
        <v>1</v>
      </c>
      <c r="N471" s="12" t="s">
        <v>8297</v>
      </c>
      <c r="O471" t="s">
        <v>8298</v>
      </c>
      <c r="P471" s="13">
        <v>119</v>
      </c>
      <c r="Q471" s="13">
        <v>66.11</v>
      </c>
      <c r="R471" s="14">
        <v>41920.787534722222</v>
      </c>
      <c r="S471" s="14">
        <v>41941.787534722222</v>
      </c>
    </row>
    <row r="472" spans="1:19" ht="32" x14ac:dyDescent="0.2">
      <c r="A472">
        <v>2822</v>
      </c>
      <c r="B472" s="3" t="s">
        <v>2822</v>
      </c>
      <c r="C472" s="3" t="s">
        <v>6932</v>
      </c>
      <c r="D472" s="6">
        <v>6000</v>
      </c>
      <c r="E472" s="8">
        <v>6000</v>
      </c>
      <c r="F472" t="s">
        <v>8218</v>
      </c>
      <c r="G472" t="s">
        <v>8223</v>
      </c>
      <c r="H472" t="s">
        <v>8245</v>
      </c>
      <c r="I472">
        <v>1427469892</v>
      </c>
      <c r="J472">
        <v>1424881492</v>
      </c>
      <c r="K472" t="b">
        <v>0</v>
      </c>
      <c r="L472">
        <v>94</v>
      </c>
      <c r="M472" t="b">
        <v>1</v>
      </c>
      <c r="N472" s="12" t="s">
        <v>8297</v>
      </c>
      <c r="O472" t="s">
        <v>8298</v>
      </c>
      <c r="P472" s="13">
        <v>100</v>
      </c>
      <c r="Q472" s="13">
        <v>63.83</v>
      </c>
      <c r="R472" s="14">
        <v>42060.683935185181</v>
      </c>
      <c r="S472" s="14">
        <v>42090.642268518524</v>
      </c>
    </row>
    <row r="473" spans="1:19" ht="32" x14ac:dyDescent="0.2">
      <c r="A473">
        <v>2970</v>
      </c>
      <c r="B473" s="3" t="s">
        <v>2970</v>
      </c>
      <c r="C473" s="3" t="s">
        <v>7080</v>
      </c>
      <c r="D473" s="6">
        <v>6000</v>
      </c>
      <c r="E473" s="8">
        <v>6360</v>
      </c>
      <c r="F473" t="s">
        <v>8218</v>
      </c>
      <c r="G473" t="s">
        <v>8223</v>
      </c>
      <c r="H473" t="s">
        <v>8245</v>
      </c>
      <c r="I473">
        <v>1405699451</v>
      </c>
      <c r="J473">
        <v>1403107451</v>
      </c>
      <c r="K473" t="b">
        <v>0</v>
      </c>
      <c r="L473">
        <v>91</v>
      </c>
      <c r="M473" t="b">
        <v>1</v>
      </c>
      <c r="N473" s="12" t="s">
        <v>8297</v>
      </c>
      <c r="O473" t="s">
        <v>8298</v>
      </c>
      <c r="P473" s="13">
        <v>106</v>
      </c>
      <c r="Q473" s="13">
        <v>69.89</v>
      </c>
      <c r="R473" s="14">
        <v>41808.669571759259</v>
      </c>
      <c r="S473" s="14">
        <v>41838.669571759259</v>
      </c>
    </row>
    <row r="474" spans="1:19" ht="32" x14ac:dyDescent="0.2">
      <c r="A474">
        <v>3213</v>
      </c>
      <c r="B474" s="3" t="s">
        <v>3213</v>
      </c>
      <c r="C474" s="3" t="s">
        <v>7323</v>
      </c>
      <c r="D474" s="6">
        <v>6000</v>
      </c>
      <c r="E474" s="8">
        <v>6007</v>
      </c>
      <c r="F474" t="s">
        <v>8218</v>
      </c>
      <c r="G474" t="s">
        <v>8224</v>
      </c>
      <c r="H474" t="s">
        <v>8246</v>
      </c>
      <c r="I474">
        <v>1437934759</v>
      </c>
      <c r="J474">
        <v>1434478759</v>
      </c>
      <c r="K474" t="b">
        <v>1</v>
      </c>
      <c r="L474">
        <v>47</v>
      </c>
      <c r="M474" t="b">
        <v>1</v>
      </c>
      <c r="N474" s="12" t="s">
        <v>8297</v>
      </c>
      <c r="O474" t="s">
        <v>8298</v>
      </c>
      <c r="P474" s="13">
        <v>100</v>
      </c>
      <c r="Q474" s="13">
        <v>127.81</v>
      </c>
      <c r="R474" s="14">
        <v>42171.763414351852</v>
      </c>
      <c r="S474" s="14">
        <v>42211.763414351852</v>
      </c>
    </row>
    <row r="475" spans="1:19" ht="32" x14ac:dyDescent="0.2">
      <c r="A475">
        <v>3266</v>
      </c>
      <c r="B475" s="3" t="s">
        <v>3266</v>
      </c>
      <c r="C475" s="3" t="s">
        <v>7376</v>
      </c>
      <c r="D475" s="6">
        <v>6000</v>
      </c>
      <c r="E475" s="8">
        <v>7877</v>
      </c>
      <c r="F475" t="s">
        <v>8218</v>
      </c>
      <c r="G475" t="s">
        <v>8223</v>
      </c>
      <c r="H475" t="s">
        <v>8245</v>
      </c>
      <c r="I475">
        <v>1434142800</v>
      </c>
      <c r="J475">
        <v>1431435122</v>
      </c>
      <c r="K475" t="b">
        <v>1</v>
      </c>
      <c r="L475">
        <v>163</v>
      </c>
      <c r="M475" t="b">
        <v>1</v>
      </c>
      <c r="N475" s="12" t="s">
        <v>8297</v>
      </c>
      <c r="O475" t="s">
        <v>8298</v>
      </c>
      <c r="P475" s="13">
        <v>131</v>
      </c>
      <c r="Q475" s="13">
        <v>48.33</v>
      </c>
      <c r="R475" s="14">
        <v>42136.536134259266</v>
      </c>
      <c r="S475" s="14">
        <v>42167.875</v>
      </c>
    </row>
    <row r="476" spans="1:19" ht="32" x14ac:dyDescent="0.2">
      <c r="A476">
        <v>3332</v>
      </c>
      <c r="B476" s="3" t="s">
        <v>3332</v>
      </c>
      <c r="C476" s="3" t="s">
        <v>7442</v>
      </c>
      <c r="D476" s="6">
        <v>6000</v>
      </c>
      <c r="E476" s="8">
        <v>6000</v>
      </c>
      <c r="F476" t="s">
        <v>8218</v>
      </c>
      <c r="G476" t="s">
        <v>8223</v>
      </c>
      <c r="H476" t="s">
        <v>8245</v>
      </c>
      <c r="I476">
        <v>1405802330</v>
      </c>
      <c r="J476">
        <v>1403210330</v>
      </c>
      <c r="K476" t="b">
        <v>0</v>
      </c>
      <c r="L476">
        <v>83</v>
      </c>
      <c r="M476" t="b">
        <v>1</v>
      </c>
      <c r="N476" s="12" t="s">
        <v>8297</v>
      </c>
      <c r="O476" t="s">
        <v>8298</v>
      </c>
      <c r="P476" s="13">
        <v>100</v>
      </c>
      <c r="Q476" s="13">
        <v>72.290000000000006</v>
      </c>
      <c r="R476" s="14">
        <v>41809.860300925924</v>
      </c>
      <c r="S476" s="14">
        <v>41839.860300925924</v>
      </c>
    </row>
    <row r="477" spans="1:19" ht="32" x14ac:dyDescent="0.2">
      <c r="A477">
        <v>3342</v>
      </c>
      <c r="B477" s="3" t="s">
        <v>3342</v>
      </c>
      <c r="C477" s="3" t="s">
        <v>7452</v>
      </c>
      <c r="D477" s="6">
        <v>6000</v>
      </c>
      <c r="E477" s="8">
        <v>6100</v>
      </c>
      <c r="F477" t="s">
        <v>8218</v>
      </c>
      <c r="G477" t="s">
        <v>8223</v>
      </c>
      <c r="H477" t="s">
        <v>8245</v>
      </c>
      <c r="I477">
        <v>1427864340</v>
      </c>
      <c r="J477">
        <v>1425020810</v>
      </c>
      <c r="K477" t="b">
        <v>0</v>
      </c>
      <c r="L477">
        <v>78</v>
      </c>
      <c r="M477" t="b">
        <v>1</v>
      </c>
      <c r="N477" s="12" t="s">
        <v>8297</v>
      </c>
      <c r="O477" t="s">
        <v>8298</v>
      </c>
      <c r="P477" s="13">
        <v>102</v>
      </c>
      <c r="Q477" s="13">
        <v>78.209999999999994</v>
      </c>
      <c r="R477" s="14">
        <v>42062.296412037031</v>
      </c>
      <c r="S477" s="14">
        <v>42095.207638888889</v>
      </c>
    </row>
    <row r="478" spans="1:19" ht="32" x14ac:dyDescent="0.2">
      <c r="A478">
        <v>3384</v>
      </c>
      <c r="B478" s="3" t="s">
        <v>3383</v>
      </c>
      <c r="C478" s="3" t="s">
        <v>7494</v>
      </c>
      <c r="D478" s="6">
        <v>6000</v>
      </c>
      <c r="E478" s="8">
        <v>6000.66</v>
      </c>
      <c r="F478" t="s">
        <v>8218</v>
      </c>
      <c r="G478" t="s">
        <v>8223</v>
      </c>
      <c r="H478" t="s">
        <v>8245</v>
      </c>
      <c r="I478">
        <v>1448074800</v>
      </c>
      <c r="J478">
        <v>1444874768</v>
      </c>
      <c r="K478" t="b">
        <v>0</v>
      </c>
      <c r="L478">
        <v>64</v>
      </c>
      <c r="M478" t="b">
        <v>1</v>
      </c>
      <c r="N478" s="12" t="s">
        <v>8297</v>
      </c>
      <c r="O478" t="s">
        <v>8298</v>
      </c>
      <c r="P478" s="13">
        <v>100</v>
      </c>
      <c r="Q478" s="13">
        <v>93.76</v>
      </c>
      <c r="R478" s="14">
        <v>42292.087592592594</v>
      </c>
      <c r="S478" s="14">
        <v>42329.125</v>
      </c>
    </row>
    <row r="479" spans="1:19" ht="32" x14ac:dyDescent="0.2">
      <c r="A479">
        <v>3424</v>
      </c>
      <c r="B479" s="3" t="s">
        <v>3423</v>
      </c>
      <c r="C479" s="3" t="s">
        <v>7534</v>
      </c>
      <c r="D479" s="6">
        <v>6000</v>
      </c>
      <c r="E479" s="8">
        <v>6215</v>
      </c>
      <c r="F479" t="s">
        <v>8218</v>
      </c>
      <c r="G479" t="s">
        <v>8223</v>
      </c>
      <c r="H479" t="s">
        <v>8245</v>
      </c>
      <c r="I479">
        <v>1423119540</v>
      </c>
      <c r="J479">
        <v>1421252084</v>
      </c>
      <c r="K479" t="b">
        <v>0</v>
      </c>
      <c r="L479">
        <v>76</v>
      </c>
      <c r="M479" t="b">
        <v>1</v>
      </c>
      <c r="N479" s="12" t="s">
        <v>8297</v>
      </c>
      <c r="O479" t="s">
        <v>8298</v>
      </c>
      <c r="P479" s="13">
        <v>104</v>
      </c>
      <c r="Q479" s="13">
        <v>81.78</v>
      </c>
      <c r="R479" s="14">
        <v>42018.676898148144</v>
      </c>
      <c r="S479" s="14">
        <v>42040.290972222225</v>
      </c>
    </row>
    <row r="480" spans="1:19" ht="32" x14ac:dyDescent="0.2">
      <c r="A480">
        <v>3527</v>
      </c>
      <c r="B480" s="3" t="s">
        <v>3526</v>
      </c>
      <c r="C480" s="3" t="s">
        <v>7637</v>
      </c>
      <c r="D480" s="6">
        <v>6000</v>
      </c>
      <c r="E480" s="8">
        <v>7015</v>
      </c>
      <c r="F480" t="s">
        <v>8218</v>
      </c>
      <c r="G480" t="s">
        <v>8223</v>
      </c>
      <c r="H480" t="s">
        <v>8245</v>
      </c>
      <c r="I480">
        <v>1436587140</v>
      </c>
      <c r="J480">
        <v>1434069205</v>
      </c>
      <c r="K480" t="b">
        <v>0</v>
      </c>
      <c r="L480">
        <v>86</v>
      </c>
      <c r="M480" t="b">
        <v>1</v>
      </c>
      <c r="N480" s="12" t="s">
        <v>8297</v>
      </c>
      <c r="O480" t="s">
        <v>8298</v>
      </c>
      <c r="P480" s="13">
        <v>117</v>
      </c>
      <c r="Q480" s="13">
        <v>81.569999999999993</v>
      </c>
      <c r="R480" s="14">
        <v>42167.023206018523</v>
      </c>
      <c r="S480" s="14">
        <v>42196.165972222225</v>
      </c>
    </row>
    <row r="481" spans="1:19" ht="32" x14ac:dyDescent="0.2">
      <c r="A481">
        <v>3239</v>
      </c>
      <c r="B481" s="3" t="s">
        <v>3239</v>
      </c>
      <c r="C481" s="3" t="s">
        <v>7349</v>
      </c>
      <c r="D481" s="6">
        <v>5862</v>
      </c>
      <c r="E481" s="8">
        <v>6208.98</v>
      </c>
      <c r="F481" t="s">
        <v>8218</v>
      </c>
      <c r="G481" t="s">
        <v>8224</v>
      </c>
      <c r="H481" t="s">
        <v>8246</v>
      </c>
      <c r="I481">
        <v>1445817540</v>
      </c>
      <c r="J481">
        <v>1443665293</v>
      </c>
      <c r="K481" t="b">
        <v>1</v>
      </c>
      <c r="L481">
        <v>104</v>
      </c>
      <c r="M481" t="b">
        <v>1</v>
      </c>
      <c r="N481" s="12" t="s">
        <v>8297</v>
      </c>
      <c r="O481" t="s">
        <v>8298</v>
      </c>
      <c r="P481" s="13">
        <v>106</v>
      </c>
      <c r="Q481" s="13">
        <v>59.7</v>
      </c>
      <c r="R481" s="14">
        <v>42278.089039351849</v>
      </c>
      <c r="S481" s="14">
        <v>42302.999305555553</v>
      </c>
    </row>
    <row r="482" spans="1:19" ht="32" x14ac:dyDescent="0.2">
      <c r="A482">
        <v>3279</v>
      </c>
      <c r="B482" s="3" t="s">
        <v>3279</v>
      </c>
      <c r="C482" s="3" t="s">
        <v>7389</v>
      </c>
      <c r="D482" s="6">
        <v>5800</v>
      </c>
      <c r="E482" s="8">
        <v>6628</v>
      </c>
      <c r="F482" t="s">
        <v>8218</v>
      </c>
      <c r="G482" t="s">
        <v>8223</v>
      </c>
      <c r="H482" t="s">
        <v>8245</v>
      </c>
      <c r="I482">
        <v>1459474059</v>
      </c>
      <c r="J482">
        <v>1456885659</v>
      </c>
      <c r="K482" t="b">
        <v>0</v>
      </c>
      <c r="L482">
        <v>63</v>
      </c>
      <c r="M482" t="b">
        <v>1</v>
      </c>
      <c r="N482" s="12" t="s">
        <v>8297</v>
      </c>
      <c r="O482" t="s">
        <v>8298</v>
      </c>
      <c r="P482" s="13">
        <v>114</v>
      </c>
      <c r="Q482" s="13">
        <v>105.21</v>
      </c>
      <c r="R482" s="14">
        <v>42431.102534722217</v>
      </c>
      <c r="S482" s="14">
        <v>42461.06086805556</v>
      </c>
    </row>
    <row r="483" spans="1:19" ht="32" x14ac:dyDescent="0.2">
      <c r="A483">
        <v>3574</v>
      </c>
      <c r="B483" s="3" t="s">
        <v>3573</v>
      </c>
      <c r="C483" s="3" t="s">
        <v>7684</v>
      </c>
      <c r="D483" s="6">
        <v>5800</v>
      </c>
      <c r="E483" s="8">
        <v>6155</v>
      </c>
      <c r="F483" t="s">
        <v>8218</v>
      </c>
      <c r="G483" t="s">
        <v>8223</v>
      </c>
      <c r="H483" t="s">
        <v>8245</v>
      </c>
      <c r="I483">
        <v>1415921848</v>
      </c>
      <c r="J483">
        <v>1413326248</v>
      </c>
      <c r="K483" t="b">
        <v>0</v>
      </c>
      <c r="L483">
        <v>45</v>
      </c>
      <c r="M483" t="b">
        <v>1</v>
      </c>
      <c r="N483" s="12" t="s">
        <v>8297</v>
      </c>
      <c r="O483" t="s">
        <v>8298</v>
      </c>
      <c r="P483" s="13">
        <v>106</v>
      </c>
      <c r="Q483" s="13">
        <v>136.78</v>
      </c>
      <c r="R483" s="14">
        <v>41926.942685185182</v>
      </c>
      <c r="S483" s="14">
        <v>41956.984351851846</v>
      </c>
    </row>
    <row r="484" spans="1:19" ht="32" x14ac:dyDescent="0.2">
      <c r="A484">
        <v>3156</v>
      </c>
      <c r="B484" s="3" t="s">
        <v>3156</v>
      </c>
      <c r="C484" s="3" t="s">
        <v>7266</v>
      </c>
      <c r="D484" s="6">
        <v>5500</v>
      </c>
      <c r="E484" s="8">
        <v>5600</v>
      </c>
      <c r="F484" t="s">
        <v>8218</v>
      </c>
      <c r="G484" t="s">
        <v>8223</v>
      </c>
      <c r="H484" t="s">
        <v>8245</v>
      </c>
      <c r="I484">
        <v>1338591144</v>
      </c>
      <c r="J484">
        <v>1335567144</v>
      </c>
      <c r="K484" t="b">
        <v>1</v>
      </c>
      <c r="L484">
        <v>89</v>
      </c>
      <c r="M484" t="b">
        <v>1</v>
      </c>
      <c r="N484" s="12" t="s">
        <v>8297</v>
      </c>
      <c r="O484" t="s">
        <v>8298</v>
      </c>
      <c r="P484" s="13">
        <v>102</v>
      </c>
      <c r="Q484" s="13">
        <v>62.92</v>
      </c>
      <c r="R484" s="14">
        <v>41026.953055555554</v>
      </c>
      <c r="S484" s="14">
        <v>41061.953055555554</v>
      </c>
    </row>
    <row r="485" spans="1:19" ht="32" x14ac:dyDescent="0.2">
      <c r="A485">
        <v>3249</v>
      </c>
      <c r="B485" s="3" t="s">
        <v>3249</v>
      </c>
      <c r="C485" s="3" t="s">
        <v>7359</v>
      </c>
      <c r="D485" s="6">
        <v>5500</v>
      </c>
      <c r="E485" s="8">
        <v>5771</v>
      </c>
      <c r="F485" t="s">
        <v>8218</v>
      </c>
      <c r="G485" t="s">
        <v>8223</v>
      </c>
      <c r="H485" t="s">
        <v>8245</v>
      </c>
      <c r="I485">
        <v>1434822914</v>
      </c>
      <c r="J485">
        <v>1432230914</v>
      </c>
      <c r="K485" t="b">
        <v>1</v>
      </c>
      <c r="L485">
        <v>88</v>
      </c>
      <c r="M485" t="b">
        <v>1</v>
      </c>
      <c r="N485" s="12" t="s">
        <v>8297</v>
      </c>
      <c r="O485" t="s">
        <v>8298</v>
      </c>
      <c r="P485" s="13">
        <v>105</v>
      </c>
      <c r="Q485" s="13">
        <v>65.58</v>
      </c>
      <c r="R485" s="14">
        <v>42145.746689814812</v>
      </c>
      <c r="S485" s="14">
        <v>42175.746689814812</v>
      </c>
    </row>
    <row r="486" spans="1:19" ht="32" x14ac:dyDescent="0.2">
      <c r="A486">
        <v>3297</v>
      </c>
      <c r="B486" s="3" t="s">
        <v>3297</v>
      </c>
      <c r="C486" s="3" t="s">
        <v>7407</v>
      </c>
      <c r="D486" s="6">
        <v>5500</v>
      </c>
      <c r="E486" s="8">
        <v>5504</v>
      </c>
      <c r="F486" t="s">
        <v>8218</v>
      </c>
      <c r="G486" t="s">
        <v>8224</v>
      </c>
      <c r="H486" t="s">
        <v>8246</v>
      </c>
      <c r="I486">
        <v>1438037940</v>
      </c>
      <c r="J486">
        <v>1436380256</v>
      </c>
      <c r="K486" t="b">
        <v>0</v>
      </c>
      <c r="L486">
        <v>44</v>
      </c>
      <c r="M486" t="b">
        <v>1</v>
      </c>
      <c r="N486" s="12" t="s">
        <v>8297</v>
      </c>
      <c r="O486" t="s">
        <v>8298</v>
      </c>
      <c r="P486" s="13">
        <v>100</v>
      </c>
      <c r="Q486" s="13">
        <v>125.09</v>
      </c>
      <c r="R486" s="14">
        <v>42193.771481481483</v>
      </c>
      <c r="S486" s="14">
        <v>42212.957638888889</v>
      </c>
    </row>
    <row r="487" spans="1:19" ht="32" x14ac:dyDescent="0.2">
      <c r="A487">
        <v>3348</v>
      </c>
      <c r="B487" s="3" t="s">
        <v>3266</v>
      </c>
      <c r="C487" s="3" t="s">
        <v>7458</v>
      </c>
      <c r="D487" s="6">
        <v>5500</v>
      </c>
      <c r="E487" s="8">
        <v>5516</v>
      </c>
      <c r="F487" t="s">
        <v>8218</v>
      </c>
      <c r="G487" t="s">
        <v>8223</v>
      </c>
      <c r="H487" t="s">
        <v>8245</v>
      </c>
      <c r="I487">
        <v>1461988740</v>
      </c>
      <c r="J487">
        <v>1459949080</v>
      </c>
      <c r="K487" t="b">
        <v>0</v>
      </c>
      <c r="L487">
        <v>79</v>
      </c>
      <c r="M487" t="b">
        <v>1</v>
      </c>
      <c r="N487" s="12" t="s">
        <v>8297</v>
      </c>
      <c r="O487" t="s">
        <v>8298</v>
      </c>
      <c r="P487" s="13">
        <v>100</v>
      </c>
      <c r="Q487" s="13">
        <v>69.819999999999993</v>
      </c>
      <c r="R487" s="14">
        <v>42466.558796296296</v>
      </c>
      <c r="S487" s="14">
        <v>42490.165972222225</v>
      </c>
    </row>
    <row r="488" spans="1:19" ht="32" x14ac:dyDescent="0.2">
      <c r="A488">
        <v>3542</v>
      </c>
      <c r="B488" s="3" t="s">
        <v>3541</v>
      </c>
      <c r="C488" s="3" t="s">
        <v>7652</v>
      </c>
      <c r="D488" s="6">
        <v>5500</v>
      </c>
      <c r="E488" s="8">
        <v>5623</v>
      </c>
      <c r="F488" t="s">
        <v>8218</v>
      </c>
      <c r="G488" t="s">
        <v>8223</v>
      </c>
      <c r="H488" t="s">
        <v>8245</v>
      </c>
      <c r="I488">
        <v>1410099822</v>
      </c>
      <c r="J488">
        <v>1404915822</v>
      </c>
      <c r="K488" t="b">
        <v>0</v>
      </c>
      <c r="L488">
        <v>85</v>
      </c>
      <c r="M488" t="b">
        <v>1</v>
      </c>
      <c r="N488" s="12" t="s">
        <v>8297</v>
      </c>
      <c r="O488" t="s">
        <v>8298</v>
      </c>
      <c r="P488" s="13">
        <v>102</v>
      </c>
      <c r="Q488" s="13">
        <v>66.150000000000006</v>
      </c>
      <c r="R488" s="14">
        <v>41829.599791666667</v>
      </c>
      <c r="S488" s="14">
        <v>41889.599791666667</v>
      </c>
    </row>
    <row r="489" spans="1:19" ht="32" x14ac:dyDescent="0.2">
      <c r="A489">
        <v>3553</v>
      </c>
      <c r="B489" s="3" t="s">
        <v>3552</v>
      </c>
      <c r="C489" s="3" t="s">
        <v>7663</v>
      </c>
      <c r="D489" s="6">
        <v>5500</v>
      </c>
      <c r="E489" s="8">
        <v>5845</v>
      </c>
      <c r="F489" t="s">
        <v>8218</v>
      </c>
      <c r="G489" t="s">
        <v>8223</v>
      </c>
      <c r="H489" t="s">
        <v>8245</v>
      </c>
      <c r="I489">
        <v>1439337600</v>
      </c>
      <c r="J489">
        <v>1436575280</v>
      </c>
      <c r="K489" t="b">
        <v>0</v>
      </c>
      <c r="L489">
        <v>104</v>
      </c>
      <c r="M489" t="b">
        <v>1</v>
      </c>
      <c r="N489" s="12" t="s">
        <v>8297</v>
      </c>
      <c r="O489" t="s">
        <v>8298</v>
      </c>
      <c r="P489" s="13">
        <v>106</v>
      </c>
      <c r="Q489" s="13">
        <v>56.2</v>
      </c>
      <c r="R489" s="14">
        <v>42196.028703703705</v>
      </c>
      <c r="S489" s="14">
        <v>42228</v>
      </c>
    </row>
    <row r="490" spans="1:19" ht="32" x14ac:dyDescent="0.2">
      <c r="A490">
        <v>520</v>
      </c>
      <c r="B490" s="3" t="s">
        <v>521</v>
      </c>
      <c r="C490" s="3" t="s">
        <v>4630</v>
      </c>
      <c r="D490" s="6">
        <v>5000</v>
      </c>
      <c r="E490" s="8">
        <v>5105</v>
      </c>
      <c r="F490" t="s">
        <v>8218</v>
      </c>
      <c r="G490" t="s">
        <v>8224</v>
      </c>
      <c r="H490" t="s">
        <v>8246</v>
      </c>
      <c r="I490">
        <v>1449766261</v>
      </c>
      <c r="J490">
        <v>1447174261</v>
      </c>
      <c r="K490" t="b">
        <v>0</v>
      </c>
      <c r="L490">
        <v>34</v>
      </c>
      <c r="M490" t="b">
        <v>1</v>
      </c>
      <c r="N490" s="12" t="s">
        <v>8297</v>
      </c>
      <c r="O490" t="s">
        <v>8298</v>
      </c>
      <c r="P490" s="13">
        <v>102</v>
      </c>
      <c r="Q490" s="13">
        <v>150.15</v>
      </c>
      <c r="R490" s="14">
        <v>42318.702094907407</v>
      </c>
      <c r="S490" s="14">
        <v>42348.702094907407</v>
      </c>
    </row>
    <row r="491" spans="1:19" ht="32" x14ac:dyDescent="0.2">
      <c r="A491">
        <v>521</v>
      </c>
      <c r="B491" s="3" t="s">
        <v>522</v>
      </c>
      <c r="C491" s="3" t="s">
        <v>4631</v>
      </c>
      <c r="D491" s="6">
        <v>5000</v>
      </c>
      <c r="E491" s="8">
        <v>5232</v>
      </c>
      <c r="F491" t="s">
        <v>8218</v>
      </c>
      <c r="G491" t="s">
        <v>8223</v>
      </c>
      <c r="H491" t="s">
        <v>8245</v>
      </c>
      <c r="I491">
        <v>1477976340</v>
      </c>
      <c r="J491">
        <v>1475460819</v>
      </c>
      <c r="K491" t="b">
        <v>0</v>
      </c>
      <c r="L491">
        <v>56</v>
      </c>
      <c r="M491" t="b">
        <v>1</v>
      </c>
      <c r="N491" s="12" t="s">
        <v>8297</v>
      </c>
      <c r="O491" t="s">
        <v>8298</v>
      </c>
      <c r="P491" s="13">
        <v>105</v>
      </c>
      <c r="Q491" s="13">
        <v>93.43</v>
      </c>
      <c r="R491" s="14">
        <v>42646.092812499999</v>
      </c>
      <c r="S491" s="14">
        <v>42675.207638888889</v>
      </c>
    </row>
    <row r="492" spans="1:19" ht="32" x14ac:dyDescent="0.2">
      <c r="A492">
        <v>523</v>
      </c>
      <c r="B492" s="3" t="s">
        <v>524</v>
      </c>
      <c r="C492" s="3" t="s">
        <v>4633</v>
      </c>
      <c r="D492" s="6">
        <v>5000</v>
      </c>
      <c r="E492" s="8">
        <v>6030</v>
      </c>
      <c r="F492" t="s">
        <v>8218</v>
      </c>
      <c r="G492" t="s">
        <v>8223</v>
      </c>
      <c r="H492" t="s">
        <v>8245</v>
      </c>
      <c r="I492">
        <v>1442805076</v>
      </c>
      <c r="J492">
        <v>1440213076</v>
      </c>
      <c r="K492" t="b">
        <v>0</v>
      </c>
      <c r="L492">
        <v>84</v>
      </c>
      <c r="M492" t="b">
        <v>1</v>
      </c>
      <c r="N492" s="12" t="s">
        <v>8297</v>
      </c>
      <c r="O492" t="s">
        <v>8298</v>
      </c>
      <c r="P492" s="13">
        <v>121</v>
      </c>
      <c r="Q492" s="13">
        <v>71.790000000000006</v>
      </c>
      <c r="R492" s="14">
        <v>42238.13282407407</v>
      </c>
      <c r="S492" s="14">
        <v>42268.13282407407</v>
      </c>
    </row>
    <row r="493" spans="1:19" ht="32" x14ac:dyDescent="0.2">
      <c r="A493">
        <v>538</v>
      </c>
      <c r="B493" s="3" t="s">
        <v>539</v>
      </c>
      <c r="C493" s="3" t="s">
        <v>4648</v>
      </c>
      <c r="D493" s="6">
        <v>5000</v>
      </c>
      <c r="E493" s="8">
        <v>15121</v>
      </c>
      <c r="F493" t="s">
        <v>8218</v>
      </c>
      <c r="G493" t="s">
        <v>8223</v>
      </c>
      <c r="H493" t="s">
        <v>8245</v>
      </c>
      <c r="I493">
        <v>1463166263</v>
      </c>
      <c r="J493">
        <v>1460574263</v>
      </c>
      <c r="K493" t="b">
        <v>0</v>
      </c>
      <c r="L493">
        <v>60</v>
      </c>
      <c r="M493" t="b">
        <v>1</v>
      </c>
      <c r="N493" s="12" t="s">
        <v>8297</v>
      </c>
      <c r="O493" t="s">
        <v>8298</v>
      </c>
      <c r="P493" s="13">
        <v>302</v>
      </c>
      <c r="Q493" s="13">
        <v>252.02</v>
      </c>
      <c r="R493" s="14">
        <v>42473.794710648144</v>
      </c>
      <c r="S493" s="14">
        <v>42503.794710648144</v>
      </c>
    </row>
    <row r="494" spans="1:19" ht="32" x14ac:dyDescent="0.2">
      <c r="A494">
        <v>2785</v>
      </c>
      <c r="B494" s="3" t="s">
        <v>2785</v>
      </c>
      <c r="C494" s="3" t="s">
        <v>6895</v>
      </c>
      <c r="D494" s="6">
        <v>5000</v>
      </c>
      <c r="E494" s="8">
        <v>5234</v>
      </c>
      <c r="F494" t="s">
        <v>8218</v>
      </c>
      <c r="G494" t="s">
        <v>8223</v>
      </c>
      <c r="H494" t="s">
        <v>8245</v>
      </c>
      <c r="I494">
        <v>1470430800</v>
      </c>
      <c r="J494">
        <v>1467865967</v>
      </c>
      <c r="K494" t="b">
        <v>0</v>
      </c>
      <c r="L494">
        <v>142</v>
      </c>
      <c r="M494" t="b">
        <v>1</v>
      </c>
      <c r="N494" s="12" t="s">
        <v>8297</v>
      </c>
      <c r="O494" t="s">
        <v>8298</v>
      </c>
      <c r="P494" s="13">
        <v>105</v>
      </c>
      <c r="Q494" s="13">
        <v>36.86</v>
      </c>
      <c r="R494" s="14">
        <v>42558.189432870371</v>
      </c>
      <c r="S494" s="14">
        <v>42587.875</v>
      </c>
    </row>
    <row r="495" spans="1:19" ht="32" x14ac:dyDescent="0.2">
      <c r="A495">
        <v>2798</v>
      </c>
      <c r="B495" s="3" t="s">
        <v>2798</v>
      </c>
      <c r="C495" s="3" t="s">
        <v>6908</v>
      </c>
      <c r="D495" s="6">
        <v>5000</v>
      </c>
      <c r="E495" s="8">
        <v>5070</v>
      </c>
      <c r="F495" t="s">
        <v>8218</v>
      </c>
      <c r="G495" t="s">
        <v>8224</v>
      </c>
      <c r="H495" t="s">
        <v>8246</v>
      </c>
      <c r="I495">
        <v>1438358400</v>
      </c>
      <c r="J495">
        <v>1437063121</v>
      </c>
      <c r="K495" t="b">
        <v>0</v>
      </c>
      <c r="L495">
        <v>139</v>
      </c>
      <c r="M495" t="b">
        <v>1</v>
      </c>
      <c r="N495" s="12" t="s">
        <v>8297</v>
      </c>
      <c r="O495" t="s">
        <v>8298</v>
      </c>
      <c r="P495" s="13">
        <v>101</v>
      </c>
      <c r="Q495" s="13">
        <v>36.47</v>
      </c>
      <c r="R495" s="14">
        <v>42201.675011574072</v>
      </c>
      <c r="S495" s="14">
        <v>42216.666666666672</v>
      </c>
    </row>
    <row r="496" spans="1:19" ht="32" x14ac:dyDescent="0.2">
      <c r="A496">
        <v>2799</v>
      </c>
      <c r="B496" s="3" t="s">
        <v>2799</v>
      </c>
      <c r="C496" s="3" t="s">
        <v>6909</v>
      </c>
      <c r="D496" s="6">
        <v>5000</v>
      </c>
      <c r="E496" s="8">
        <v>5831.74</v>
      </c>
      <c r="F496" t="s">
        <v>8218</v>
      </c>
      <c r="G496" t="s">
        <v>8224</v>
      </c>
      <c r="H496" t="s">
        <v>8246</v>
      </c>
      <c r="I496">
        <v>1466179200</v>
      </c>
      <c r="J496">
        <v>1463466070</v>
      </c>
      <c r="K496" t="b">
        <v>0</v>
      </c>
      <c r="L496">
        <v>130</v>
      </c>
      <c r="M496" t="b">
        <v>1</v>
      </c>
      <c r="N496" s="12" t="s">
        <v>8297</v>
      </c>
      <c r="O496" t="s">
        <v>8298</v>
      </c>
      <c r="P496" s="13">
        <v>117</v>
      </c>
      <c r="Q496" s="13">
        <v>44.86</v>
      </c>
      <c r="R496" s="14">
        <v>42507.264699074076</v>
      </c>
      <c r="S496" s="14">
        <v>42538.666666666672</v>
      </c>
    </row>
    <row r="497" spans="1:19" ht="16" x14ac:dyDescent="0.2">
      <c r="A497">
        <v>2807</v>
      </c>
      <c r="B497" s="3" t="s">
        <v>2807</v>
      </c>
      <c r="C497" s="3" t="s">
        <v>6917</v>
      </c>
      <c r="D497" s="6">
        <v>5000</v>
      </c>
      <c r="E497" s="8">
        <v>6300</v>
      </c>
      <c r="F497" t="s">
        <v>8218</v>
      </c>
      <c r="G497" t="s">
        <v>8223</v>
      </c>
      <c r="H497" t="s">
        <v>8245</v>
      </c>
      <c r="I497">
        <v>1435611438</v>
      </c>
      <c r="J497">
        <v>1433019438</v>
      </c>
      <c r="K497" t="b">
        <v>0</v>
      </c>
      <c r="L497">
        <v>93</v>
      </c>
      <c r="M497" t="b">
        <v>1</v>
      </c>
      <c r="N497" s="12" t="s">
        <v>8297</v>
      </c>
      <c r="O497" t="s">
        <v>8298</v>
      </c>
      <c r="P497" s="13">
        <v>126</v>
      </c>
      <c r="Q497" s="13">
        <v>67.739999999999995</v>
      </c>
      <c r="R497" s="14">
        <v>42154.873124999998</v>
      </c>
      <c r="S497" s="14">
        <v>42184.873124999998</v>
      </c>
    </row>
    <row r="498" spans="1:19" ht="32" x14ac:dyDescent="0.2">
      <c r="A498">
        <v>2812</v>
      </c>
      <c r="B498" s="3" t="s">
        <v>2812</v>
      </c>
      <c r="C498" s="3" t="s">
        <v>6922</v>
      </c>
      <c r="D498" s="6">
        <v>5000</v>
      </c>
      <c r="E498" s="8">
        <v>5665</v>
      </c>
      <c r="F498" t="s">
        <v>8218</v>
      </c>
      <c r="G498" t="s">
        <v>8228</v>
      </c>
      <c r="H498" t="s">
        <v>8250</v>
      </c>
      <c r="I498">
        <v>1428292800</v>
      </c>
      <c r="J498">
        <v>1424368298</v>
      </c>
      <c r="K498" t="b">
        <v>0</v>
      </c>
      <c r="L498">
        <v>83</v>
      </c>
      <c r="M498" t="b">
        <v>1</v>
      </c>
      <c r="N498" s="12" t="s">
        <v>8297</v>
      </c>
      <c r="O498" t="s">
        <v>8298</v>
      </c>
      <c r="P498" s="13">
        <v>113</v>
      </c>
      <c r="Q498" s="13">
        <v>68.25</v>
      </c>
      <c r="R498" s="14">
        <v>42054.74418981481</v>
      </c>
      <c r="S498" s="14">
        <v>42100.166666666672</v>
      </c>
    </row>
    <row r="499" spans="1:19" ht="32" x14ac:dyDescent="0.2">
      <c r="A499">
        <v>2819</v>
      </c>
      <c r="B499" s="3" t="s">
        <v>2819</v>
      </c>
      <c r="C499" s="3" t="s">
        <v>6929</v>
      </c>
      <c r="D499" s="6">
        <v>5000</v>
      </c>
      <c r="E499" s="8">
        <v>5240</v>
      </c>
      <c r="F499" t="s">
        <v>8218</v>
      </c>
      <c r="G499" t="s">
        <v>8224</v>
      </c>
      <c r="H499" t="s">
        <v>8246</v>
      </c>
      <c r="I499">
        <v>1434285409</v>
      </c>
      <c r="J499">
        <v>1431693409</v>
      </c>
      <c r="K499" t="b">
        <v>0</v>
      </c>
      <c r="L499">
        <v>104</v>
      </c>
      <c r="M499" t="b">
        <v>1</v>
      </c>
      <c r="N499" s="12" t="s">
        <v>8297</v>
      </c>
      <c r="O499" t="s">
        <v>8298</v>
      </c>
      <c r="P499" s="13">
        <v>105</v>
      </c>
      <c r="Q499" s="13">
        <v>50.38</v>
      </c>
      <c r="R499" s="14">
        <v>42139.525567129633</v>
      </c>
      <c r="S499" s="14">
        <v>42169.525567129633</v>
      </c>
    </row>
    <row r="500" spans="1:19" ht="32" x14ac:dyDescent="0.2">
      <c r="A500">
        <v>2961</v>
      </c>
      <c r="B500" s="3" t="s">
        <v>2961</v>
      </c>
      <c r="C500" s="3" t="s">
        <v>7071</v>
      </c>
      <c r="D500" s="6">
        <v>5000</v>
      </c>
      <c r="E500" s="8">
        <v>5481</v>
      </c>
      <c r="F500" t="s">
        <v>8218</v>
      </c>
      <c r="G500" t="s">
        <v>8223</v>
      </c>
      <c r="H500" t="s">
        <v>8245</v>
      </c>
      <c r="I500">
        <v>1427342400</v>
      </c>
      <c r="J500">
        <v>1424927159</v>
      </c>
      <c r="K500" t="b">
        <v>0</v>
      </c>
      <c r="L500">
        <v>108</v>
      </c>
      <c r="M500" t="b">
        <v>1</v>
      </c>
      <c r="N500" s="12" t="s">
        <v>8297</v>
      </c>
      <c r="O500" t="s">
        <v>8298</v>
      </c>
      <c r="P500" s="13">
        <v>110</v>
      </c>
      <c r="Q500" s="13">
        <v>50.75</v>
      </c>
      <c r="R500" s="14">
        <v>42061.212488425925</v>
      </c>
      <c r="S500" s="14">
        <v>42089.166666666672</v>
      </c>
    </row>
    <row r="501" spans="1:19" ht="32" x14ac:dyDescent="0.2">
      <c r="A501">
        <v>2964</v>
      </c>
      <c r="B501" s="3" t="s">
        <v>2964</v>
      </c>
      <c r="C501" s="3" t="s">
        <v>7074</v>
      </c>
      <c r="D501" s="6">
        <v>5000</v>
      </c>
      <c r="E501" s="8">
        <v>5035.6899999999996</v>
      </c>
      <c r="F501" t="s">
        <v>8218</v>
      </c>
      <c r="G501" t="s">
        <v>8223</v>
      </c>
      <c r="H501" t="s">
        <v>8245</v>
      </c>
      <c r="I501">
        <v>1407360720</v>
      </c>
      <c r="J501">
        <v>1404769819</v>
      </c>
      <c r="K501" t="b">
        <v>0</v>
      </c>
      <c r="L501">
        <v>196</v>
      </c>
      <c r="M501" t="b">
        <v>1</v>
      </c>
      <c r="N501" s="12" t="s">
        <v>8297</v>
      </c>
      <c r="O501" t="s">
        <v>8298</v>
      </c>
      <c r="P501" s="13">
        <v>101</v>
      </c>
      <c r="Q501" s="13">
        <v>25.69</v>
      </c>
      <c r="R501" s="14">
        <v>41827.909942129627</v>
      </c>
      <c r="S501" s="14">
        <v>41857.897222222222</v>
      </c>
    </row>
    <row r="502" spans="1:19" ht="32" x14ac:dyDescent="0.2">
      <c r="A502">
        <v>2967</v>
      </c>
      <c r="B502" s="3" t="s">
        <v>2967</v>
      </c>
      <c r="C502" s="3" t="s">
        <v>7077</v>
      </c>
      <c r="D502" s="6">
        <v>5000</v>
      </c>
      <c r="E502" s="8">
        <v>5696</v>
      </c>
      <c r="F502" t="s">
        <v>8218</v>
      </c>
      <c r="G502" t="s">
        <v>8223</v>
      </c>
      <c r="H502" t="s">
        <v>8245</v>
      </c>
      <c r="I502">
        <v>1425872692</v>
      </c>
      <c r="J502">
        <v>1423284292</v>
      </c>
      <c r="K502" t="b">
        <v>0</v>
      </c>
      <c r="L502">
        <v>71</v>
      </c>
      <c r="M502" t="b">
        <v>1</v>
      </c>
      <c r="N502" s="12" t="s">
        <v>8297</v>
      </c>
      <c r="O502" t="s">
        <v>8298</v>
      </c>
      <c r="P502" s="13">
        <v>114</v>
      </c>
      <c r="Q502" s="13">
        <v>80.23</v>
      </c>
      <c r="R502" s="14">
        <v>42042.197824074072</v>
      </c>
      <c r="S502" s="14">
        <v>42072.156157407408</v>
      </c>
    </row>
    <row r="503" spans="1:19" ht="32" x14ac:dyDescent="0.2">
      <c r="A503">
        <v>2973</v>
      </c>
      <c r="B503" s="3" t="s">
        <v>2973</v>
      </c>
      <c r="C503" s="3" t="s">
        <v>7083</v>
      </c>
      <c r="D503" s="6">
        <v>5000</v>
      </c>
      <c r="E503" s="8">
        <v>8740</v>
      </c>
      <c r="F503" t="s">
        <v>8218</v>
      </c>
      <c r="G503" t="s">
        <v>8223</v>
      </c>
      <c r="H503" t="s">
        <v>8245</v>
      </c>
      <c r="I503">
        <v>1451620800</v>
      </c>
      <c r="J503">
        <v>1449171508</v>
      </c>
      <c r="K503" t="b">
        <v>0</v>
      </c>
      <c r="L503">
        <v>33</v>
      </c>
      <c r="M503" t="b">
        <v>1</v>
      </c>
      <c r="N503" s="12" t="s">
        <v>8297</v>
      </c>
      <c r="O503" t="s">
        <v>8298</v>
      </c>
      <c r="P503" s="13">
        <v>175</v>
      </c>
      <c r="Q503" s="13">
        <v>264.85000000000002</v>
      </c>
      <c r="R503" s="14">
        <v>42341.818379629629</v>
      </c>
      <c r="S503" s="14">
        <v>42370.166666666672</v>
      </c>
    </row>
    <row r="504" spans="1:19" ht="32" x14ac:dyDescent="0.2">
      <c r="A504">
        <v>2974</v>
      </c>
      <c r="B504" s="3" t="s">
        <v>2974</v>
      </c>
      <c r="C504" s="3" t="s">
        <v>7084</v>
      </c>
      <c r="D504" s="6">
        <v>5000</v>
      </c>
      <c r="E504" s="8">
        <v>5100</v>
      </c>
      <c r="F504" t="s">
        <v>8218</v>
      </c>
      <c r="G504" t="s">
        <v>8223</v>
      </c>
      <c r="H504" t="s">
        <v>8245</v>
      </c>
      <c r="I504">
        <v>1411695300</v>
      </c>
      <c r="J504">
        <v>1409275671</v>
      </c>
      <c r="K504" t="b">
        <v>0</v>
      </c>
      <c r="L504">
        <v>87</v>
      </c>
      <c r="M504" t="b">
        <v>1</v>
      </c>
      <c r="N504" s="12" t="s">
        <v>8297</v>
      </c>
      <c r="O504" t="s">
        <v>8298</v>
      </c>
      <c r="P504" s="13">
        <v>102</v>
      </c>
      <c r="Q504" s="13">
        <v>58.62</v>
      </c>
      <c r="R504" s="14">
        <v>41880.061006944445</v>
      </c>
      <c r="S504" s="14">
        <v>41908.065972222219</v>
      </c>
    </row>
    <row r="505" spans="1:19" ht="32" x14ac:dyDescent="0.2">
      <c r="A505">
        <v>2979</v>
      </c>
      <c r="B505" s="3" t="s">
        <v>2979</v>
      </c>
      <c r="C505" s="3" t="s">
        <v>7089</v>
      </c>
      <c r="D505" s="6">
        <v>5000</v>
      </c>
      <c r="E505" s="8">
        <v>5070</v>
      </c>
      <c r="F505" t="s">
        <v>8218</v>
      </c>
      <c r="G505" t="s">
        <v>8223</v>
      </c>
      <c r="H505" t="s">
        <v>8245</v>
      </c>
      <c r="I505">
        <v>1420524000</v>
      </c>
      <c r="J505">
        <v>1419104823</v>
      </c>
      <c r="K505" t="b">
        <v>0</v>
      </c>
      <c r="L505">
        <v>46</v>
      </c>
      <c r="M505" t="b">
        <v>1</v>
      </c>
      <c r="N505" s="12" t="s">
        <v>8297</v>
      </c>
      <c r="O505" t="s">
        <v>8298</v>
      </c>
      <c r="P505" s="13">
        <v>101</v>
      </c>
      <c r="Q505" s="13">
        <v>110.22</v>
      </c>
      <c r="R505" s="14">
        <v>41993.824340277773</v>
      </c>
      <c r="S505" s="14">
        <v>42010.25</v>
      </c>
    </row>
    <row r="506" spans="1:19" ht="32" x14ac:dyDescent="0.2">
      <c r="A506">
        <v>3155</v>
      </c>
      <c r="B506" s="3" t="s">
        <v>3155</v>
      </c>
      <c r="C506" s="3" t="s">
        <v>7265</v>
      </c>
      <c r="D506" s="6">
        <v>5000</v>
      </c>
      <c r="E506" s="8">
        <v>9425.23</v>
      </c>
      <c r="F506" t="s">
        <v>8218</v>
      </c>
      <c r="G506" t="s">
        <v>8224</v>
      </c>
      <c r="H506" t="s">
        <v>8246</v>
      </c>
      <c r="I506">
        <v>1356004725</v>
      </c>
      <c r="J506">
        <v>1353412725</v>
      </c>
      <c r="K506" t="b">
        <v>1</v>
      </c>
      <c r="L506">
        <v>302</v>
      </c>
      <c r="M506" t="b">
        <v>1</v>
      </c>
      <c r="N506" s="12" t="s">
        <v>8297</v>
      </c>
      <c r="O506" t="s">
        <v>8298</v>
      </c>
      <c r="P506" s="13">
        <v>189</v>
      </c>
      <c r="Q506" s="13">
        <v>31.21</v>
      </c>
      <c r="R506" s="14">
        <v>41233.499131944445</v>
      </c>
      <c r="S506" s="14">
        <v>41263.499131944445</v>
      </c>
    </row>
    <row r="507" spans="1:19" ht="16" x14ac:dyDescent="0.2">
      <c r="A507">
        <v>3158</v>
      </c>
      <c r="B507" s="3" t="s">
        <v>3158</v>
      </c>
      <c r="C507" s="3" t="s">
        <v>7268</v>
      </c>
      <c r="D507" s="6">
        <v>5000</v>
      </c>
      <c r="E507" s="8">
        <v>5700</v>
      </c>
      <c r="F507" t="s">
        <v>8218</v>
      </c>
      <c r="G507" t="s">
        <v>8223</v>
      </c>
      <c r="H507" t="s">
        <v>8245</v>
      </c>
      <c r="I507">
        <v>1374523752</v>
      </c>
      <c r="J507">
        <v>1371931752</v>
      </c>
      <c r="K507" t="b">
        <v>1</v>
      </c>
      <c r="L507">
        <v>69</v>
      </c>
      <c r="M507" t="b">
        <v>1</v>
      </c>
      <c r="N507" s="12" t="s">
        <v>8297</v>
      </c>
      <c r="O507" t="s">
        <v>8298</v>
      </c>
      <c r="P507" s="13">
        <v>114</v>
      </c>
      <c r="Q507" s="13">
        <v>82.61</v>
      </c>
      <c r="R507" s="14">
        <v>41447.839722222219</v>
      </c>
      <c r="S507" s="14">
        <v>41477.839722222219</v>
      </c>
    </row>
    <row r="508" spans="1:19" ht="32" x14ac:dyDescent="0.2">
      <c r="A508">
        <v>3175</v>
      </c>
      <c r="B508" s="3" t="s">
        <v>3175</v>
      </c>
      <c r="C508" s="3" t="s">
        <v>7285</v>
      </c>
      <c r="D508" s="6">
        <v>5000</v>
      </c>
      <c r="E508" s="8">
        <v>5478</v>
      </c>
      <c r="F508" t="s">
        <v>8218</v>
      </c>
      <c r="G508" t="s">
        <v>8223</v>
      </c>
      <c r="H508" t="s">
        <v>8245</v>
      </c>
      <c r="I508">
        <v>1297977427</v>
      </c>
      <c r="J508">
        <v>1292793427</v>
      </c>
      <c r="K508" t="b">
        <v>1</v>
      </c>
      <c r="L508">
        <v>60</v>
      </c>
      <c r="M508" t="b">
        <v>1</v>
      </c>
      <c r="N508" s="12" t="s">
        <v>8297</v>
      </c>
      <c r="O508" t="s">
        <v>8298</v>
      </c>
      <c r="P508" s="13">
        <v>110</v>
      </c>
      <c r="Q508" s="13">
        <v>91.3</v>
      </c>
      <c r="R508" s="14">
        <v>40531.886886574073</v>
      </c>
      <c r="S508" s="14">
        <v>40591.886886574073</v>
      </c>
    </row>
    <row r="509" spans="1:19" ht="32" x14ac:dyDescent="0.2">
      <c r="A509">
        <v>3208</v>
      </c>
      <c r="B509" s="3" t="s">
        <v>3208</v>
      </c>
      <c r="C509" s="3" t="s">
        <v>7318</v>
      </c>
      <c r="D509" s="6">
        <v>5000</v>
      </c>
      <c r="E509" s="8">
        <v>5175</v>
      </c>
      <c r="F509" t="s">
        <v>8218</v>
      </c>
      <c r="G509" t="s">
        <v>8223</v>
      </c>
      <c r="H509" t="s">
        <v>8245</v>
      </c>
      <c r="I509">
        <v>1406557877</v>
      </c>
      <c r="J509">
        <v>1404743477</v>
      </c>
      <c r="K509" t="b">
        <v>1</v>
      </c>
      <c r="L509">
        <v>82</v>
      </c>
      <c r="M509" t="b">
        <v>1</v>
      </c>
      <c r="N509" s="12" t="s">
        <v>8297</v>
      </c>
      <c r="O509" t="s">
        <v>8298</v>
      </c>
      <c r="P509" s="13">
        <v>104</v>
      </c>
      <c r="Q509" s="13">
        <v>63.11</v>
      </c>
      <c r="R509" s="14">
        <v>41827.605057870373</v>
      </c>
      <c r="S509" s="14">
        <v>41848.605057870373</v>
      </c>
    </row>
    <row r="510" spans="1:19" ht="32" x14ac:dyDescent="0.2">
      <c r="A510">
        <v>3233</v>
      </c>
      <c r="B510" s="3" t="s">
        <v>3233</v>
      </c>
      <c r="C510" s="3" t="s">
        <v>7343</v>
      </c>
      <c r="D510" s="6">
        <v>5000</v>
      </c>
      <c r="E510" s="8">
        <v>5940</v>
      </c>
      <c r="F510" t="s">
        <v>8218</v>
      </c>
      <c r="G510" t="s">
        <v>8223</v>
      </c>
      <c r="H510" t="s">
        <v>8245</v>
      </c>
      <c r="I510">
        <v>1488482355</v>
      </c>
      <c r="J510">
        <v>1485890355</v>
      </c>
      <c r="K510" t="b">
        <v>0</v>
      </c>
      <c r="L510">
        <v>61</v>
      </c>
      <c r="M510" t="b">
        <v>1</v>
      </c>
      <c r="N510" s="12" t="s">
        <v>8297</v>
      </c>
      <c r="O510" t="s">
        <v>8298</v>
      </c>
      <c r="P510" s="13">
        <v>119</v>
      </c>
      <c r="Q510" s="13">
        <v>97.38</v>
      </c>
      <c r="R510" s="14">
        <v>42766.805034722223</v>
      </c>
      <c r="S510" s="14">
        <v>42796.805034722223</v>
      </c>
    </row>
    <row r="511" spans="1:19" ht="32" x14ac:dyDescent="0.2">
      <c r="A511">
        <v>3260</v>
      </c>
      <c r="B511" s="3" t="s">
        <v>3260</v>
      </c>
      <c r="C511" s="3" t="s">
        <v>7370</v>
      </c>
      <c r="D511" s="6">
        <v>5000</v>
      </c>
      <c r="E511" s="8">
        <v>5462</v>
      </c>
      <c r="F511" t="s">
        <v>8218</v>
      </c>
      <c r="G511" t="s">
        <v>8223</v>
      </c>
      <c r="H511" t="s">
        <v>8245</v>
      </c>
      <c r="I511">
        <v>1448903318</v>
      </c>
      <c r="J511">
        <v>1445875718</v>
      </c>
      <c r="K511" t="b">
        <v>1</v>
      </c>
      <c r="L511">
        <v>73</v>
      </c>
      <c r="M511" t="b">
        <v>1</v>
      </c>
      <c r="N511" s="12" t="s">
        <v>8297</v>
      </c>
      <c r="O511" t="s">
        <v>8298</v>
      </c>
      <c r="P511" s="13">
        <v>109</v>
      </c>
      <c r="Q511" s="13">
        <v>74.819999999999993</v>
      </c>
      <c r="R511" s="14">
        <v>42303.672662037032</v>
      </c>
      <c r="S511" s="14">
        <v>42338.714328703703</v>
      </c>
    </row>
    <row r="512" spans="1:19" ht="32" x14ac:dyDescent="0.2">
      <c r="A512">
        <v>3277</v>
      </c>
      <c r="B512" s="3" t="s">
        <v>3277</v>
      </c>
      <c r="C512" s="3" t="s">
        <v>7387</v>
      </c>
      <c r="D512" s="6">
        <v>5000</v>
      </c>
      <c r="E512" s="8">
        <v>5430</v>
      </c>
      <c r="F512" t="s">
        <v>8218</v>
      </c>
      <c r="G512" t="s">
        <v>8224</v>
      </c>
      <c r="H512" t="s">
        <v>8246</v>
      </c>
      <c r="I512">
        <v>1416331406</v>
      </c>
      <c r="J512">
        <v>1413735806</v>
      </c>
      <c r="K512" t="b">
        <v>1</v>
      </c>
      <c r="L512">
        <v>100</v>
      </c>
      <c r="M512" t="b">
        <v>1</v>
      </c>
      <c r="N512" s="12" t="s">
        <v>8297</v>
      </c>
      <c r="O512" t="s">
        <v>8298</v>
      </c>
      <c r="P512" s="13">
        <v>109</v>
      </c>
      <c r="Q512" s="13">
        <v>54.3</v>
      </c>
      <c r="R512" s="14">
        <v>41931.682939814818</v>
      </c>
      <c r="S512" s="14">
        <v>41961.724606481483</v>
      </c>
    </row>
    <row r="513" spans="1:19" ht="32" x14ac:dyDescent="0.2">
      <c r="A513">
        <v>3281</v>
      </c>
      <c r="B513" s="3" t="s">
        <v>3281</v>
      </c>
      <c r="C513" s="3" t="s">
        <v>7391</v>
      </c>
      <c r="D513" s="6">
        <v>5000</v>
      </c>
      <c r="E513" s="8">
        <v>6080</v>
      </c>
      <c r="F513" t="s">
        <v>8218</v>
      </c>
      <c r="G513" t="s">
        <v>8223</v>
      </c>
      <c r="H513" t="s">
        <v>8245</v>
      </c>
      <c r="I513">
        <v>1441153705</v>
      </c>
      <c r="J513">
        <v>1438561705</v>
      </c>
      <c r="K513" t="b">
        <v>0</v>
      </c>
      <c r="L513">
        <v>47</v>
      </c>
      <c r="M513" t="b">
        <v>1</v>
      </c>
      <c r="N513" s="12" t="s">
        <v>8297</v>
      </c>
      <c r="O513" t="s">
        <v>8298</v>
      </c>
      <c r="P513" s="13">
        <v>122</v>
      </c>
      <c r="Q513" s="13">
        <v>129.36000000000001</v>
      </c>
      <c r="R513" s="14">
        <v>42219.019733796296</v>
      </c>
      <c r="S513" s="14">
        <v>42249.019733796296</v>
      </c>
    </row>
    <row r="514" spans="1:19" ht="32" x14ac:dyDescent="0.2">
      <c r="A514">
        <v>3331</v>
      </c>
      <c r="B514" s="3" t="s">
        <v>3331</v>
      </c>
      <c r="C514" s="3" t="s">
        <v>7441</v>
      </c>
      <c r="D514" s="6">
        <v>5000</v>
      </c>
      <c r="E514" s="8">
        <v>5226</v>
      </c>
      <c r="F514" t="s">
        <v>8218</v>
      </c>
      <c r="G514" t="s">
        <v>8223</v>
      </c>
      <c r="H514" t="s">
        <v>8245</v>
      </c>
      <c r="I514">
        <v>1444149886</v>
      </c>
      <c r="J514">
        <v>1441125886</v>
      </c>
      <c r="K514" t="b">
        <v>0</v>
      </c>
      <c r="L514">
        <v>65</v>
      </c>
      <c r="M514" t="b">
        <v>1</v>
      </c>
      <c r="N514" s="12" t="s">
        <v>8297</v>
      </c>
      <c r="O514" t="s">
        <v>8298</v>
      </c>
      <c r="P514" s="13">
        <v>105</v>
      </c>
      <c r="Q514" s="13">
        <v>80.400000000000006</v>
      </c>
      <c r="R514" s="14">
        <v>42248.697754629626</v>
      </c>
      <c r="S514" s="14">
        <v>42283.697754629626</v>
      </c>
    </row>
    <row r="515" spans="1:19" ht="32" x14ac:dyDescent="0.2">
      <c r="A515">
        <v>3335</v>
      </c>
      <c r="B515" s="3" t="s">
        <v>3335</v>
      </c>
      <c r="C515" s="3" t="s">
        <v>7445</v>
      </c>
      <c r="D515" s="6">
        <v>5000</v>
      </c>
      <c r="E515" s="8">
        <v>5016</v>
      </c>
      <c r="F515" t="s">
        <v>8218</v>
      </c>
      <c r="G515" t="s">
        <v>8224</v>
      </c>
      <c r="H515" t="s">
        <v>8246</v>
      </c>
      <c r="I515">
        <v>1407106800</v>
      </c>
      <c r="J515">
        <v>1404749446</v>
      </c>
      <c r="K515" t="b">
        <v>0</v>
      </c>
      <c r="L515">
        <v>63</v>
      </c>
      <c r="M515" t="b">
        <v>1</v>
      </c>
      <c r="N515" s="12" t="s">
        <v>8297</v>
      </c>
      <c r="O515" t="s">
        <v>8298</v>
      </c>
      <c r="P515" s="13">
        <v>100</v>
      </c>
      <c r="Q515" s="13">
        <v>79.62</v>
      </c>
      <c r="R515" s="14">
        <v>41827.674143518518</v>
      </c>
      <c r="S515" s="14">
        <v>41854.958333333336</v>
      </c>
    </row>
    <row r="516" spans="1:19" ht="32" x14ac:dyDescent="0.2">
      <c r="A516">
        <v>3351</v>
      </c>
      <c r="B516" s="3" t="s">
        <v>3350</v>
      </c>
      <c r="C516" s="3" t="s">
        <v>7461</v>
      </c>
      <c r="D516" s="6">
        <v>5000</v>
      </c>
      <c r="E516" s="8">
        <v>5055</v>
      </c>
      <c r="F516" t="s">
        <v>8218</v>
      </c>
      <c r="G516" t="s">
        <v>8224</v>
      </c>
      <c r="H516" t="s">
        <v>8246</v>
      </c>
      <c r="I516">
        <v>1406113200</v>
      </c>
      <c r="J516">
        <v>1402910965</v>
      </c>
      <c r="K516" t="b">
        <v>0</v>
      </c>
      <c r="L516">
        <v>54</v>
      </c>
      <c r="M516" t="b">
        <v>1</v>
      </c>
      <c r="N516" s="12" t="s">
        <v>8297</v>
      </c>
      <c r="O516" t="s">
        <v>8298</v>
      </c>
      <c r="P516" s="13">
        <v>101</v>
      </c>
      <c r="Q516" s="13">
        <v>93.61</v>
      </c>
      <c r="R516" s="14">
        <v>41806.395428240743</v>
      </c>
      <c r="S516" s="14">
        <v>41843.458333333336</v>
      </c>
    </row>
    <row r="517" spans="1:19" ht="32" x14ac:dyDescent="0.2">
      <c r="A517">
        <v>3352</v>
      </c>
      <c r="B517" s="3" t="s">
        <v>3351</v>
      </c>
      <c r="C517" s="3" t="s">
        <v>7462</v>
      </c>
      <c r="D517" s="6">
        <v>5000</v>
      </c>
      <c r="E517" s="8">
        <v>5376</v>
      </c>
      <c r="F517" t="s">
        <v>8218</v>
      </c>
      <c r="G517" t="s">
        <v>8224</v>
      </c>
      <c r="H517" t="s">
        <v>8246</v>
      </c>
      <c r="I517">
        <v>1467414000</v>
      </c>
      <c r="J517">
        <v>1462492178</v>
      </c>
      <c r="K517" t="b">
        <v>0</v>
      </c>
      <c r="L517">
        <v>70</v>
      </c>
      <c r="M517" t="b">
        <v>1</v>
      </c>
      <c r="N517" s="12" t="s">
        <v>8297</v>
      </c>
      <c r="O517" t="s">
        <v>8298</v>
      </c>
      <c r="P517" s="13">
        <v>108</v>
      </c>
      <c r="Q517" s="13">
        <v>76.8</v>
      </c>
      <c r="R517" s="14">
        <v>42495.992800925931</v>
      </c>
      <c r="S517" s="14">
        <v>42552.958333333328</v>
      </c>
    </row>
    <row r="518" spans="1:19" ht="32" x14ac:dyDescent="0.2">
      <c r="A518">
        <v>3361</v>
      </c>
      <c r="B518" s="3" t="s">
        <v>3360</v>
      </c>
      <c r="C518" s="3" t="s">
        <v>7471</v>
      </c>
      <c r="D518" s="6">
        <v>5000</v>
      </c>
      <c r="E518" s="8">
        <v>5673</v>
      </c>
      <c r="F518" t="s">
        <v>8218</v>
      </c>
      <c r="G518" t="s">
        <v>8223</v>
      </c>
      <c r="H518" t="s">
        <v>8245</v>
      </c>
      <c r="I518">
        <v>1409587140</v>
      </c>
      <c r="J518">
        <v>1408062990</v>
      </c>
      <c r="K518" t="b">
        <v>0</v>
      </c>
      <c r="L518">
        <v>68</v>
      </c>
      <c r="M518" t="b">
        <v>1</v>
      </c>
      <c r="N518" s="12" t="s">
        <v>8297</v>
      </c>
      <c r="O518" t="s">
        <v>8298</v>
      </c>
      <c r="P518" s="13">
        <v>113</v>
      </c>
      <c r="Q518" s="13">
        <v>83.43</v>
      </c>
      <c r="R518" s="14">
        <v>41866.025347222225</v>
      </c>
      <c r="S518" s="14">
        <v>41883.665972222225</v>
      </c>
    </row>
    <row r="519" spans="1:19" ht="32" x14ac:dyDescent="0.2">
      <c r="A519">
        <v>3369</v>
      </c>
      <c r="B519" s="3" t="s">
        <v>3368</v>
      </c>
      <c r="C519" s="3" t="s">
        <v>7479</v>
      </c>
      <c r="D519" s="6">
        <v>5000</v>
      </c>
      <c r="E519" s="8">
        <v>5195</v>
      </c>
      <c r="F519" t="s">
        <v>8218</v>
      </c>
      <c r="G519" t="s">
        <v>8240</v>
      </c>
      <c r="H519" t="s">
        <v>8248</v>
      </c>
      <c r="I519">
        <v>1484441980</v>
      </c>
      <c r="J519">
        <v>1479257980</v>
      </c>
      <c r="K519" t="b">
        <v>0</v>
      </c>
      <c r="L519">
        <v>54</v>
      </c>
      <c r="M519" t="b">
        <v>1</v>
      </c>
      <c r="N519" s="12" t="s">
        <v>8297</v>
      </c>
      <c r="O519" t="s">
        <v>8298</v>
      </c>
      <c r="P519" s="13">
        <v>104</v>
      </c>
      <c r="Q519" s="13">
        <v>96.2</v>
      </c>
      <c r="R519" s="14">
        <v>42690.041435185187</v>
      </c>
      <c r="S519" s="14">
        <v>42750.041435185187</v>
      </c>
    </row>
    <row r="520" spans="1:19" ht="32" x14ac:dyDescent="0.2">
      <c r="A520">
        <v>3436</v>
      </c>
      <c r="B520" s="3" t="s">
        <v>3435</v>
      </c>
      <c r="C520" s="3" t="s">
        <v>7546</v>
      </c>
      <c r="D520" s="6">
        <v>5000</v>
      </c>
      <c r="E520" s="8">
        <v>5295</v>
      </c>
      <c r="F520" t="s">
        <v>8218</v>
      </c>
      <c r="G520" t="s">
        <v>8223</v>
      </c>
      <c r="H520" t="s">
        <v>8245</v>
      </c>
      <c r="I520">
        <v>1408638480</v>
      </c>
      <c r="J520">
        <v>1406811593</v>
      </c>
      <c r="K520" t="b">
        <v>0</v>
      </c>
      <c r="L520">
        <v>37</v>
      </c>
      <c r="M520" t="b">
        <v>1</v>
      </c>
      <c r="N520" s="12" t="s">
        <v>8297</v>
      </c>
      <c r="O520" t="s">
        <v>8298</v>
      </c>
      <c r="P520" s="13">
        <v>106</v>
      </c>
      <c r="Q520" s="13">
        <v>143.11000000000001</v>
      </c>
      <c r="R520" s="14">
        <v>41851.541585648149</v>
      </c>
      <c r="S520" s="14">
        <v>41872.686111111114</v>
      </c>
    </row>
    <row r="521" spans="1:19" ht="32" x14ac:dyDescent="0.2">
      <c r="A521">
        <v>3440</v>
      </c>
      <c r="B521" s="3" t="s">
        <v>3439</v>
      </c>
      <c r="C521" s="3" t="s">
        <v>7550</v>
      </c>
      <c r="D521" s="6">
        <v>5000</v>
      </c>
      <c r="E521" s="8">
        <v>5260.92</v>
      </c>
      <c r="F521" t="s">
        <v>8218</v>
      </c>
      <c r="G521" t="s">
        <v>8223</v>
      </c>
      <c r="H521" t="s">
        <v>8245</v>
      </c>
      <c r="I521">
        <v>1405095300</v>
      </c>
      <c r="J521">
        <v>1403146628</v>
      </c>
      <c r="K521" t="b">
        <v>0</v>
      </c>
      <c r="L521">
        <v>82</v>
      </c>
      <c r="M521" t="b">
        <v>1</v>
      </c>
      <c r="N521" s="12" t="s">
        <v>8297</v>
      </c>
      <c r="O521" t="s">
        <v>8298</v>
      </c>
      <c r="P521" s="13">
        <v>105</v>
      </c>
      <c r="Q521" s="13">
        <v>64.16</v>
      </c>
      <c r="R521" s="14">
        <v>41809.12300925926</v>
      </c>
      <c r="S521" s="14">
        <v>41831.677083333336</v>
      </c>
    </row>
    <row r="522" spans="1:19" ht="32" x14ac:dyDescent="0.2">
      <c r="A522">
        <v>3464</v>
      </c>
      <c r="B522" s="3" t="s">
        <v>3463</v>
      </c>
      <c r="C522" s="3" t="s">
        <v>7574</v>
      </c>
      <c r="D522" s="6">
        <v>5000</v>
      </c>
      <c r="E522" s="8">
        <v>5116.18</v>
      </c>
      <c r="F522" t="s">
        <v>8218</v>
      </c>
      <c r="G522" t="s">
        <v>8223</v>
      </c>
      <c r="H522" t="s">
        <v>8245</v>
      </c>
      <c r="I522">
        <v>1471921637</v>
      </c>
      <c r="J522">
        <v>1469329637</v>
      </c>
      <c r="K522" t="b">
        <v>0</v>
      </c>
      <c r="L522">
        <v>93</v>
      </c>
      <c r="M522" t="b">
        <v>1</v>
      </c>
      <c r="N522" s="12" t="s">
        <v>8297</v>
      </c>
      <c r="O522" t="s">
        <v>8298</v>
      </c>
      <c r="P522" s="13">
        <v>102</v>
      </c>
      <c r="Q522" s="13">
        <v>55.01</v>
      </c>
      <c r="R522" s="14">
        <v>42575.130057870367</v>
      </c>
      <c r="S522" s="14">
        <v>42605.130057870367</v>
      </c>
    </row>
    <row r="523" spans="1:19" ht="32" x14ac:dyDescent="0.2">
      <c r="A523">
        <v>3489</v>
      </c>
      <c r="B523" s="3" t="s">
        <v>3488</v>
      </c>
      <c r="C523" s="3" t="s">
        <v>7599</v>
      </c>
      <c r="D523" s="6">
        <v>5000</v>
      </c>
      <c r="E523" s="8">
        <v>5635</v>
      </c>
      <c r="F523" t="s">
        <v>8218</v>
      </c>
      <c r="G523" t="s">
        <v>8224</v>
      </c>
      <c r="H523" t="s">
        <v>8246</v>
      </c>
      <c r="I523">
        <v>1400965200</v>
      </c>
      <c r="J523">
        <v>1398352531</v>
      </c>
      <c r="K523" t="b">
        <v>0</v>
      </c>
      <c r="L523">
        <v>72</v>
      </c>
      <c r="M523" t="b">
        <v>1</v>
      </c>
      <c r="N523" s="12" t="s">
        <v>8297</v>
      </c>
      <c r="O523" t="s">
        <v>8298</v>
      </c>
      <c r="P523" s="13">
        <v>113</v>
      </c>
      <c r="Q523" s="13">
        <v>78.260000000000005</v>
      </c>
      <c r="R523" s="14">
        <v>41753.635775462964</v>
      </c>
      <c r="S523" s="14">
        <v>41783.875</v>
      </c>
    </row>
    <row r="524" spans="1:19" ht="32" x14ac:dyDescent="0.2">
      <c r="A524">
        <v>3495</v>
      </c>
      <c r="B524" s="3" t="s">
        <v>3494</v>
      </c>
      <c r="C524" s="3" t="s">
        <v>7605</v>
      </c>
      <c r="D524" s="6">
        <v>5000</v>
      </c>
      <c r="E524" s="8">
        <v>5343</v>
      </c>
      <c r="F524" t="s">
        <v>8218</v>
      </c>
      <c r="G524" t="s">
        <v>8228</v>
      </c>
      <c r="H524" t="s">
        <v>8250</v>
      </c>
      <c r="I524">
        <v>1414862280</v>
      </c>
      <c r="J524">
        <v>1412360309</v>
      </c>
      <c r="K524" t="b">
        <v>0</v>
      </c>
      <c r="L524">
        <v>72</v>
      </c>
      <c r="M524" t="b">
        <v>1</v>
      </c>
      <c r="N524" s="12" t="s">
        <v>8297</v>
      </c>
      <c r="O524" t="s">
        <v>8298</v>
      </c>
      <c r="P524" s="13">
        <v>107</v>
      </c>
      <c r="Q524" s="13">
        <v>74.209999999999994</v>
      </c>
      <c r="R524" s="14">
        <v>41915.762835648151</v>
      </c>
      <c r="S524" s="14">
        <v>41944.720833333333</v>
      </c>
    </row>
    <row r="525" spans="1:19" ht="32" x14ac:dyDescent="0.2">
      <c r="A525">
        <v>3534</v>
      </c>
      <c r="B525" s="3" t="s">
        <v>3533</v>
      </c>
      <c r="C525" s="3" t="s">
        <v>7644</v>
      </c>
      <c r="D525" s="6">
        <v>5000</v>
      </c>
      <c r="E525" s="8">
        <v>7810</v>
      </c>
      <c r="F525" t="s">
        <v>8218</v>
      </c>
      <c r="G525" t="s">
        <v>8223</v>
      </c>
      <c r="H525" t="s">
        <v>8245</v>
      </c>
      <c r="I525">
        <v>1443711623</v>
      </c>
      <c r="J525">
        <v>1440687623</v>
      </c>
      <c r="K525" t="b">
        <v>0</v>
      </c>
      <c r="L525">
        <v>204</v>
      </c>
      <c r="M525" t="b">
        <v>1</v>
      </c>
      <c r="N525" s="12" t="s">
        <v>8297</v>
      </c>
      <c r="O525" t="s">
        <v>8298</v>
      </c>
      <c r="P525" s="13">
        <v>156</v>
      </c>
      <c r="Q525" s="13">
        <v>38.28</v>
      </c>
      <c r="R525" s="14">
        <v>42243.6252662037</v>
      </c>
      <c r="S525" s="14">
        <v>42278.6252662037</v>
      </c>
    </row>
    <row r="526" spans="1:19" ht="32" x14ac:dyDescent="0.2">
      <c r="A526">
        <v>3554</v>
      </c>
      <c r="B526" s="3" t="s">
        <v>3553</v>
      </c>
      <c r="C526" s="3" t="s">
        <v>7664</v>
      </c>
      <c r="D526" s="6">
        <v>5000</v>
      </c>
      <c r="E526" s="8">
        <v>5671.11</v>
      </c>
      <c r="F526" t="s">
        <v>8218</v>
      </c>
      <c r="G526" t="s">
        <v>8223</v>
      </c>
      <c r="H526" t="s">
        <v>8245</v>
      </c>
      <c r="I526">
        <v>1423674000</v>
      </c>
      <c r="J526">
        <v>1421025159</v>
      </c>
      <c r="K526" t="b">
        <v>0</v>
      </c>
      <c r="L526">
        <v>53</v>
      </c>
      <c r="M526" t="b">
        <v>1</v>
      </c>
      <c r="N526" s="12" t="s">
        <v>8297</v>
      </c>
      <c r="O526" t="s">
        <v>8298</v>
      </c>
      <c r="P526" s="13">
        <v>113</v>
      </c>
      <c r="Q526" s="13">
        <v>107</v>
      </c>
      <c r="R526" s="14">
        <v>42016.050451388888</v>
      </c>
      <c r="S526" s="14">
        <v>42046.708333333328</v>
      </c>
    </row>
    <row r="527" spans="1:19" ht="32" x14ac:dyDescent="0.2">
      <c r="A527">
        <v>3569</v>
      </c>
      <c r="B527" s="3" t="s">
        <v>3568</v>
      </c>
      <c r="C527" s="3" t="s">
        <v>7679</v>
      </c>
      <c r="D527" s="6">
        <v>5000</v>
      </c>
      <c r="E527" s="8">
        <v>5024</v>
      </c>
      <c r="F527" t="s">
        <v>8218</v>
      </c>
      <c r="G527" t="s">
        <v>8223</v>
      </c>
      <c r="H527" t="s">
        <v>8245</v>
      </c>
      <c r="I527">
        <v>1420734696</v>
      </c>
      <c r="J527">
        <v>1418142696</v>
      </c>
      <c r="K527" t="b">
        <v>0</v>
      </c>
      <c r="L527">
        <v>41</v>
      </c>
      <c r="M527" t="b">
        <v>1</v>
      </c>
      <c r="N527" s="12" t="s">
        <v>8297</v>
      </c>
      <c r="O527" t="s">
        <v>8298</v>
      </c>
      <c r="P527" s="13">
        <v>100</v>
      </c>
      <c r="Q527" s="13">
        <v>122.54</v>
      </c>
      <c r="R527" s="14">
        <v>41982.688611111109</v>
      </c>
      <c r="S527" s="14">
        <v>42012.688611111109</v>
      </c>
    </row>
    <row r="528" spans="1:19" ht="32" x14ac:dyDescent="0.2">
      <c r="A528">
        <v>3590</v>
      </c>
      <c r="B528" s="3" t="s">
        <v>3589</v>
      </c>
      <c r="C528" s="3" t="s">
        <v>7700</v>
      </c>
      <c r="D528" s="6">
        <v>5000</v>
      </c>
      <c r="E528" s="8">
        <v>5003</v>
      </c>
      <c r="F528" t="s">
        <v>8218</v>
      </c>
      <c r="G528" t="s">
        <v>8224</v>
      </c>
      <c r="H528" t="s">
        <v>8246</v>
      </c>
      <c r="I528">
        <v>1413792034</v>
      </c>
      <c r="J528">
        <v>1411200034</v>
      </c>
      <c r="K528" t="b">
        <v>0</v>
      </c>
      <c r="L528">
        <v>73</v>
      </c>
      <c r="M528" t="b">
        <v>1</v>
      </c>
      <c r="N528" s="12" t="s">
        <v>8297</v>
      </c>
      <c r="O528" t="s">
        <v>8298</v>
      </c>
      <c r="P528" s="13">
        <v>100</v>
      </c>
      <c r="Q528" s="13">
        <v>68.53</v>
      </c>
      <c r="R528" s="14">
        <v>41902.333726851852</v>
      </c>
      <c r="S528" s="14">
        <v>41932.333726851852</v>
      </c>
    </row>
    <row r="529" spans="1:19" ht="32" x14ac:dyDescent="0.2">
      <c r="A529">
        <v>3612</v>
      </c>
      <c r="B529" s="3" t="s">
        <v>3611</v>
      </c>
      <c r="C529" s="3" t="s">
        <v>7722</v>
      </c>
      <c r="D529" s="6">
        <v>5000</v>
      </c>
      <c r="E529" s="8">
        <v>7220</v>
      </c>
      <c r="F529" t="s">
        <v>8218</v>
      </c>
      <c r="G529" t="s">
        <v>8228</v>
      </c>
      <c r="H529" t="s">
        <v>8250</v>
      </c>
      <c r="I529">
        <v>1402334811</v>
      </c>
      <c r="J529">
        <v>1401470811</v>
      </c>
      <c r="K529" t="b">
        <v>0</v>
      </c>
      <c r="L529">
        <v>57</v>
      </c>
      <c r="M529" t="b">
        <v>1</v>
      </c>
      <c r="N529" s="12" t="s">
        <v>8297</v>
      </c>
      <c r="O529" t="s">
        <v>8298</v>
      </c>
      <c r="P529" s="13">
        <v>144</v>
      </c>
      <c r="Q529" s="13">
        <v>126.67</v>
      </c>
      <c r="R529" s="14">
        <v>41789.726979166669</v>
      </c>
      <c r="S529" s="14">
        <v>41799.726979166669</v>
      </c>
    </row>
    <row r="530" spans="1:19" ht="32" x14ac:dyDescent="0.2">
      <c r="A530">
        <v>3655</v>
      </c>
      <c r="B530" s="3" t="s">
        <v>3652</v>
      </c>
      <c r="C530" s="3" t="s">
        <v>7765</v>
      </c>
      <c r="D530" s="6">
        <v>5000</v>
      </c>
      <c r="E530" s="8">
        <v>5813</v>
      </c>
      <c r="F530" t="s">
        <v>8218</v>
      </c>
      <c r="G530" t="s">
        <v>8223</v>
      </c>
      <c r="H530" t="s">
        <v>8245</v>
      </c>
      <c r="I530">
        <v>1437202740</v>
      </c>
      <c r="J530">
        <v>1434654998</v>
      </c>
      <c r="K530" t="b">
        <v>0</v>
      </c>
      <c r="L530">
        <v>79</v>
      </c>
      <c r="M530" t="b">
        <v>1</v>
      </c>
      <c r="N530" s="12" t="s">
        <v>8297</v>
      </c>
      <c r="O530" t="s">
        <v>8298</v>
      </c>
      <c r="P530" s="13">
        <v>116</v>
      </c>
      <c r="Q530" s="13">
        <v>73.58</v>
      </c>
      <c r="R530" s="14">
        <v>42173.803217592591</v>
      </c>
      <c r="S530" s="14">
        <v>42203.290972222225</v>
      </c>
    </row>
    <row r="531" spans="1:19" ht="32" x14ac:dyDescent="0.2">
      <c r="A531">
        <v>3656</v>
      </c>
      <c r="B531" s="3" t="s">
        <v>3653</v>
      </c>
      <c r="C531" s="3" t="s">
        <v>7766</v>
      </c>
      <c r="D531" s="6">
        <v>5000</v>
      </c>
      <c r="E531" s="8">
        <v>5291</v>
      </c>
      <c r="F531" t="s">
        <v>8218</v>
      </c>
      <c r="G531" t="s">
        <v>8239</v>
      </c>
      <c r="H531" t="s">
        <v>8256</v>
      </c>
      <c r="I531">
        <v>1485989940</v>
      </c>
      <c r="J531">
        <v>1483393836</v>
      </c>
      <c r="K531" t="b">
        <v>0</v>
      </c>
      <c r="L531">
        <v>46</v>
      </c>
      <c r="M531" t="b">
        <v>1</v>
      </c>
      <c r="N531" s="12" t="s">
        <v>8297</v>
      </c>
      <c r="O531" t="s">
        <v>8298</v>
      </c>
      <c r="P531" s="13">
        <v>106</v>
      </c>
      <c r="Q531" s="13">
        <v>115.02</v>
      </c>
      <c r="R531" s="14">
        <v>42737.910138888896</v>
      </c>
      <c r="S531" s="14">
        <v>42767.957638888889</v>
      </c>
    </row>
    <row r="532" spans="1:19" ht="32" x14ac:dyDescent="0.2">
      <c r="A532">
        <v>3685</v>
      </c>
      <c r="B532" s="3" t="s">
        <v>3682</v>
      </c>
      <c r="C532" s="3" t="s">
        <v>7795</v>
      </c>
      <c r="D532" s="6">
        <v>5000</v>
      </c>
      <c r="E532" s="8">
        <v>5285</v>
      </c>
      <c r="F532" t="s">
        <v>8218</v>
      </c>
      <c r="G532" t="s">
        <v>8223</v>
      </c>
      <c r="H532" t="s">
        <v>8245</v>
      </c>
      <c r="I532">
        <v>1400533200</v>
      </c>
      <c r="J532">
        <v>1398348859</v>
      </c>
      <c r="K532" t="b">
        <v>0</v>
      </c>
      <c r="L532">
        <v>126</v>
      </c>
      <c r="M532" t="b">
        <v>1</v>
      </c>
      <c r="N532" s="12" t="s">
        <v>8297</v>
      </c>
      <c r="O532" t="s">
        <v>8298</v>
      </c>
      <c r="P532" s="13">
        <v>106</v>
      </c>
      <c r="Q532" s="13">
        <v>41.94</v>
      </c>
      <c r="R532" s="14">
        <v>41753.593275462961</v>
      </c>
      <c r="S532" s="14">
        <v>41778.875</v>
      </c>
    </row>
    <row r="533" spans="1:19" ht="32" x14ac:dyDescent="0.2">
      <c r="A533">
        <v>3687</v>
      </c>
      <c r="B533" s="3" t="s">
        <v>3684</v>
      </c>
      <c r="C533" s="3" t="s">
        <v>7797</v>
      </c>
      <c r="D533" s="6">
        <v>5000</v>
      </c>
      <c r="E533" s="8">
        <v>5012.25</v>
      </c>
      <c r="F533" t="s">
        <v>8218</v>
      </c>
      <c r="G533" t="s">
        <v>8223</v>
      </c>
      <c r="H533" t="s">
        <v>8245</v>
      </c>
      <c r="I533">
        <v>1403846055</v>
      </c>
      <c r="J533">
        <v>1401254055</v>
      </c>
      <c r="K533" t="b">
        <v>0</v>
      </c>
      <c r="L533">
        <v>25</v>
      </c>
      <c r="M533" t="b">
        <v>1</v>
      </c>
      <c r="N533" s="12" t="s">
        <v>8297</v>
      </c>
      <c r="O533" t="s">
        <v>8298</v>
      </c>
      <c r="P533" s="13">
        <v>100</v>
      </c>
      <c r="Q533" s="13">
        <v>200.49</v>
      </c>
      <c r="R533" s="14">
        <v>41787.218229166669</v>
      </c>
      <c r="S533" s="14">
        <v>41817.218229166669</v>
      </c>
    </row>
    <row r="534" spans="1:19" ht="32" x14ac:dyDescent="0.2">
      <c r="A534">
        <v>3698</v>
      </c>
      <c r="B534" s="3" t="s">
        <v>3695</v>
      </c>
      <c r="C534" s="3" t="s">
        <v>7808</v>
      </c>
      <c r="D534" s="6">
        <v>5000</v>
      </c>
      <c r="E534" s="8">
        <v>5526</v>
      </c>
      <c r="F534" t="s">
        <v>8218</v>
      </c>
      <c r="G534" t="s">
        <v>8223</v>
      </c>
      <c r="H534" t="s">
        <v>8245</v>
      </c>
      <c r="I534">
        <v>1456946487</v>
      </c>
      <c r="J534">
        <v>1454354487</v>
      </c>
      <c r="K534" t="b">
        <v>0</v>
      </c>
      <c r="L534">
        <v>136</v>
      </c>
      <c r="M534" t="b">
        <v>1</v>
      </c>
      <c r="N534" s="12" t="s">
        <v>8297</v>
      </c>
      <c r="O534" t="s">
        <v>8298</v>
      </c>
      <c r="P534" s="13">
        <v>111</v>
      </c>
      <c r="Q534" s="13">
        <v>40.630000000000003</v>
      </c>
      <c r="R534" s="14">
        <v>42401.806562500002</v>
      </c>
      <c r="S534" s="14">
        <v>42431.806562500002</v>
      </c>
    </row>
    <row r="535" spans="1:19" ht="32" x14ac:dyDescent="0.2">
      <c r="A535">
        <v>3721</v>
      </c>
      <c r="B535" s="3" t="s">
        <v>3718</v>
      </c>
      <c r="C535" s="3" t="s">
        <v>7831</v>
      </c>
      <c r="D535" s="6">
        <v>5000</v>
      </c>
      <c r="E535" s="8">
        <v>5040</v>
      </c>
      <c r="F535" t="s">
        <v>8218</v>
      </c>
      <c r="G535" t="s">
        <v>8223</v>
      </c>
      <c r="H535" t="s">
        <v>8245</v>
      </c>
      <c r="I535">
        <v>1415230084</v>
      </c>
      <c r="J535">
        <v>1413412084</v>
      </c>
      <c r="K535" t="b">
        <v>0</v>
      </c>
      <c r="L535">
        <v>44</v>
      </c>
      <c r="M535" t="b">
        <v>1</v>
      </c>
      <c r="N535" s="12" t="s">
        <v>8297</v>
      </c>
      <c r="O535" t="s">
        <v>8298</v>
      </c>
      <c r="P535" s="13">
        <v>101</v>
      </c>
      <c r="Q535" s="13">
        <v>114.55</v>
      </c>
      <c r="R535" s="14">
        <v>41927.936157407406</v>
      </c>
      <c r="S535" s="14">
        <v>41948.977824074071</v>
      </c>
    </row>
    <row r="536" spans="1:19" ht="32" x14ac:dyDescent="0.2">
      <c r="A536">
        <v>3822</v>
      </c>
      <c r="B536" s="3" t="s">
        <v>3819</v>
      </c>
      <c r="C536" s="3" t="s">
        <v>7931</v>
      </c>
      <c r="D536" s="6">
        <v>5000</v>
      </c>
      <c r="E536" s="8">
        <v>5501</v>
      </c>
      <c r="F536" t="s">
        <v>8218</v>
      </c>
      <c r="G536" t="s">
        <v>8235</v>
      </c>
      <c r="H536" t="s">
        <v>8248</v>
      </c>
      <c r="I536">
        <v>1453244340</v>
      </c>
      <c r="J536">
        <v>1448136417</v>
      </c>
      <c r="K536" t="b">
        <v>0</v>
      </c>
      <c r="L536">
        <v>76</v>
      </c>
      <c r="M536" t="b">
        <v>1</v>
      </c>
      <c r="N536" s="12" t="s">
        <v>8297</v>
      </c>
      <c r="O536" t="s">
        <v>8298</v>
      </c>
      <c r="P536" s="13">
        <v>110</v>
      </c>
      <c r="Q536" s="13">
        <v>72.38</v>
      </c>
      <c r="R536" s="14">
        <v>42329.838159722218</v>
      </c>
      <c r="S536" s="14">
        <v>42388.957638888889</v>
      </c>
    </row>
    <row r="537" spans="1:19" ht="32" x14ac:dyDescent="0.2">
      <c r="A537">
        <v>3825</v>
      </c>
      <c r="B537" s="3" t="s">
        <v>3822</v>
      </c>
      <c r="C537" s="3" t="s">
        <v>7934</v>
      </c>
      <c r="D537" s="6">
        <v>5000</v>
      </c>
      <c r="E537" s="8">
        <v>5271</v>
      </c>
      <c r="F537" t="s">
        <v>8218</v>
      </c>
      <c r="G537" t="s">
        <v>8223</v>
      </c>
      <c r="H537" t="s">
        <v>8245</v>
      </c>
      <c r="I537">
        <v>1434505214</v>
      </c>
      <c r="J537">
        <v>1432690814</v>
      </c>
      <c r="K537" t="b">
        <v>0</v>
      </c>
      <c r="L537">
        <v>49</v>
      </c>
      <c r="M537" t="b">
        <v>1</v>
      </c>
      <c r="N537" s="12" t="s">
        <v>8297</v>
      </c>
      <c r="O537" t="s">
        <v>8298</v>
      </c>
      <c r="P537" s="13">
        <v>105</v>
      </c>
      <c r="Q537" s="13">
        <v>107.57</v>
      </c>
      <c r="R537" s="14">
        <v>42151.069606481484</v>
      </c>
      <c r="S537" s="14">
        <v>42172.069606481484</v>
      </c>
    </row>
    <row r="538" spans="1:19" ht="32" x14ac:dyDescent="0.2">
      <c r="A538">
        <v>3828</v>
      </c>
      <c r="B538" s="3" t="s">
        <v>3825</v>
      </c>
      <c r="C538" s="3" t="s">
        <v>7937</v>
      </c>
      <c r="D538" s="6">
        <v>5000</v>
      </c>
      <c r="E538" s="8">
        <v>5000</v>
      </c>
      <c r="F538" t="s">
        <v>8218</v>
      </c>
      <c r="G538" t="s">
        <v>8223</v>
      </c>
      <c r="H538" t="s">
        <v>8245</v>
      </c>
      <c r="I538">
        <v>1420033187</v>
      </c>
      <c r="J538">
        <v>1414845587</v>
      </c>
      <c r="K538" t="b">
        <v>0</v>
      </c>
      <c r="L538">
        <v>28</v>
      </c>
      <c r="M538" t="b">
        <v>1</v>
      </c>
      <c r="N538" s="12" t="s">
        <v>8297</v>
      </c>
      <c r="O538" t="s">
        <v>8298</v>
      </c>
      <c r="P538" s="13">
        <v>100</v>
      </c>
      <c r="Q538" s="13">
        <v>178.57</v>
      </c>
      <c r="R538" s="14">
        <v>41944.527627314819</v>
      </c>
      <c r="S538" s="14">
        <v>42004.569293981483</v>
      </c>
    </row>
    <row r="539" spans="1:19" ht="16" x14ac:dyDescent="0.2">
      <c r="A539">
        <v>3285</v>
      </c>
      <c r="B539" s="3" t="s">
        <v>3285</v>
      </c>
      <c r="C539" s="3" t="s">
        <v>7395</v>
      </c>
      <c r="D539" s="6">
        <v>4999</v>
      </c>
      <c r="E539" s="8">
        <v>5604</v>
      </c>
      <c r="F539" t="s">
        <v>8218</v>
      </c>
      <c r="G539" t="s">
        <v>8223</v>
      </c>
      <c r="H539" t="s">
        <v>8245</v>
      </c>
      <c r="I539">
        <v>1488258000</v>
      </c>
      <c r="J539">
        <v>1485556626</v>
      </c>
      <c r="K539" t="b">
        <v>0</v>
      </c>
      <c r="L539">
        <v>81</v>
      </c>
      <c r="M539" t="b">
        <v>1</v>
      </c>
      <c r="N539" s="12" t="s">
        <v>8297</v>
      </c>
      <c r="O539" t="s">
        <v>8298</v>
      </c>
      <c r="P539" s="13">
        <v>112</v>
      </c>
      <c r="Q539" s="13">
        <v>69.19</v>
      </c>
      <c r="R539" s="14">
        <v>42762.942430555559</v>
      </c>
      <c r="S539" s="14">
        <v>42794.208333333328</v>
      </c>
    </row>
    <row r="540" spans="1:19" ht="32" x14ac:dyDescent="0.2">
      <c r="A540">
        <v>3473</v>
      </c>
      <c r="B540" s="3" t="s">
        <v>3472</v>
      </c>
      <c r="C540" s="3" t="s">
        <v>7583</v>
      </c>
      <c r="D540" s="6">
        <v>4900</v>
      </c>
      <c r="E540" s="8">
        <v>4900</v>
      </c>
      <c r="F540" t="s">
        <v>8218</v>
      </c>
      <c r="G540" t="s">
        <v>8223</v>
      </c>
      <c r="H540" t="s">
        <v>8245</v>
      </c>
      <c r="I540">
        <v>1426883220</v>
      </c>
      <c r="J540">
        <v>1425067296</v>
      </c>
      <c r="K540" t="b">
        <v>0</v>
      </c>
      <c r="L540">
        <v>33</v>
      </c>
      <c r="M540" t="b">
        <v>1</v>
      </c>
      <c r="N540" s="12" t="s">
        <v>8297</v>
      </c>
      <c r="O540" t="s">
        <v>8298</v>
      </c>
      <c r="P540" s="13">
        <v>100</v>
      </c>
      <c r="Q540" s="13">
        <v>148.47999999999999</v>
      </c>
      <c r="R540" s="14">
        <v>42062.834444444445</v>
      </c>
      <c r="S540" s="14">
        <v>42083.852083333331</v>
      </c>
    </row>
    <row r="541" spans="1:19" ht="32" x14ac:dyDescent="0.2">
      <c r="A541">
        <v>2808</v>
      </c>
      <c r="B541" s="3" t="s">
        <v>2808</v>
      </c>
      <c r="C541" s="3" t="s">
        <v>6918</v>
      </c>
      <c r="D541" s="6">
        <v>4500</v>
      </c>
      <c r="E541" s="8">
        <v>4511</v>
      </c>
      <c r="F541" t="s">
        <v>8218</v>
      </c>
      <c r="G541" t="s">
        <v>8223</v>
      </c>
      <c r="H541" t="s">
        <v>8245</v>
      </c>
      <c r="I541">
        <v>1440274735</v>
      </c>
      <c r="J541">
        <v>1437682735</v>
      </c>
      <c r="K541" t="b">
        <v>0</v>
      </c>
      <c r="L541">
        <v>69</v>
      </c>
      <c r="M541" t="b">
        <v>1</v>
      </c>
      <c r="N541" s="12" t="s">
        <v>8297</v>
      </c>
      <c r="O541" t="s">
        <v>8298</v>
      </c>
      <c r="P541" s="13">
        <v>100</v>
      </c>
      <c r="Q541" s="13">
        <v>65.38</v>
      </c>
      <c r="R541" s="14">
        <v>42208.84646990741</v>
      </c>
      <c r="S541" s="14">
        <v>42238.84646990741</v>
      </c>
    </row>
    <row r="542" spans="1:19" ht="32" x14ac:dyDescent="0.2">
      <c r="A542">
        <v>3160</v>
      </c>
      <c r="B542" s="3" t="s">
        <v>3160</v>
      </c>
      <c r="C542" s="3" t="s">
        <v>7270</v>
      </c>
      <c r="D542" s="6">
        <v>4500</v>
      </c>
      <c r="E542" s="8">
        <v>4569</v>
      </c>
      <c r="F542" t="s">
        <v>8218</v>
      </c>
      <c r="G542" t="s">
        <v>8223</v>
      </c>
      <c r="H542" t="s">
        <v>8245</v>
      </c>
      <c r="I542">
        <v>1407905940</v>
      </c>
      <c r="J542">
        <v>1405923687</v>
      </c>
      <c r="K542" t="b">
        <v>1</v>
      </c>
      <c r="L542">
        <v>57</v>
      </c>
      <c r="M542" t="b">
        <v>1</v>
      </c>
      <c r="N542" s="12" t="s">
        <v>8297</v>
      </c>
      <c r="O542" t="s">
        <v>8298</v>
      </c>
      <c r="P542" s="13">
        <v>102</v>
      </c>
      <c r="Q542" s="13">
        <v>80.16</v>
      </c>
      <c r="R542" s="14">
        <v>41841.26489583333</v>
      </c>
      <c r="S542" s="14">
        <v>41864.207638888889</v>
      </c>
    </row>
    <row r="543" spans="1:19" ht="32" x14ac:dyDescent="0.2">
      <c r="A543">
        <v>3217</v>
      </c>
      <c r="B543" s="3" t="s">
        <v>3217</v>
      </c>
      <c r="C543" s="3" t="s">
        <v>7327</v>
      </c>
      <c r="D543" s="6">
        <v>4500</v>
      </c>
      <c r="E543" s="8">
        <v>5221</v>
      </c>
      <c r="F543" t="s">
        <v>8218</v>
      </c>
      <c r="G543" t="s">
        <v>8223</v>
      </c>
      <c r="H543" t="s">
        <v>8245</v>
      </c>
      <c r="I543">
        <v>1478264784</v>
      </c>
      <c r="J543">
        <v>1475672784</v>
      </c>
      <c r="K543" t="b">
        <v>1</v>
      </c>
      <c r="L543">
        <v>104</v>
      </c>
      <c r="M543" t="b">
        <v>1</v>
      </c>
      <c r="N543" s="12" t="s">
        <v>8297</v>
      </c>
      <c r="O543" t="s">
        <v>8298</v>
      </c>
      <c r="P543" s="13">
        <v>116</v>
      </c>
      <c r="Q543" s="13">
        <v>50.2</v>
      </c>
      <c r="R543" s="14">
        <v>42648.546111111107</v>
      </c>
      <c r="S543" s="14">
        <v>42678.546111111107</v>
      </c>
    </row>
    <row r="544" spans="1:19" ht="32" x14ac:dyDescent="0.2">
      <c r="A544">
        <v>3276</v>
      </c>
      <c r="B544" s="3" t="s">
        <v>3276</v>
      </c>
      <c r="C544" s="3" t="s">
        <v>7386</v>
      </c>
      <c r="D544" s="6">
        <v>4500</v>
      </c>
      <c r="E544" s="8">
        <v>5258</v>
      </c>
      <c r="F544" t="s">
        <v>8218</v>
      </c>
      <c r="G544" t="s">
        <v>8228</v>
      </c>
      <c r="H544" t="s">
        <v>8250</v>
      </c>
      <c r="I544">
        <v>1459483140</v>
      </c>
      <c r="J544">
        <v>1456526879</v>
      </c>
      <c r="K544" t="b">
        <v>1</v>
      </c>
      <c r="L544">
        <v>100</v>
      </c>
      <c r="M544" t="b">
        <v>1</v>
      </c>
      <c r="N544" s="12" t="s">
        <v>8297</v>
      </c>
      <c r="O544" t="s">
        <v>8298</v>
      </c>
      <c r="P544" s="13">
        <v>117</v>
      </c>
      <c r="Q544" s="13">
        <v>52.58</v>
      </c>
      <c r="R544" s="14">
        <v>42426.949988425928</v>
      </c>
      <c r="S544" s="14">
        <v>42461.165972222225</v>
      </c>
    </row>
    <row r="545" spans="1:19" ht="32" x14ac:dyDescent="0.2">
      <c r="A545">
        <v>3293</v>
      </c>
      <c r="B545" s="3" t="s">
        <v>3293</v>
      </c>
      <c r="C545" s="3" t="s">
        <v>7403</v>
      </c>
      <c r="D545" s="6">
        <v>4500</v>
      </c>
      <c r="E545" s="8">
        <v>7670</v>
      </c>
      <c r="F545" t="s">
        <v>8218</v>
      </c>
      <c r="G545" t="s">
        <v>8227</v>
      </c>
      <c r="H545" t="s">
        <v>8249</v>
      </c>
      <c r="I545">
        <v>1488622352</v>
      </c>
      <c r="J545">
        <v>1486030352</v>
      </c>
      <c r="K545" t="b">
        <v>0</v>
      </c>
      <c r="L545">
        <v>91</v>
      </c>
      <c r="M545" t="b">
        <v>1</v>
      </c>
      <c r="N545" s="12" t="s">
        <v>8297</v>
      </c>
      <c r="O545" t="s">
        <v>8298</v>
      </c>
      <c r="P545" s="13">
        <v>170</v>
      </c>
      <c r="Q545" s="13">
        <v>84.29</v>
      </c>
      <c r="R545" s="14">
        <v>42768.425370370373</v>
      </c>
      <c r="S545" s="14">
        <v>42798.425370370373</v>
      </c>
    </row>
    <row r="546" spans="1:19" ht="32" x14ac:dyDescent="0.2">
      <c r="A546">
        <v>3344</v>
      </c>
      <c r="B546" s="3" t="s">
        <v>3344</v>
      </c>
      <c r="C546" s="3" t="s">
        <v>7454</v>
      </c>
      <c r="D546" s="6">
        <v>4500</v>
      </c>
      <c r="E546" s="8">
        <v>4565</v>
      </c>
      <c r="F546" t="s">
        <v>8218</v>
      </c>
      <c r="G546" t="s">
        <v>8223</v>
      </c>
      <c r="H546" t="s">
        <v>8245</v>
      </c>
      <c r="I546">
        <v>1409374093</v>
      </c>
      <c r="J546">
        <v>1406782093</v>
      </c>
      <c r="K546" t="b">
        <v>0</v>
      </c>
      <c r="L546">
        <v>40</v>
      </c>
      <c r="M546" t="b">
        <v>1</v>
      </c>
      <c r="N546" s="12" t="s">
        <v>8297</v>
      </c>
      <c r="O546" t="s">
        <v>8298</v>
      </c>
      <c r="P546" s="13">
        <v>101</v>
      </c>
      <c r="Q546" s="13">
        <v>114.13</v>
      </c>
      <c r="R546" s="14">
        <v>41851.200150462959</v>
      </c>
      <c r="S546" s="14">
        <v>41881.200150462959</v>
      </c>
    </row>
    <row r="547" spans="1:19" ht="32" x14ac:dyDescent="0.2">
      <c r="A547">
        <v>3674</v>
      </c>
      <c r="B547" s="3" t="s">
        <v>3671</v>
      </c>
      <c r="C547" s="3" t="s">
        <v>7784</v>
      </c>
      <c r="D547" s="6">
        <v>4500</v>
      </c>
      <c r="E547" s="8">
        <v>4500</v>
      </c>
      <c r="F547" t="s">
        <v>8218</v>
      </c>
      <c r="G547" t="s">
        <v>8235</v>
      </c>
      <c r="H547" t="s">
        <v>8248</v>
      </c>
      <c r="I547">
        <v>1472936229</v>
      </c>
      <c r="J547">
        <v>1467752229</v>
      </c>
      <c r="K547" t="b">
        <v>0</v>
      </c>
      <c r="L547">
        <v>31</v>
      </c>
      <c r="M547" t="b">
        <v>1</v>
      </c>
      <c r="N547" s="12" t="s">
        <v>8297</v>
      </c>
      <c r="O547" t="s">
        <v>8298</v>
      </c>
      <c r="P547" s="13">
        <v>100</v>
      </c>
      <c r="Q547" s="13">
        <v>145.16</v>
      </c>
      <c r="R547" s="14">
        <v>42556.873020833329</v>
      </c>
      <c r="S547" s="14">
        <v>42616.873020833329</v>
      </c>
    </row>
    <row r="548" spans="1:19" ht="16" x14ac:dyDescent="0.2">
      <c r="A548">
        <v>3723</v>
      </c>
      <c r="B548" s="3" t="s">
        <v>3720</v>
      </c>
      <c r="C548" s="3" t="s">
        <v>7833</v>
      </c>
      <c r="D548" s="6">
        <v>4500</v>
      </c>
      <c r="E548" s="8">
        <v>4592</v>
      </c>
      <c r="F548" t="s">
        <v>8218</v>
      </c>
      <c r="G548" t="s">
        <v>8224</v>
      </c>
      <c r="H548" t="s">
        <v>8246</v>
      </c>
      <c r="I548">
        <v>1417374262</v>
      </c>
      <c r="J548">
        <v>1414778662</v>
      </c>
      <c r="K548" t="b">
        <v>0</v>
      </c>
      <c r="L548">
        <v>63</v>
      </c>
      <c r="M548" t="b">
        <v>1</v>
      </c>
      <c r="N548" s="12" t="s">
        <v>8297</v>
      </c>
      <c r="O548" t="s">
        <v>8298</v>
      </c>
      <c r="P548" s="13">
        <v>102</v>
      </c>
      <c r="Q548" s="13">
        <v>72.89</v>
      </c>
      <c r="R548" s="14">
        <v>41943.753032407411</v>
      </c>
      <c r="S548" s="14">
        <v>41973.794699074075</v>
      </c>
    </row>
    <row r="549" spans="1:19" ht="32" x14ac:dyDescent="0.2">
      <c r="A549">
        <v>3184</v>
      </c>
      <c r="B549" s="3" t="s">
        <v>3184</v>
      </c>
      <c r="C549" s="3" t="s">
        <v>7294</v>
      </c>
      <c r="D549" s="6">
        <v>4300</v>
      </c>
      <c r="E549" s="8">
        <v>4610</v>
      </c>
      <c r="F549" t="s">
        <v>8218</v>
      </c>
      <c r="G549" t="s">
        <v>8223</v>
      </c>
      <c r="H549" t="s">
        <v>8245</v>
      </c>
      <c r="I549">
        <v>1404258631</v>
      </c>
      <c r="J549">
        <v>1401666631</v>
      </c>
      <c r="K549" t="b">
        <v>1</v>
      </c>
      <c r="L549">
        <v>46</v>
      </c>
      <c r="M549" t="b">
        <v>1</v>
      </c>
      <c r="N549" s="12" t="s">
        <v>8297</v>
      </c>
      <c r="O549" t="s">
        <v>8298</v>
      </c>
      <c r="P549" s="13">
        <v>107</v>
      </c>
      <c r="Q549" s="13">
        <v>100.22</v>
      </c>
      <c r="R549" s="14">
        <v>41791.993414351848</v>
      </c>
      <c r="S549" s="14">
        <v>41821.993414351848</v>
      </c>
    </row>
    <row r="550" spans="1:19" ht="32" x14ac:dyDescent="0.2">
      <c r="A550">
        <v>3724</v>
      </c>
      <c r="B550" s="3" t="s">
        <v>3721</v>
      </c>
      <c r="C550" s="3" t="s">
        <v>7834</v>
      </c>
      <c r="D550" s="6">
        <v>4300</v>
      </c>
      <c r="E550" s="8">
        <v>4409.55</v>
      </c>
      <c r="F550" t="s">
        <v>8218</v>
      </c>
      <c r="G550" t="s">
        <v>8224</v>
      </c>
      <c r="H550" t="s">
        <v>8246</v>
      </c>
      <c r="I550">
        <v>1462402800</v>
      </c>
      <c r="J550">
        <v>1459856860</v>
      </c>
      <c r="K550" t="b">
        <v>0</v>
      </c>
      <c r="L550">
        <v>89</v>
      </c>
      <c r="M550" t="b">
        <v>1</v>
      </c>
      <c r="N550" s="12" t="s">
        <v>8297</v>
      </c>
      <c r="O550" t="s">
        <v>8298</v>
      </c>
      <c r="P550" s="13">
        <v>103</v>
      </c>
      <c r="Q550" s="13">
        <v>49.55</v>
      </c>
      <c r="R550" s="14">
        <v>42465.491435185191</v>
      </c>
      <c r="S550" s="14">
        <v>42494.958333333328</v>
      </c>
    </row>
    <row r="551" spans="1:19" ht="32" x14ac:dyDescent="0.2">
      <c r="A551">
        <v>3179</v>
      </c>
      <c r="B551" s="3" t="s">
        <v>3179</v>
      </c>
      <c r="C551" s="3" t="s">
        <v>7289</v>
      </c>
      <c r="D551" s="6">
        <v>4200</v>
      </c>
      <c r="E551" s="8">
        <v>4794.82</v>
      </c>
      <c r="F551" t="s">
        <v>8218</v>
      </c>
      <c r="G551" t="s">
        <v>8223</v>
      </c>
      <c r="H551" t="s">
        <v>8245</v>
      </c>
      <c r="I551">
        <v>1367859071</v>
      </c>
      <c r="J551">
        <v>1365699071</v>
      </c>
      <c r="K551" t="b">
        <v>1</v>
      </c>
      <c r="L551">
        <v>62</v>
      </c>
      <c r="M551" t="b">
        <v>1</v>
      </c>
      <c r="N551" s="12" t="s">
        <v>8297</v>
      </c>
      <c r="O551" t="s">
        <v>8298</v>
      </c>
      <c r="P551" s="13">
        <v>114</v>
      </c>
      <c r="Q551" s="13">
        <v>77.34</v>
      </c>
      <c r="R551" s="14">
        <v>41375.702210648145</v>
      </c>
      <c r="S551" s="14">
        <v>41400.702210648145</v>
      </c>
    </row>
    <row r="552" spans="1:19" ht="32" x14ac:dyDescent="0.2">
      <c r="A552">
        <v>531</v>
      </c>
      <c r="B552" s="3" t="s">
        <v>532</v>
      </c>
      <c r="C552" s="3" t="s">
        <v>4641</v>
      </c>
      <c r="D552" s="6">
        <v>4000</v>
      </c>
      <c r="E552" s="8">
        <v>4000</v>
      </c>
      <c r="F552" t="s">
        <v>8218</v>
      </c>
      <c r="G552" t="s">
        <v>8223</v>
      </c>
      <c r="H552" t="s">
        <v>8245</v>
      </c>
      <c r="I552">
        <v>1481957940</v>
      </c>
      <c r="J552">
        <v>1478050429</v>
      </c>
      <c r="K552" t="b">
        <v>0</v>
      </c>
      <c r="L552">
        <v>31</v>
      </c>
      <c r="M552" t="b">
        <v>1</v>
      </c>
      <c r="N552" s="12" t="s">
        <v>8297</v>
      </c>
      <c r="O552" t="s">
        <v>8298</v>
      </c>
      <c r="P552" s="13">
        <v>100</v>
      </c>
      <c r="Q552" s="13">
        <v>129.03</v>
      </c>
      <c r="R552" s="14">
        <v>42676.065150462964</v>
      </c>
      <c r="S552" s="14">
        <v>42721.290972222225</v>
      </c>
    </row>
    <row r="553" spans="1:19" ht="32" x14ac:dyDescent="0.2">
      <c r="A553">
        <v>1288</v>
      </c>
      <c r="B553" s="3" t="s">
        <v>1289</v>
      </c>
      <c r="C553" s="3" t="s">
        <v>5398</v>
      </c>
      <c r="D553" s="6">
        <v>4000</v>
      </c>
      <c r="E553" s="8">
        <v>4018</v>
      </c>
      <c r="F553" t="s">
        <v>8218</v>
      </c>
      <c r="G553" t="s">
        <v>8223</v>
      </c>
      <c r="H553" t="s">
        <v>8245</v>
      </c>
      <c r="I553">
        <v>1470801600</v>
      </c>
      <c r="J553">
        <v>1468122163</v>
      </c>
      <c r="K553" t="b">
        <v>0</v>
      </c>
      <c r="L553">
        <v>61</v>
      </c>
      <c r="M553" t="b">
        <v>1</v>
      </c>
      <c r="N553" s="12" t="s">
        <v>8297</v>
      </c>
      <c r="O553" t="s">
        <v>8298</v>
      </c>
      <c r="P553" s="13">
        <v>100</v>
      </c>
      <c r="Q553" s="13">
        <v>65.87</v>
      </c>
      <c r="R553" s="14">
        <v>42561.154664351852</v>
      </c>
      <c r="S553" s="14">
        <v>42592.166666666672</v>
      </c>
    </row>
    <row r="554" spans="1:19" ht="16" x14ac:dyDescent="0.2">
      <c r="A554">
        <v>3157</v>
      </c>
      <c r="B554" s="3" t="s">
        <v>3157</v>
      </c>
      <c r="C554" s="3" t="s">
        <v>7267</v>
      </c>
      <c r="D554" s="6">
        <v>4000</v>
      </c>
      <c r="E554" s="8">
        <v>4040</v>
      </c>
      <c r="F554" t="s">
        <v>8218</v>
      </c>
      <c r="G554" t="s">
        <v>8223</v>
      </c>
      <c r="H554" t="s">
        <v>8245</v>
      </c>
      <c r="I554">
        <v>1405746000</v>
      </c>
      <c r="J554">
        <v>1404932105</v>
      </c>
      <c r="K554" t="b">
        <v>1</v>
      </c>
      <c r="L554">
        <v>41</v>
      </c>
      <c r="M554" t="b">
        <v>1</v>
      </c>
      <c r="N554" s="12" t="s">
        <v>8297</v>
      </c>
      <c r="O554" t="s">
        <v>8298</v>
      </c>
      <c r="P554" s="13">
        <v>101</v>
      </c>
      <c r="Q554" s="13">
        <v>98.54</v>
      </c>
      <c r="R554" s="14">
        <v>41829.788252314815</v>
      </c>
      <c r="S554" s="14">
        <v>41839.208333333336</v>
      </c>
    </row>
    <row r="555" spans="1:19" ht="32" x14ac:dyDescent="0.2">
      <c r="A555">
        <v>3162</v>
      </c>
      <c r="B555" s="3" t="s">
        <v>3162</v>
      </c>
      <c r="C555" s="3" t="s">
        <v>7272</v>
      </c>
      <c r="D555" s="6">
        <v>4000</v>
      </c>
      <c r="E555" s="8">
        <v>5086</v>
      </c>
      <c r="F555" t="s">
        <v>8218</v>
      </c>
      <c r="G555" t="s">
        <v>8223</v>
      </c>
      <c r="H555" t="s">
        <v>8245</v>
      </c>
      <c r="I555">
        <v>1404698400</v>
      </c>
      <c r="J555">
        <v>1402331262</v>
      </c>
      <c r="K555" t="b">
        <v>1</v>
      </c>
      <c r="L555">
        <v>63</v>
      </c>
      <c r="M555" t="b">
        <v>1</v>
      </c>
      <c r="N555" s="12" t="s">
        <v>8297</v>
      </c>
      <c r="O555" t="s">
        <v>8298</v>
      </c>
      <c r="P555" s="13">
        <v>127</v>
      </c>
      <c r="Q555" s="13">
        <v>80.73</v>
      </c>
      <c r="R555" s="14">
        <v>41799.685902777775</v>
      </c>
      <c r="S555" s="14">
        <v>41827.083333333336</v>
      </c>
    </row>
    <row r="556" spans="1:19" ht="32" x14ac:dyDescent="0.2">
      <c r="A556">
        <v>3212</v>
      </c>
      <c r="B556" s="3" t="s">
        <v>3212</v>
      </c>
      <c r="C556" s="3" t="s">
        <v>7322</v>
      </c>
      <c r="D556" s="6">
        <v>4000</v>
      </c>
      <c r="E556" s="8">
        <v>5050</v>
      </c>
      <c r="F556" t="s">
        <v>8218</v>
      </c>
      <c r="G556" t="s">
        <v>8223</v>
      </c>
      <c r="H556" t="s">
        <v>8245</v>
      </c>
      <c r="I556">
        <v>1407524751</v>
      </c>
      <c r="J556">
        <v>1404932751</v>
      </c>
      <c r="K556" t="b">
        <v>1</v>
      </c>
      <c r="L556">
        <v>94</v>
      </c>
      <c r="M556" t="b">
        <v>1</v>
      </c>
      <c r="N556" s="12" t="s">
        <v>8297</v>
      </c>
      <c r="O556" t="s">
        <v>8298</v>
      </c>
      <c r="P556" s="13">
        <v>126</v>
      </c>
      <c r="Q556" s="13">
        <v>53.72</v>
      </c>
      <c r="R556" s="14">
        <v>41829.795729166668</v>
      </c>
      <c r="S556" s="14">
        <v>41859.795729166668</v>
      </c>
    </row>
    <row r="557" spans="1:19" ht="32" x14ac:dyDescent="0.2">
      <c r="A557">
        <v>3221</v>
      </c>
      <c r="B557" s="3" t="s">
        <v>3221</v>
      </c>
      <c r="C557" s="3" t="s">
        <v>7331</v>
      </c>
      <c r="D557" s="6">
        <v>4000</v>
      </c>
      <c r="E557" s="8">
        <v>4137</v>
      </c>
      <c r="F557" t="s">
        <v>8218</v>
      </c>
      <c r="G557" t="s">
        <v>8224</v>
      </c>
      <c r="H557" t="s">
        <v>8246</v>
      </c>
      <c r="I557">
        <v>1436114603</v>
      </c>
      <c r="J557">
        <v>1433090603</v>
      </c>
      <c r="K557" t="b">
        <v>1</v>
      </c>
      <c r="L557">
        <v>113</v>
      </c>
      <c r="M557" t="b">
        <v>1</v>
      </c>
      <c r="N557" s="12" t="s">
        <v>8297</v>
      </c>
      <c r="O557" t="s">
        <v>8298</v>
      </c>
      <c r="P557" s="13">
        <v>103</v>
      </c>
      <c r="Q557" s="13">
        <v>36.61</v>
      </c>
      <c r="R557" s="14">
        <v>42155.696793981479</v>
      </c>
      <c r="S557" s="14">
        <v>42190.696793981479</v>
      </c>
    </row>
    <row r="558" spans="1:19" ht="32" x14ac:dyDescent="0.2">
      <c r="A558">
        <v>3234</v>
      </c>
      <c r="B558" s="3" t="s">
        <v>3234</v>
      </c>
      <c r="C558" s="3" t="s">
        <v>7344</v>
      </c>
      <c r="D558" s="6">
        <v>4000</v>
      </c>
      <c r="E558" s="8">
        <v>4015.71</v>
      </c>
      <c r="F558" t="s">
        <v>8218</v>
      </c>
      <c r="G558" t="s">
        <v>8224</v>
      </c>
      <c r="H558" t="s">
        <v>8246</v>
      </c>
      <c r="I558">
        <v>1485991860</v>
      </c>
      <c r="J558">
        <v>1483124208</v>
      </c>
      <c r="K558" t="b">
        <v>0</v>
      </c>
      <c r="L558">
        <v>115</v>
      </c>
      <c r="M558" t="b">
        <v>1</v>
      </c>
      <c r="N558" s="12" t="s">
        <v>8297</v>
      </c>
      <c r="O558" t="s">
        <v>8298</v>
      </c>
      <c r="P558" s="13">
        <v>100</v>
      </c>
      <c r="Q558" s="13">
        <v>34.92</v>
      </c>
      <c r="R558" s="14">
        <v>42734.789444444439</v>
      </c>
      <c r="S558" s="14">
        <v>42767.979861111111</v>
      </c>
    </row>
    <row r="559" spans="1:19" ht="32" x14ac:dyDescent="0.2">
      <c r="A559">
        <v>3273</v>
      </c>
      <c r="B559" s="3" t="s">
        <v>3273</v>
      </c>
      <c r="C559" s="3" t="s">
        <v>7383</v>
      </c>
      <c r="D559" s="6">
        <v>4000</v>
      </c>
      <c r="E559" s="8">
        <v>4296</v>
      </c>
      <c r="F559" t="s">
        <v>8218</v>
      </c>
      <c r="G559" t="s">
        <v>8223</v>
      </c>
      <c r="H559" t="s">
        <v>8245</v>
      </c>
      <c r="I559">
        <v>1473879600</v>
      </c>
      <c r="J559">
        <v>1472498042</v>
      </c>
      <c r="K559" t="b">
        <v>1</v>
      </c>
      <c r="L559">
        <v>21</v>
      </c>
      <c r="M559" t="b">
        <v>1</v>
      </c>
      <c r="N559" s="12" t="s">
        <v>8297</v>
      </c>
      <c r="O559" t="s">
        <v>8298</v>
      </c>
      <c r="P559" s="13">
        <v>107</v>
      </c>
      <c r="Q559" s="13">
        <v>204.57</v>
      </c>
      <c r="R559" s="14">
        <v>42611.801412037035</v>
      </c>
      <c r="S559" s="14">
        <v>42627.791666666672</v>
      </c>
    </row>
    <row r="560" spans="1:19" ht="32" x14ac:dyDescent="0.2">
      <c r="A560">
        <v>3305</v>
      </c>
      <c r="B560" s="3" t="s">
        <v>3305</v>
      </c>
      <c r="C560" s="3" t="s">
        <v>7415</v>
      </c>
      <c r="D560" s="6">
        <v>4000</v>
      </c>
      <c r="E560" s="8">
        <v>4081</v>
      </c>
      <c r="F560" t="s">
        <v>8218</v>
      </c>
      <c r="G560" t="s">
        <v>8223</v>
      </c>
      <c r="H560" t="s">
        <v>8245</v>
      </c>
      <c r="I560">
        <v>1438374748</v>
      </c>
      <c r="J560">
        <v>1435782748</v>
      </c>
      <c r="K560" t="b">
        <v>0</v>
      </c>
      <c r="L560">
        <v>20</v>
      </c>
      <c r="M560" t="b">
        <v>1</v>
      </c>
      <c r="N560" s="12" t="s">
        <v>8297</v>
      </c>
      <c r="O560" t="s">
        <v>8298</v>
      </c>
      <c r="P560" s="13">
        <v>102</v>
      </c>
      <c r="Q560" s="13">
        <v>204.05</v>
      </c>
      <c r="R560" s="14">
        <v>42186.855879629627</v>
      </c>
      <c r="S560" s="14">
        <v>42216.855879629627</v>
      </c>
    </row>
    <row r="561" spans="1:19" ht="32" x14ac:dyDescent="0.2">
      <c r="A561">
        <v>3315</v>
      </c>
      <c r="B561" s="3" t="s">
        <v>3315</v>
      </c>
      <c r="C561" s="3" t="s">
        <v>7425</v>
      </c>
      <c r="D561" s="6">
        <v>4000</v>
      </c>
      <c r="E561" s="8">
        <v>4400</v>
      </c>
      <c r="F561" t="s">
        <v>8218</v>
      </c>
      <c r="G561" t="s">
        <v>8224</v>
      </c>
      <c r="H561" t="s">
        <v>8246</v>
      </c>
      <c r="I561">
        <v>1462519041</v>
      </c>
      <c r="J561">
        <v>1459927041</v>
      </c>
      <c r="K561" t="b">
        <v>0</v>
      </c>
      <c r="L561">
        <v>89</v>
      </c>
      <c r="M561" t="b">
        <v>1</v>
      </c>
      <c r="N561" s="12" t="s">
        <v>8297</v>
      </c>
      <c r="O561" t="s">
        <v>8298</v>
      </c>
      <c r="P561" s="13">
        <v>110</v>
      </c>
      <c r="Q561" s="13">
        <v>49.44</v>
      </c>
      <c r="R561" s="14">
        <v>42466.303715277783</v>
      </c>
      <c r="S561" s="14">
        <v>42496.303715277783</v>
      </c>
    </row>
    <row r="562" spans="1:19" ht="32" x14ac:dyDescent="0.2">
      <c r="A562">
        <v>3359</v>
      </c>
      <c r="B562" s="3" t="s">
        <v>3358</v>
      </c>
      <c r="C562" s="3" t="s">
        <v>7469</v>
      </c>
      <c r="D562" s="6">
        <v>4000</v>
      </c>
      <c r="E562" s="8">
        <v>4250</v>
      </c>
      <c r="F562" t="s">
        <v>8218</v>
      </c>
      <c r="G562" t="s">
        <v>8223</v>
      </c>
      <c r="H562" t="s">
        <v>8245</v>
      </c>
      <c r="I562">
        <v>1487985734</v>
      </c>
      <c r="J562">
        <v>1484097734</v>
      </c>
      <c r="K562" t="b">
        <v>0</v>
      </c>
      <c r="L562">
        <v>23</v>
      </c>
      <c r="M562" t="b">
        <v>1</v>
      </c>
      <c r="N562" s="12" t="s">
        <v>8297</v>
      </c>
      <c r="O562" t="s">
        <v>8298</v>
      </c>
      <c r="P562" s="13">
        <v>106</v>
      </c>
      <c r="Q562" s="13">
        <v>184.78</v>
      </c>
      <c r="R562" s="14">
        <v>42746.057106481487</v>
      </c>
      <c r="S562" s="14">
        <v>42791.057106481487</v>
      </c>
    </row>
    <row r="563" spans="1:19" ht="32" x14ac:dyDescent="0.2">
      <c r="A563">
        <v>3381</v>
      </c>
      <c r="B563" s="3" t="s">
        <v>3380</v>
      </c>
      <c r="C563" s="3" t="s">
        <v>7491</v>
      </c>
      <c r="D563" s="6">
        <v>4000</v>
      </c>
      <c r="E563" s="8">
        <v>4090</v>
      </c>
      <c r="F563" t="s">
        <v>8218</v>
      </c>
      <c r="G563" t="s">
        <v>8223</v>
      </c>
      <c r="H563" t="s">
        <v>8245</v>
      </c>
      <c r="I563">
        <v>1426044383</v>
      </c>
      <c r="J563">
        <v>1423455983</v>
      </c>
      <c r="K563" t="b">
        <v>0</v>
      </c>
      <c r="L563">
        <v>48</v>
      </c>
      <c r="M563" t="b">
        <v>1</v>
      </c>
      <c r="N563" s="12" t="s">
        <v>8297</v>
      </c>
      <c r="O563" t="s">
        <v>8298</v>
      </c>
      <c r="P563" s="13">
        <v>102</v>
      </c>
      <c r="Q563" s="13">
        <v>85.21</v>
      </c>
      <c r="R563" s="14">
        <v>42044.184988425928</v>
      </c>
      <c r="S563" s="14">
        <v>42074.143321759257</v>
      </c>
    </row>
    <row r="564" spans="1:19" ht="32" x14ac:dyDescent="0.2">
      <c r="A564">
        <v>3398</v>
      </c>
      <c r="B564" s="3" t="s">
        <v>3397</v>
      </c>
      <c r="C564" s="3" t="s">
        <v>7508</v>
      </c>
      <c r="D564" s="6">
        <v>4000</v>
      </c>
      <c r="E564" s="8">
        <v>4443</v>
      </c>
      <c r="F564" t="s">
        <v>8218</v>
      </c>
      <c r="G564" t="s">
        <v>8223</v>
      </c>
      <c r="H564" t="s">
        <v>8245</v>
      </c>
      <c r="I564">
        <v>1416589200</v>
      </c>
      <c r="J564">
        <v>1414605776</v>
      </c>
      <c r="K564" t="b">
        <v>0</v>
      </c>
      <c r="L564">
        <v>65</v>
      </c>
      <c r="M564" t="b">
        <v>1</v>
      </c>
      <c r="N564" s="12" t="s">
        <v>8297</v>
      </c>
      <c r="O564" t="s">
        <v>8298</v>
      </c>
      <c r="P564" s="13">
        <v>111</v>
      </c>
      <c r="Q564" s="13">
        <v>68.349999999999994</v>
      </c>
      <c r="R564" s="14">
        <v>41941.75203703704</v>
      </c>
      <c r="S564" s="14">
        <v>41964.708333333328</v>
      </c>
    </row>
    <row r="565" spans="1:19" ht="32" x14ac:dyDescent="0.2">
      <c r="A565">
        <v>3416</v>
      </c>
      <c r="B565" s="3" t="s">
        <v>3415</v>
      </c>
      <c r="C565" s="3" t="s">
        <v>7526</v>
      </c>
      <c r="D565" s="6">
        <v>4000</v>
      </c>
      <c r="E565" s="8">
        <v>4784</v>
      </c>
      <c r="F565" t="s">
        <v>8218</v>
      </c>
      <c r="G565" t="s">
        <v>8224</v>
      </c>
      <c r="H565" t="s">
        <v>8246</v>
      </c>
      <c r="I565">
        <v>1429813800</v>
      </c>
      <c r="J565">
        <v>1427363645</v>
      </c>
      <c r="K565" t="b">
        <v>0</v>
      </c>
      <c r="L565">
        <v>30</v>
      </c>
      <c r="M565" t="b">
        <v>1</v>
      </c>
      <c r="N565" s="12" t="s">
        <v>8297</v>
      </c>
      <c r="O565" t="s">
        <v>8298</v>
      </c>
      <c r="P565" s="13">
        <v>120</v>
      </c>
      <c r="Q565" s="13">
        <v>159.47</v>
      </c>
      <c r="R565" s="14">
        <v>42089.412557870368</v>
      </c>
      <c r="S565" s="14">
        <v>42117.770833333328</v>
      </c>
    </row>
    <row r="566" spans="1:19" ht="32" x14ac:dyDescent="0.2">
      <c r="A566">
        <v>3418</v>
      </c>
      <c r="B566" s="3" t="s">
        <v>3417</v>
      </c>
      <c r="C566" s="3" t="s">
        <v>7528</v>
      </c>
      <c r="D566" s="6">
        <v>4000</v>
      </c>
      <c r="E566" s="8">
        <v>4035</v>
      </c>
      <c r="F566" t="s">
        <v>8218</v>
      </c>
      <c r="G566" t="s">
        <v>8223</v>
      </c>
      <c r="H566" t="s">
        <v>8245</v>
      </c>
      <c r="I566">
        <v>1400875307</v>
      </c>
      <c r="J566">
        <v>1398283307</v>
      </c>
      <c r="K566" t="b">
        <v>0</v>
      </c>
      <c r="L566">
        <v>56</v>
      </c>
      <c r="M566" t="b">
        <v>1</v>
      </c>
      <c r="N566" s="12" t="s">
        <v>8297</v>
      </c>
      <c r="O566" t="s">
        <v>8298</v>
      </c>
      <c r="P566" s="13">
        <v>101</v>
      </c>
      <c r="Q566" s="13">
        <v>72.05</v>
      </c>
      <c r="R566" s="14">
        <v>41752.83457175926</v>
      </c>
      <c r="S566" s="14">
        <v>41782.83457175926</v>
      </c>
    </row>
    <row r="567" spans="1:19" ht="32" x14ac:dyDescent="0.2">
      <c r="A567">
        <v>3502</v>
      </c>
      <c r="B567" s="3" t="s">
        <v>3501</v>
      </c>
      <c r="C567" s="3" t="s">
        <v>7612</v>
      </c>
      <c r="D567" s="6">
        <v>4000</v>
      </c>
      <c r="E567" s="8">
        <v>4216</v>
      </c>
      <c r="F567" t="s">
        <v>8218</v>
      </c>
      <c r="G567" t="s">
        <v>8223</v>
      </c>
      <c r="H567" t="s">
        <v>8245</v>
      </c>
      <c r="I567">
        <v>1458100740</v>
      </c>
      <c r="J567">
        <v>1456862924</v>
      </c>
      <c r="K567" t="b">
        <v>0</v>
      </c>
      <c r="L567">
        <v>31</v>
      </c>
      <c r="M567" t="b">
        <v>1</v>
      </c>
      <c r="N567" s="12" t="s">
        <v>8297</v>
      </c>
      <c r="O567" t="s">
        <v>8298</v>
      </c>
      <c r="P567" s="13">
        <v>105</v>
      </c>
      <c r="Q567" s="13">
        <v>136</v>
      </c>
      <c r="R567" s="14">
        <v>42430.839398148149</v>
      </c>
      <c r="S567" s="14">
        <v>42445.165972222225</v>
      </c>
    </row>
    <row r="568" spans="1:19" ht="32" x14ac:dyDescent="0.2">
      <c r="A568">
        <v>3517</v>
      </c>
      <c r="B568" s="3" t="s">
        <v>3516</v>
      </c>
      <c r="C568" s="3" t="s">
        <v>7627</v>
      </c>
      <c r="D568" s="6">
        <v>4000</v>
      </c>
      <c r="E568" s="8">
        <v>4000</v>
      </c>
      <c r="F568" t="s">
        <v>8218</v>
      </c>
      <c r="G568" t="s">
        <v>8224</v>
      </c>
      <c r="H568" t="s">
        <v>8246</v>
      </c>
      <c r="I568">
        <v>1404471600</v>
      </c>
      <c r="J568">
        <v>1401910634</v>
      </c>
      <c r="K568" t="b">
        <v>0</v>
      </c>
      <c r="L568">
        <v>13</v>
      </c>
      <c r="M568" t="b">
        <v>1</v>
      </c>
      <c r="N568" s="12" t="s">
        <v>8297</v>
      </c>
      <c r="O568" t="s">
        <v>8298</v>
      </c>
      <c r="P568" s="13">
        <v>100</v>
      </c>
      <c r="Q568" s="13">
        <v>307.69</v>
      </c>
      <c r="R568" s="14">
        <v>41794.817523148151</v>
      </c>
      <c r="S568" s="14">
        <v>41824.458333333336</v>
      </c>
    </row>
    <row r="569" spans="1:19" ht="32" x14ac:dyDescent="0.2">
      <c r="A569">
        <v>3523</v>
      </c>
      <c r="B569" s="3" t="s">
        <v>3522</v>
      </c>
      <c r="C569" s="3" t="s">
        <v>7633</v>
      </c>
      <c r="D569" s="6">
        <v>4000</v>
      </c>
      <c r="E569" s="8">
        <v>4546</v>
      </c>
      <c r="F569" t="s">
        <v>8218</v>
      </c>
      <c r="G569" t="s">
        <v>8224</v>
      </c>
      <c r="H569" t="s">
        <v>8246</v>
      </c>
      <c r="I569">
        <v>1474844400</v>
      </c>
      <c r="J569">
        <v>1469871148</v>
      </c>
      <c r="K569" t="b">
        <v>0</v>
      </c>
      <c r="L569">
        <v>80</v>
      </c>
      <c r="M569" t="b">
        <v>1</v>
      </c>
      <c r="N569" s="12" t="s">
        <v>8297</v>
      </c>
      <c r="O569" t="s">
        <v>8298</v>
      </c>
      <c r="P569" s="13">
        <v>114</v>
      </c>
      <c r="Q569" s="13">
        <v>56.83</v>
      </c>
      <c r="R569" s="14">
        <v>42581.397546296299</v>
      </c>
      <c r="S569" s="14">
        <v>42638.958333333328</v>
      </c>
    </row>
    <row r="570" spans="1:19" ht="32" x14ac:dyDescent="0.2">
      <c r="A570">
        <v>3589</v>
      </c>
      <c r="B570" s="3" t="s">
        <v>3588</v>
      </c>
      <c r="C570" s="3" t="s">
        <v>7699</v>
      </c>
      <c r="D570" s="6">
        <v>4000</v>
      </c>
      <c r="E570" s="8">
        <v>5100</v>
      </c>
      <c r="F570" t="s">
        <v>8218</v>
      </c>
      <c r="G570" t="s">
        <v>8223</v>
      </c>
      <c r="H570" t="s">
        <v>8245</v>
      </c>
      <c r="I570">
        <v>1432654347</v>
      </c>
      <c r="J570">
        <v>1430494347</v>
      </c>
      <c r="K570" t="b">
        <v>0</v>
      </c>
      <c r="L570">
        <v>62</v>
      </c>
      <c r="M570" t="b">
        <v>1</v>
      </c>
      <c r="N570" s="12" t="s">
        <v>8297</v>
      </c>
      <c r="O570" t="s">
        <v>8298</v>
      </c>
      <c r="P570" s="13">
        <v>128</v>
      </c>
      <c r="Q570" s="13">
        <v>82.26</v>
      </c>
      <c r="R570" s="14">
        <v>42125.647534722222</v>
      </c>
      <c r="S570" s="14">
        <v>42150.647534722222</v>
      </c>
    </row>
    <row r="571" spans="1:19" ht="32" x14ac:dyDescent="0.2">
      <c r="A571">
        <v>3602</v>
      </c>
      <c r="B571" s="3" t="s">
        <v>3601</v>
      </c>
      <c r="C571" s="3" t="s">
        <v>7712</v>
      </c>
      <c r="D571" s="6">
        <v>4000</v>
      </c>
      <c r="E571" s="8">
        <v>4002</v>
      </c>
      <c r="F571" t="s">
        <v>8218</v>
      </c>
      <c r="G571" t="s">
        <v>8223</v>
      </c>
      <c r="H571" t="s">
        <v>8245</v>
      </c>
      <c r="I571">
        <v>1463520479</v>
      </c>
      <c r="J571">
        <v>1458336479</v>
      </c>
      <c r="K571" t="b">
        <v>0</v>
      </c>
      <c r="L571">
        <v>49</v>
      </c>
      <c r="M571" t="b">
        <v>1</v>
      </c>
      <c r="N571" s="12" t="s">
        <v>8297</v>
      </c>
      <c r="O571" t="s">
        <v>8298</v>
      </c>
      <c r="P571" s="13">
        <v>100</v>
      </c>
      <c r="Q571" s="13">
        <v>81.67</v>
      </c>
      <c r="R571" s="14">
        <v>42447.894432870366</v>
      </c>
      <c r="S571" s="14">
        <v>42507.894432870366</v>
      </c>
    </row>
    <row r="572" spans="1:19" ht="32" x14ac:dyDescent="0.2">
      <c r="A572">
        <v>3626</v>
      </c>
      <c r="B572" s="3" t="s">
        <v>3624</v>
      </c>
      <c r="C572" s="3" t="s">
        <v>7736</v>
      </c>
      <c r="D572" s="6">
        <v>4000</v>
      </c>
      <c r="E572" s="8">
        <v>4073</v>
      </c>
      <c r="F572" t="s">
        <v>8218</v>
      </c>
      <c r="G572" t="s">
        <v>8224</v>
      </c>
      <c r="H572" t="s">
        <v>8246</v>
      </c>
      <c r="I572">
        <v>1408204857</v>
      </c>
      <c r="J572">
        <v>1406390457</v>
      </c>
      <c r="K572" t="b">
        <v>0</v>
      </c>
      <c r="L572">
        <v>48</v>
      </c>
      <c r="M572" t="b">
        <v>1</v>
      </c>
      <c r="N572" s="12" t="s">
        <v>8297</v>
      </c>
      <c r="O572" t="s">
        <v>8298</v>
      </c>
      <c r="P572" s="13">
        <v>102</v>
      </c>
      <c r="Q572" s="13">
        <v>84.85</v>
      </c>
      <c r="R572" s="14">
        <v>41846.667326388888</v>
      </c>
      <c r="S572" s="14">
        <v>41867.667326388888</v>
      </c>
    </row>
    <row r="573" spans="1:19" ht="32" x14ac:dyDescent="0.2">
      <c r="A573">
        <v>3673</v>
      </c>
      <c r="B573" s="3" t="s">
        <v>3670</v>
      </c>
      <c r="C573" s="3" t="s">
        <v>7783</v>
      </c>
      <c r="D573" s="6">
        <v>4000</v>
      </c>
      <c r="E573" s="8">
        <v>4545</v>
      </c>
      <c r="F573" t="s">
        <v>8218</v>
      </c>
      <c r="G573" t="s">
        <v>8224</v>
      </c>
      <c r="H573" t="s">
        <v>8246</v>
      </c>
      <c r="I573">
        <v>1415191920</v>
      </c>
      <c r="J573">
        <v>1412233497</v>
      </c>
      <c r="K573" t="b">
        <v>0</v>
      </c>
      <c r="L573">
        <v>114</v>
      </c>
      <c r="M573" t="b">
        <v>1</v>
      </c>
      <c r="N573" s="12" t="s">
        <v>8297</v>
      </c>
      <c r="O573" t="s">
        <v>8298</v>
      </c>
      <c r="P573" s="13">
        <v>114</v>
      </c>
      <c r="Q573" s="13">
        <v>39.869999999999997</v>
      </c>
      <c r="R573" s="14">
        <v>41914.295104166667</v>
      </c>
      <c r="S573" s="14">
        <v>41948.536111111112</v>
      </c>
    </row>
    <row r="574" spans="1:19" ht="32" x14ac:dyDescent="0.2">
      <c r="A574">
        <v>3695</v>
      </c>
      <c r="B574" s="3" t="s">
        <v>3692</v>
      </c>
      <c r="C574" s="3" t="s">
        <v>7805</v>
      </c>
      <c r="D574" s="6">
        <v>4000</v>
      </c>
      <c r="E574" s="8">
        <v>4005</v>
      </c>
      <c r="F574" t="s">
        <v>8218</v>
      </c>
      <c r="G574" t="s">
        <v>8223</v>
      </c>
      <c r="H574" t="s">
        <v>8245</v>
      </c>
      <c r="I574">
        <v>1421009610</v>
      </c>
      <c r="J574">
        <v>1419281610</v>
      </c>
      <c r="K574" t="b">
        <v>0</v>
      </c>
      <c r="L574">
        <v>33</v>
      </c>
      <c r="M574" t="b">
        <v>1</v>
      </c>
      <c r="N574" s="12" t="s">
        <v>8297</v>
      </c>
      <c r="O574" t="s">
        <v>8298</v>
      </c>
      <c r="P574" s="13">
        <v>100</v>
      </c>
      <c r="Q574" s="13">
        <v>121.36</v>
      </c>
      <c r="R574" s="14">
        <v>41995.870486111111</v>
      </c>
      <c r="S574" s="14">
        <v>42015.870486111111</v>
      </c>
    </row>
    <row r="575" spans="1:19" ht="32" x14ac:dyDescent="0.2">
      <c r="A575">
        <v>3717</v>
      </c>
      <c r="B575" s="3" t="s">
        <v>3714</v>
      </c>
      <c r="C575" s="3" t="s">
        <v>7827</v>
      </c>
      <c r="D575" s="6">
        <v>4000</v>
      </c>
      <c r="E575" s="8">
        <v>4030</v>
      </c>
      <c r="F575" t="s">
        <v>8218</v>
      </c>
      <c r="G575" t="s">
        <v>8224</v>
      </c>
      <c r="H575" t="s">
        <v>8246</v>
      </c>
      <c r="I575">
        <v>1431204449</v>
      </c>
      <c r="J575">
        <v>1428526049</v>
      </c>
      <c r="K575" t="b">
        <v>0</v>
      </c>
      <c r="L575">
        <v>13</v>
      </c>
      <c r="M575" t="b">
        <v>1</v>
      </c>
      <c r="N575" s="12" t="s">
        <v>8297</v>
      </c>
      <c r="O575" t="s">
        <v>8298</v>
      </c>
      <c r="P575" s="13">
        <v>101</v>
      </c>
      <c r="Q575" s="13">
        <v>310</v>
      </c>
      <c r="R575" s="14">
        <v>42102.866307870368</v>
      </c>
      <c r="S575" s="14">
        <v>42133.866307870368</v>
      </c>
    </row>
    <row r="576" spans="1:19" ht="32" x14ac:dyDescent="0.2">
      <c r="A576">
        <v>3334</v>
      </c>
      <c r="B576" s="3" t="s">
        <v>3334</v>
      </c>
      <c r="C576" s="3" t="s">
        <v>7444</v>
      </c>
      <c r="D576" s="6">
        <v>3871</v>
      </c>
      <c r="E576" s="8">
        <v>5366</v>
      </c>
      <c r="F576" t="s">
        <v>8218</v>
      </c>
      <c r="G576" t="s">
        <v>8223</v>
      </c>
      <c r="H576" t="s">
        <v>8245</v>
      </c>
      <c r="I576">
        <v>1438259422</v>
      </c>
      <c r="J576">
        <v>1435667422</v>
      </c>
      <c r="K576" t="b">
        <v>0</v>
      </c>
      <c r="L576">
        <v>46</v>
      </c>
      <c r="M576" t="b">
        <v>1</v>
      </c>
      <c r="N576" s="12" t="s">
        <v>8297</v>
      </c>
      <c r="O576" t="s">
        <v>8298</v>
      </c>
      <c r="P576" s="13">
        <v>139</v>
      </c>
      <c r="Q576" s="13">
        <v>116.65</v>
      </c>
      <c r="R576" s="14">
        <v>42185.521087962959</v>
      </c>
      <c r="S576" s="14">
        <v>42215.521087962959</v>
      </c>
    </row>
    <row r="577" spans="1:19" ht="32" x14ac:dyDescent="0.2">
      <c r="A577">
        <v>3492</v>
      </c>
      <c r="B577" s="3" t="s">
        <v>3491</v>
      </c>
      <c r="C577" s="3" t="s">
        <v>7602</v>
      </c>
      <c r="D577" s="6">
        <v>3800</v>
      </c>
      <c r="E577" s="8">
        <v>4000.22</v>
      </c>
      <c r="F577" t="s">
        <v>8218</v>
      </c>
      <c r="G577" t="s">
        <v>8223</v>
      </c>
      <c r="H577" t="s">
        <v>8245</v>
      </c>
      <c r="I577">
        <v>1445818397</v>
      </c>
      <c r="J577">
        <v>1442794397</v>
      </c>
      <c r="K577" t="b">
        <v>0</v>
      </c>
      <c r="L577">
        <v>35</v>
      </c>
      <c r="M577" t="b">
        <v>1</v>
      </c>
      <c r="N577" s="12" t="s">
        <v>8297</v>
      </c>
      <c r="O577" t="s">
        <v>8298</v>
      </c>
      <c r="P577" s="13">
        <v>105</v>
      </c>
      <c r="Q577" s="13">
        <v>114.29</v>
      </c>
      <c r="R577" s="14">
        <v>42268.009224537032</v>
      </c>
      <c r="S577" s="14">
        <v>42303.009224537032</v>
      </c>
    </row>
    <row r="578" spans="1:19" ht="32" x14ac:dyDescent="0.2">
      <c r="A578">
        <v>3426</v>
      </c>
      <c r="B578" s="3" t="s">
        <v>3425</v>
      </c>
      <c r="C578" s="3" t="s">
        <v>7536</v>
      </c>
      <c r="D578" s="6">
        <v>3750</v>
      </c>
      <c r="E578" s="8">
        <v>4055</v>
      </c>
      <c r="F578" t="s">
        <v>8218</v>
      </c>
      <c r="G578" t="s">
        <v>8223</v>
      </c>
      <c r="H578" t="s">
        <v>8245</v>
      </c>
      <c r="I578">
        <v>1411264800</v>
      </c>
      <c r="J578">
        <v>1409620903</v>
      </c>
      <c r="K578" t="b">
        <v>0</v>
      </c>
      <c r="L578">
        <v>87</v>
      </c>
      <c r="M578" t="b">
        <v>1</v>
      </c>
      <c r="N578" s="12" t="s">
        <v>8297</v>
      </c>
      <c r="O578" t="s">
        <v>8298</v>
      </c>
      <c r="P578" s="13">
        <v>108</v>
      </c>
      <c r="Q578" s="13">
        <v>46.61</v>
      </c>
      <c r="R578" s="14">
        <v>41884.056747685187</v>
      </c>
      <c r="S578" s="14">
        <v>41903.083333333336</v>
      </c>
    </row>
    <row r="579" spans="1:19" ht="32" x14ac:dyDescent="0.2">
      <c r="A579">
        <v>524</v>
      </c>
      <c r="B579" s="3" t="s">
        <v>525</v>
      </c>
      <c r="C579" s="3" t="s">
        <v>4634</v>
      </c>
      <c r="D579" s="6">
        <v>3500</v>
      </c>
      <c r="E579" s="8">
        <v>3803.55</v>
      </c>
      <c r="F579" t="s">
        <v>8218</v>
      </c>
      <c r="G579" t="s">
        <v>8224</v>
      </c>
      <c r="H579" t="s">
        <v>8246</v>
      </c>
      <c r="I579">
        <v>1464801169</v>
      </c>
      <c r="J579">
        <v>1462209169</v>
      </c>
      <c r="K579" t="b">
        <v>0</v>
      </c>
      <c r="L579">
        <v>130</v>
      </c>
      <c r="M579" t="b">
        <v>1</v>
      </c>
      <c r="N579" s="12" t="s">
        <v>8297</v>
      </c>
      <c r="O579" t="s">
        <v>8298</v>
      </c>
      <c r="P579" s="13">
        <v>109</v>
      </c>
      <c r="Q579" s="13">
        <v>29.26</v>
      </c>
      <c r="R579" s="14">
        <v>42492.717233796298</v>
      </c>
      <c r="S579" s="14">
        <v>42522.717233796298</v>
      </c>
    </row>
    <row r="580" spans="1:19" ht="16" x14ac:dyDescent="0.2">
      <c r="A580">
        <v>1290</v>
      </c>
      <c r="B580" s="3" t="s">
        <v>1291</v>
      </c>
      <c r="C580" s="3" t="s">
        <v>5400</v>
      </c>
      <c r="D580" s="6">
        <v>3500</v>
      </c>
      <c r="E580" s="8">
        <v>3800</v>
      </c>
      <c r="F580" t="s">
        <v>8218</v>
      </c>
      <c r="G580" t="s">
        <v>8223</v>
      </c>
      <c r="H580" t="s">
        <v>8245</v>
      </c>
      <c r="I580">
        <v>1429772340</v>
      </c>
      <c r="J580">
        <v>1427121931</v>
      </c>
      <c r="K580" t="b">
        <v>0</v>
      </c>
      <c r="L580">
        <v>86</v>
      </c>
      <c r="M580" t="b">
        <v>1</v>
      </c>
      <c r="N580" s="12" t="s">
        <v>8297</v>
      </c>
      <c r="O580" t="s">
        <v>8298</v>
      </c>
      <c r="P580" s="13">
        <v>109</v>
      </c>
      <c r="Q580" s="13">
        <v>44.19</v>
      </c>
      <c r="R580" s="14">
        <v>42086.614942129629</v>
      </c>
      <c r="S580" s="14">
        <v>42117.290972222225</v>
      </c>
    </row>
    <row r="581" spans="1:19" ht="32" x14ac:dyDescent="0.2">
      <c r="A581">
        <v>1299</v>
      </c>
      <c r="B581" s="3" t="s">
        <v>1300</v>
      </c>
      <c r="C581" s="3" t="s">
        <v>5409</v>
      </c>
      <c r="D581" s="6">
        <v>3500</v>
      </c>
      <c r="E581" s="8">
        <v>4340</v>
      </c>
      <c r="F581" t="s">
        <v>8218</v>
      </c>
      <c r="G581" t="s">
        <v>8223</v>
      </c>
      <c r="H581" t="s">
        <v>8245</v>
      </c>
      <c r="I581">
        <v>1436902359</v>
      </c>
      <c r="J581">
        <v>1434310359</v>
      </c>
      <c r="K581" t="b">
        <v>0</v>
      </c>
      <c r="L581">
        <v>32</v>
      </c>
      <c r="M581" t="b">
        <v>1</v>
      </c>
      <c r="N581" s="12" t="s">
        <v>8297</v>
      </c>
      <c r="O581" t="s">
        <v>8298</v>
      </c>
      <c r="P581" s="13">
        <v>124</v>
      </c>
      <c r="Q581" s="13">
        <v>135.63</v>
      </c>
      <c r="R581" s="14">
        <v>42169.814340277779</v>
      </c>
      <c r="S581" s="14">
        <v>42199.814340277779</v>
      </c>
    </row>
    <row r="582" spans="1:19" ht="32" x14ac:dyDescent="0.2">
      <c r="A582">
        <v>1303</v>
      </c>
      <c r="B582" s="3" t="s">
        <v>1304</v>
      </c>
      <c r="C582" s="3" t="s">
        <v>5413</v>
      </c>
      <c r="D582" s="6">
        <v>3500</v>
      </c>
      <c r="E582" s="8">
        <v>4559.13</v>
      </c>
      <c r="F582" t="s">
        <v>8218</v>
      </c>
      <c r="G582" t="s">
        <v>8224</v>
      </c>
      <c r="H582" t="s">
        <v>8246</v>
      </c>
      <c r="I582">
        <v>1469962800</v>
      </c>
      <c r="J582">
        <v>1468578920</v>
      </c>
      <c r="K582" t="b">
        <v>0</v>
      </c>
      <c r="L582">
        <v>108</v>
      </c>
      <c r="M582" t="b">
        <v>1</v>
      </c>
      <c r="N582" s="12" t="s">
        <v>8297</v>
      </c>
      <c r="O582" t="s">
        <v>8298</v>
      </c>
      <c r="P582" s="13">
        <v>130</v>
      </c>
      <c r="Q582" s="13">
        <v>42.21</v>
      </c>
      <c r="R582" s="14">
        <v>42566.441203703704</v>
      </c>
      <c r="S582" s="14">
        <v>42582.458333333328</v>
      </c>
    </row>
    <row r="583" spans="1:19" ht="32" x14ac:dyDescent="0.2">
      <c r="A583">
        <v>2839</v>
      </c>
      <c r="B583" s="3" t="s">
        <v>2839</v>
      </c>
      <c r="C583" s="3" t="s">
        <v>6949</v>
      </c>
      <c r="D583" s="6">
        <v>3500</v>
      </c>
      <c r="E583" s="8">
        <v>3900</v>
      </c>
      <c r="F583" t="s">
        <v>8218</v>
      </c>
      <c r="G583" t="s">
        <v>8223</v>
      </c>
      <c r="H583" t="s">
        <v>8245</v>
      </c>
      <c r="I583">
        <v>1408942740</v>
      </c>
      <c r="J583">
        <v>1406958354</v>
      </c>
      <c r="K583" t="b">
        <v>0</v>
      </c>
      <c r="L583">
        <v>31</v>
      </c>
      <c r="M583" t="b">
        <v>1</v>
      </c>
      <c r="N583" s="12" t="s">
        <v>8297</v>
      </c>
      <c r="O583" t="s">
        <v>8298</v>
      </c>
      <c r="P583" s="13">
        <v>111</v>
      </c>
      <c r="Q583" s="13">
        <v>125.81</v>
      </c>
      <c r="R583" s="14">
        <v>41853.240208333329</v>
      </c>
      <c r="S583" s="14">
        <v>41876.207638888889</v>
      </c>
    </row>
    <row r="584" spans="1:19" ht="32" x14ac:dyDescent="0.2">
      <c r="A584">
        <v>2968</v>
      </c>
      <c r="B584" s="3" t="s">
        <v>2968</v>
      </c>
      <c r="C584" s="3" t="s">
        <v>7078</v>
      </c>
      <c r="D584" s="6">
        <v>3500</v>
      </c>
      <c r="E584" s="8">
        <v>3710</v>
      </c>
      <c r="F584" t="s">
        <v>8218</v>
      </c>
      <c r="G584" t="s">
        <v>8223</v>
      </c>
      <c r="H584" t="s">
        <v>8245</v>
      </c>
      <c r="I584">
        <v>1471406340</v>
      </c>
      <c r="J584">
        <v>1470227660</v>
      </c>
      <c r="K584" t="b">
        <v>0</v>
      </c>
      <c r="L584">
        <v>47</v>
      </c>
      <c r="M584" t="b">
        <v>1</v>
      </c>
      <c r="N584" s="12" t="s">
        <v>8297</v>
      </c>
      <c r="O584" t="s">
        <v>8298</v>
      </c>
      <c r="P584" s="13">
        <v>106</v>
      </c>
      <c r="Q584" s="13">
        <v>78.94</v>
      </c>
      <c r="R584" s="14">
        <v>42585.523842592593</v>
      </c>
      <c r="S584" s="14">
        <v>42599.165972222225</v>
      </c>
    </row>
    <row r="585" spans="1:19" ht="48" x14ac:dyDescent="0.2">
      <c r="A585">
        <v>3150</v>
      </c>
      <c r="B585" s="3" t="s">
        <v>3150</v>
      </c>
      <c r="C585" s="3" t="s">
        <v>7260</v>
      </c>
      <c r="D585" s="6">
        <v>3500</v>
      </c>
      <c r="E585" s="8">
        <v>3535</v>
      </c>
      <c r="F585" t="s">
        <v>8218</v>
      </c>
      <c r="G585" t="s">
        <v>8223</v>
      </c>
      <c r="H585" t="s">
        <v>8245</v>
      </c>
      <c r="I585">
        <v>1295928000</v>
      </c>
      <c r="J585">
        <v>1288160403</v>
      </c>
      <c r="K585" t="b">
        <v>1</v>
      </c>
      <c r="L585">
        <v>104</v>
      </c>
      <c r="M585" t="b">
        <v>1</v>
      </c>
      <c r="N585" s="12" t="s">
        <v>8297</v>
      </c>
      <c r="O585" t="s">
        <v>8298</v>
      </c>
      <c r="P585" s="13">
        <v>101</v>
      </c>
      <c r="Q585" s="13">
        <v>33.99</v>
      </c>
      <c r="R585" s="14">
        <v>40478.263923611114</v>
      </c>
      <c r="S585" s="14">
        <v>40568.166666666664</v>
      </c>
    </row>
    <row r="586" spans="1:19" ht="32" x14ac:dyDescent="0.2">
      <c r="A586">
        <v>3151</v>
      </c>
      <c r="B586" s="3" t="s">
        <v>3151</v>
      </c>
      <c r="C586" s="3" t="s">
        <v>7261</v>
      </c>
      <c r="D586" s="6">
        <v>3500</v>
      </c>
      <c r="E586" s="8">
        <v>3514</v>
      </c>
      <c r="F586" t="s">
        <v>8218</v>
      </c>
      <c r="G586" t="s">
        <v>8223</v>
      </c>
      <c r="H586" t="s">
        <v>8245</v>
      </c>
      <c r="I586">
        <v>1410379774</v>
      </c>
      <c r="J586">
        <v>1407787774</v>
      </c>
      <c r="K586" t="b">
        <v>1</v>
      </c>
      <c r="L586">
        <v>34</v>
      </c>
      <c r="M586" t="b">
        <v>1</v>
      </c>
      <c r="N586" s="12" t="s">
        <v>8297</v>
      </c>
      <c r="O586" t="s">
        <v>8298</v>
      </c>
      <c r="P586" s="13">
        <v>100</v>
      </c>
      <c r="Q586" s="13">
        <v>103.35</v>
      </c>
      <c r="R586" s="14">
        <v>41862.83997685185</v>
      </c>
      <c r="S586" s="14">
        <v>41892.83997685185</v>
      </c>
    </row>
    <row r="587" spans="1:19" ht="32" x14ac:dyDescent="0.2">
      <c r="A587">
        <v>3308</v>
      </c>
      <c r="B587" s="3" t="s">
        <v>3308</v>
      </c>
      <c r="C587" s="3" t="s">
        <v>7418</v>
      </c>
      <c r="D587" s="6">
        <v>3500</v>
      </c>
      <c r="E587" s="8">
        <v>4280</v>
      </c>
      <c r="F587" t="s">
        <v>8218</v>
      </c>
      <c r="G587" t="s">
        <v>8223</v>
      </c>
      <c r="H587" t="s">
        <v>8245</v>
      </c>
      <c r="I587">
        <v>1460581365</v>
      </c>
      <c r="J587">
        <v>1458766965</v>
      </c>
      <c r="K587" t="b">
        <v>0</v>
      </c>
      <c r="L587">
        <v>57</v>
      </c>
      <c r="M587" t="b">
        <v>1</v>
      </c>
      <c r="N587" s="12" t="s">
        <v>8297</v>
      </c>
      <c r="O587" t="s">
        <v>8298</v>
      </c>
      <c r="P587" s="13">
        <v>122</v>
      </c>
      <c r="Q587" s="13">
        <v>75.09</v>
      </c>
      <c r="R587" s="14">
        <v>42452.876909722225</v>
      </c>
      <c r="S587" s="14">
        <v>42473.876909722225</v>
      </c>
    </row>
    <row r="588" spans="1:19" ht="32" x14ac:dyDescent="0.2">
      <c r="A588">
        <v>3333</v>
      </c>
      <c r="B588" s="3" t="s">
        <v>3333</v>
      </c>
      <c r="C588" s="3" t="s">
        <v>7443</v>
      </c>
      <c r="D588" s="6">
        <v>3500</v>
      </c>
      <c r="E588" s="8">
        <v>3660</v>
      </c>
      <c r="F588" t="s">
        <v>8218</v>
      </c>
      <c r="G588" t="s">
        <v>8223</v>
      </c>
      <c r="H588" t="s">
        <v>8245</v>
      </c>
      <c r="I588">
        <v>1434384880</v>
      </c>
      <c r="J588">
        <v>1432484080</v>
      </c>
      <c r="K588" t="b">
        <v>0</v>
      </c>
      <c r="L588">
        <v>111</v>
      </c>
      <c r="M588" t="b">
        <v>1</v>
      </c>
      <c r="N588" s="12" t="s">
        <v>8297</v>
      </c>
      <c r="O588" t="s">
        <v>8298</v>
      </c>
      <c r="P588" s="13">
        <v>105</v>
      </c>
      <c r="Q588" s="13">
        <v>32.97</v>
      </c>
      <c r="R588" s="14">
        <v>42148.676851851851</v>
      </c>
      <c r="S588" s="14">
        <v>42170.676851851851</v>
      </c>
    </row>
    <row r="589" spans="1:19" ht="32" x14ac:dyDescent="0.2">
      <c r="A589">
        <v>3350</v>
      </c>
      <c r="B589" s="3" t="s">
        <v>3349</v>
      </c>
      <c r="C589" s="3" t="s">
        <v>7460</v>
      </c>
      <c r="D589" s="6">
        <v>3500</v>
      </c>
      <c r="E589" s="8">
        <v>3655</v>
      </c>
      <c r="F589" t="s">
        <v>8218</v>
      </c>
      <c r="G589" t="s">
        <v>8242</v>
      </c>
      <c r="H589" t="s">
        <v>8248</v>
      </c>
      <c r="I589">
        <v>1448838000</v>
      </c>
      <c r="J589">
        <v>1445791811</v>
      </c>
      <c r="K589" t="b">
        <v>0</v>
      </c>
      <c r="L589">
        <v>51</v>
      </c>
      <c r="M589" t="b">
        <v>1</v>
      </c>
      <c r="N589" s="12" t="s">
        <v>8297</v>
      </c>
      <c r="O589" t="s">
        <v>8298</v>
      </c>
      <c r="P589" s="13">
        <v>104</v>
      </c>
      <c r="Q589" s="13">
        <v>71.67</v>
      </c>
      <c r="R589" s="14">
        <v>42302.701516203699</v>
      </c>
      <c r="S589" s="14">
        <v>42337.958333333328</v>
      </c>
    </row>
    <row r="590" spans="1:19" ht="32" x14ac:dyDescent="0.2">
      <c r="A590">
        <v>3374</v>
      </c>
      <c r="B590" s="3" t="s">
        <v>3373</v>
      </c>
      <c r="C590" s="3" t="s">
        <v>7484</v>
      </c>
      <c r="D590" s="6">
        <v>3500</v>
      </c>
      <c r="E590" s="8">
        <v>3730</v>
      </c>
      <c r="F590" t="s">
        <v>8218</v>
      </c>
      <c r="G590" t="s">
        <v>8228</v>
      </c>
      <c r="H590" t="s">
        <v>8250</v>
      </c>
      <c r="I590">
        <v>1446053616</v>
      </c>
      <c r="J590">
        <v>1443461616</v>
      </c>
      <c r="K590" t="b">
        <v>0</v>
      </c>
      <c r="L590">
        <v>52</v>
      </c>
      <c r="M590" t="b">
        <v>1</v>
      </c>
      <c r="N590" s="12" t="s">
        <v>8297</v>
      </c>
      <c r="O590" t="s">
        <v>8298</v>
      </c>
      <c r="P590" s="13">
        <v>107</v>
      </c>
      <c r="Q590" s="13">
        <v>71.73</v>
      </c>
      <c r="R590" s="14">
        <v>42275.731666666667</v>
      </c>
      <c r="S590" s="14">
        <v>42305.731666666667</v>
      </c>
    </row>
    <row r="591" spans="1:19" ht="32" x14ac:dyDescent="0.2">
      <c r="A591">
        <v>3382</v>
      </c>
      <c r="B591" s="3" t="s">
        <v>3381</v>
      </c>
      <c r="C591" s="3" t="s">
        <v>7492</v>
      </c>
      <c r="D591" s="6">
        <v>3500</v>
      </c>
      <c r="E591" s="8">
        <v>3526</v>
      </c>
      <c r="F591" t="s">
        <v>8218</v>
      </c>
      <c r="G591" t="s">
        <v>8224</v>
      </c>
      <c r="H591" t="s">
        <v>8246</v>
      </c>
      <c r="I591">
        <v>1470092340</v>
      </c>
      <c r="J591">
        <v>1467973256</v>
      </c>
      <c r="K591" t="b">
        <v>0</v>
      </c>
      <c r="L591">
        <v>46</v>
      </c>
      <c r="M591" t="b">
        <v>1</v>
      </c>
      <c r="N591" s="12" t="s">
        <v>8297</v>
      </c>
      <c r="O591" t="s">
        <v>8298</v>
      </c>
      <c r="P591" s="13">
        <v>101</v>
      </c>
      <c r="Q591" s="13">
        <v>76.650000000000006</v>
      </c>
      <c r="R591" s="14">
        <v>42559.431203703702</v>
      </c>
      <c r="S591" s="14">
        <v>42583.957638888889</v>
      </c>
    </row>
    <row r="592" spans="1:19" ht="32" x14ac:dyDescent="0.2">
      <c r="A592">
        <v>3466</v>
      </c>
      <c r="B592" s="3" t="s">
        <v>3465</v>
      </c>
      <c r="C592" s="3" t="s">
        <v>7576</v>
      </c>
      <c r="D592" s="6">
        <v>3500</v>
      </c>
      <c r="E592" s="8">
        <v>4450</v>
      </c>
      <c r="F592" t="s">
        <v>8218</v>
      </c>
      <c r="G592" t="s">
        <v>8223</v>
      </c>
      <c r="H592" t="s">
        <v>8245</v>
      </c>
      <c r="I592">
        <v>1461108450</v>
      </c>
      <c r="J592">
        <v>1455928050</v>
      </c>
      <c r="K592" t="b">
        <v>0</v>
      </c>
      <c r="L592">
        <v>61</v>
      </c>
      <c r="M592" t="b">
        <v>1</v>
      </c>
      <c r="N592" s="12" t="s">
        <v>8297</v>
      </c>
      <c r="O592" t="s">
        <v>8298</v>
      </c>
      <c r="P592" s="13">
        <v>127</v>
      </c>
      <c r="Q592" s="13">
        <v>72.95</v>
      </c>
      <c r="R592" s="14">
        <v>42420.019097222219</v>
      </c>
      <c r="S592" s="14">
        <v>42479.977430555555</v>
      </c>
    </row>
    <row r="593" spans="1:19" ht="32" x14ac:dyDescent="0.2">
      <c r="A593">
        <v>3671</v>
      </c>
      <c r="B593" s="3" t="s">
        <v>3668</v>
      </c>
      <c r="C593" s="3" t="s">
        <v>7781</v>
      </c>
      <c r="D593" s="6">
        <v>3500</v>
      </c>
      <c r="E593" s="8">
        <v>3530</v>
      </c>
      <c r="F593" t="s">
        <v>8218</v>
      </c>
      <c r="G593" t="s">
        <v>8223</v>
      </c>
      <c r="H593" t="s">
        <v>8245</v>
      </c>
      <c r="I593">
        <v>1405915140</v>
      </c>
      <c r="J593">
        <v>1404140667</v>
      </c>
      <c r="K593" t="b">
        <v>0</v>
      </c>
      <c r="L593">
        <v>40</v>
      </c>
      <c r="M593" t="b">
        <v>1</v>
      </c>
      <c r="N593" s="12" t="s">
        <v>8297</v>
      </c>
      <c r="O593" t="s">
        <v>8298</v>
      </c>
      <c r="P593" s="13">
        <v>101</v>
      </c>
      <c r="Q593" s="13">
        <v>88.25</v>
      </c>
      <c r="R593" s="14">
        <v>41820.62809027778</v>
      </c>
      <c r="S593" s="14">
        <v>41841.165972222225</v>
      </c>
    </row>
    <row r="594" spans="1:19" ht="32" x14ac:dyDescent="0.2">
      <c r="A594">
        <v>3683</v>
      </c>
      <c r="B594" s="3" t="s">
        <v>3680</v>
      </c>
      <c r="C594" s="3" t="s">
        <v>7793</v>
      </c>
      <c r="D594" s="6">
        <v>3500</v>
      </c>
      <c r="E594" s="8">
        <v>3880</v>
      </c>
      <c r="F594" t="s">
        <v>8218</v>
      </c>
      <c r="G594" t="s">
        <v>8223</v>
      </c>
      <c r="H594" t="s">
        <v>8245</v>
      </c>
      <c r="I594">
        <v>1476931696</v>
      </c>
      <c r="J594">
        <v>1474339696</v>
      </c>
      <c r="K594" t="b">
        <v>0</v>
      </c>
      <c r="L594">
        <v>66</v>
      </c>
      <c r="M594" t="b">
        <v>1</v>
      </c>
      <c r="N594" s="12" t="s">
        <v>8297</v>
      </c>
      <c r="O594" t="s">
        <v>8298</v>
      </c>
      <c r="P594" s="13">
        <v>111</v>
      </c>
      <c r="Q594" s="13">
        <v>58.79</v>
      </c>
      <c r="R594" s="14">
        <v>42633.116851851853</v>
      </c>
      <c r="S594" s="14">
        <v>42663.116851851853</v>
      </c>
    </row>
    <row r="595" spans="1:19" ht="32" x14ac:dyDescent="0.2">
      <c r="A595">
        <v>3694</v>
      </c>
      <c r="B595" s="3" t="s">
        <v>3691</v>
      </c>
      <c r="C595" s="3" t="s">
        <v>7804</v>
      </c>
      <c r="D595" s="6">
        <v>3500</v>
      </c>
      <c r="E595" s="8">
        <v>3760</v>
      </c>
      <c r="F595" t="s">
        <v>8218</v>
      </c>
      <c r="G595" t="s">
        <v>8223</v>
      </c>
      <c r="H595" t="s">
        <v>8245</v>
      </c>
      <c r="I595">
        <v>1465178400</v>
      </c>
      <c r="J595">
        <v>1461985967</v>
      </c>
      <c r="K595" t="b">
        <v>0</v>
      </c>
      <c r="L595">
        <v>60</v>
      </c>
      <c r="M595" t="b">
        <v>1</v>
      </c>
      <c r="N595" s="12" t="s">
        <v>8297</v>
      </c>
      <c r="O595" t="s">
        <v>8298</v>
      </c>
      <c r="P595" s="13">
        <v>107</v>
      </c>
      <c r="Q595" s="13">
        <v>62.67</v>
      </c>
      <c r="R595" s="14">
        <v>42490.133877314816</v>
      </c>
      <c r="S595" s="14">
        <v>42527.083333333328</v>
      </c>
    </row>
    <row r="596" spans="1:19" ht="32" x14ac:dyDescent="0.2">
      <c r="A596">
        <v>3715</v>
      </c>
      <c r="B596" s="3" t="s">
        <v>3712</v>
      </c>
      <c r="C596" s="3" t="s">
        <v>7825</v>
      </c>
      <c r="D596" s="6">
        <v>3500</v>
      </c>
      <c r="E596" s="8">
        <v>3590</v>
      </c>
      <c r="F596" t="s">
        <v>8218</v>
      </c>
      <c r="G596" t="s">
        <v>8224</v>
      </c>
      <c r="H596" t="s">
        <v>8246</v>
      </c>
      <c r="I596">
        <v>1427806320</v>
      </c>
      <c r="J596">
        <v>1422834819</v>
      </c>
      <c r="K596" t="b">
        <v>0</v>
      </c>
      <c r="L596">
        <v>27</v>
      </c>
      <c r="M596" t="b">
        <v>1</v>
      </c>
      <c r="N596" s="12" t="s">
        <v>8297</v>
      </c>
      <c r="O596" t="s">
        <v>8298</v>
      </c>
      <c r="P596" s="13">
        <v>103</v>
      </c>
      <c r="Q596" s="13">
        <v>132.96</v>
      </c>
      <c r="R596" s="14">
        <v>42036.995590277773</v>
      </c>
      <c r="S596" s="14">
        <v>42094.536111111112</v>
      </c>
    </row>
    <row r="597" spans="1:19" ht="32" x14ac:dyDescent="0.2">
      <c r="A597">
        <v>3821</v>
      </c>
      <c r="B597" s="3" t="s">
        <v>3818</v>
      </c>
      <c r="C597" s="3" t="s">
        <v>7930</v>
      </c>
      <c r="D597" s="6">
        <v>3500</v>
      </c>
      <c r="E597" s="8">
        <v>3659</v>
      </c>
      <c r="F597" t="s">
        <v>8218</v>
      </c>
      <c r="G597" t="s">
        <v>8223</v>
      </c>
      <c r="H597" t="s">
        <v>8245</v>
      </c>
      <c r="I597">
        <v>1451881207</v>
      </c>
      <c r="J597">
        <v>1449116407</v>
      </c>
      <c r="K597" t="b">
        <v>0</v>
      </c>
      <c r="L597">
        <v>46</v>
      </c>
      <c r="M597" t="b">
        <v>1</v>
      </c>
      <c r="N597" s="12" t="s">
        <v>8297</v>
      </c>
      <c r="O597" t="s">
        <v>8298</v>
      </c>
      <c r="P597" s="13">
        <v>105</v>
      </c>
      <c r="Q597" s="13">
        <v>79.540000000000006</v>
      </c>
      <c r="R597" s="14">
        <v>42341.180636574078</v>
      </c>
      <c r="S597" s="14">
        <v>42373.180636574078</v>
      </c>
    </row>
    <row r="598" spans="1:19" ht="32" x14ac:dyDescent="0.2">
      <c r="A598">
        <v>530</v>
      </c>
      <c r="B598" s="3" t="s">
        <v>531</v>
      </c>
      <c r="C598" s="3" t="s">
        <v>4640</v>
      </c>
      <c r="D598" s="6">
        <v>3405</v>
      </c>
      <c r="E598" s="8">
        <v>3670</v>
      </c>
      <c r="F598" t="s">
        <v>8218</v>
      </c>
      <c r="G598" t="s">
        <v>8223</v>
      </c>
      <c r="H598" t="s">
        <v>8245</v>
      </c>
      <c r="I598">
        <v>1435111200</v>
      </c>
      <c r="J598">
        <v>1433254268</v>
      </c>
      <c r="K598" t="b">
        <v>0</v>
      </c>
      <c r="L598">
        <v>29</v>
      </c>
      <c r="M598" t="b">
        <v>1</v>
      </c>
      <c r="N598" s="12" t="s">
        <v>8297</v>
      </c>
      <c r="O598" t="s">
        <v>8298</v>
      </c>
      <c r="P598" s="13">
        <v>108</v>
      </c>
      <c r="Q598" s="13">
        <v>126.55</v>
      </c>
      <c r="R598" s="14">
        <v>42157.591064814813</v>
      </c>
      <c r="S598" s="14">
        <v>42179.083333333328</v>
      </c>
    </row>
    <row r="599" spans="1:19" ht="32" x14ac:dyDescent="0.2">
      <c r="A599">
        <v>3585</v>
      </c>
      <c r="B599" s="3" t="s">
        <v>3584</v>
      </c>
      <c r="C599" s="3" t="s">
        <v>7695</v>
      </c>
      <c r="D599" s="6">
        <v>3400</v>
      </c>
      <c r="E599" s="8">
        <v>4050</v>
      </c>
      <c r="F599" t="s">
        <v>8218</v>
      </c>
      <c r="G599" t="s">
        <v>8223</v>
      </c>
      <c r="H599" t="s">
        <v>8245</v>
      </c>
      <c r="I599">
        <v>1419181890</v>
      </c>
      <c r="J599">
        <v>1416589890</v>
      </c>
      <c r="K599" t="b">
        <v>0</v>
      </c>
      <c r="L599">
        <v>23</v>
      </c>
      <c r="M599" t="b">
        <v>1</v>
      </c>
      <c r="N599" s="12" t="s">
        <v>8297</v>
      </c>
      <c r="O599" t="s">
        <v>8298</v>
      </c>
      <c r="P599" s="13">
        <v>119</v>
      </c>
      <c r="Q599" s="13">
        <v>176.09</v>
      </c>
      <c r="R599" s="14">
        <v>41964.716319444444</v>
      </c>
      <c r="S599" s="14">
        <v>41994.716319444444</v>
      </c>
    </row>
    <row r="600" spans="1:19" ht="32" x14ac:dyDescent="0.2">
      <c r="A600">
        <v>3341</v>
      </c>
      <c r="B600" s="3" t="s">
        <v>3341</v>
      </c>
      <c r="C600" s="3" t="s">
        <v>7451</v>
      </c>
      <c r="D600" s="6">
        <v>3350</v>
      </c>
      <c r="E600" s="8">
        <v>3350</v>
      </c>
      <c r="F600" t="s">
        <v>8218</v>
      </c>
      <c r="G600" t="s">
        <v>8224</v>
      </c>
      <c r="H600" t="s">
        <v>8246</v>
      </c>
      <c r="I600">
        <v>1465750800</v>
      </c>
      <c r="J600">
        <v>1463771421</v>
      </c>
      <c r="K600" t="b">
        <v>0</v>
      </c>
      <c r="L600">
        <v>28</v>
      </c>
      <c r="M600" t="b">
        <v>1</v>
      </c>
      <c r="N600" s="12" t="s">
        <v>8297</v>
      </c>
      <c r="O600" t="s">
        <v>8298</v>
      </c>
      <c r="P600" s="13">
        <v>100</v>
      </c>
      <c r="Q600" s="13">
        <v>119.64</v>
      </c>
      <c r="R600" s="14">
        <v>42510.798854166671</v>
      </c>
      <c r="S600" s="14">
        <v>42533.708333333328</v>
      </c>
    </row>
    <row r="601" spans="1:19" ht="32" x14ac:dyDescent="0.2">
      <c r="A601">
        <v>3483</v>
      </c>
      <c r="B601" s="3" t="s">
        <v>3482</v>
      </c>
      <c r="C601" s="3" t="s">
        <v>7593</v>
      </c>
      <c r="D601" s="6">
        <v>3350</v>
      </c>
      <c r="E601" s="8">
        <v>5358</v>
      </c>
      <c r="F601" t="s">
        <v>8218</v>
      </c>
      <c r="G601" t="s">
        <v>8223</v>
      </c>
      <c r="H601" t="s">
        <v>8245</v>
      </c>
      <c r="I601">
        <v>1404403381</v>
      </c>
      <c r="J601">
        <v>1401811381</v>
      </c>
      <c r="K601" t="b">
        <v>0</v>
      </c>
      <c r="L601">
        <v>133</v>
      </c>
      <c r="M601" t="b">
        <v>1</v>
      </c>
      <c r="N601" s="12" t="s">
        <v>8297</v>
      </c>
      <c r="O601" t="s">
        <v>8298</v>
      </c>
      <c r="P601" s="13">
        <v>160</v>
      </c>
      <c r="Q601" s="13">
        <v>40.29</v>
      </c>
      <c r="R601" s="14">
        <v>41793.668761574074</v>
      </c>
      <c r="S601" s="14">
        <v>41823.668761574074</v>
      </c>
    </row>
    <row r="602" spans="1:19" ht="32" x14ac:dyDescent="0.2">
      <c r="A602">
        <v>536</v>
      </c>
      <c r="B602" s="3" t="s">
        <v>537</v>
      </c>
      <c r="C602" s="3" t="s">
        <v>4646</v>
      </c>
      <c r="D602" s="6">
        <v>3300</v>
      </c>
      <c r="E602" s="8">
        <v>3902.5</v>
      </c>
      <c r="F602" t="s">
        <v>8218</v>
      </c>
      <c r="G602" t="s">
        <v>8224</v>
      </c>
      <c r="H602" t="s">
        <v>8246</v>
      </c>
      <c r="I602">
        <v>1438624800</v>
      </c>
      <c r="J602">
        <v>1435133807</v>
      </c>
      <c r="K602" t="b">
        <v>0</v>
      </c>
      <c r="L602">
        <v>39</v>
      </c>
      <c r="M602" t="b">
        <v>1</v>
      </c>
      <c r="N602" s="12" t="s">
        <v>8297</v>
      </c>
      <c r="O602" t="s">
        <v>8298</v>
      </c>
      <c r="P602" s="13">
        <v>118</v>
      </c>
      <c r="Q602" s="13">
        <v>100.06</v>
      </c>
      <c r="R602" s="14">
        <v>42179.344988425932</v>
      </c>
      <c r="S602" s="14">
        <v>42219.75</v>
      </c>
    </row>
    <row r="603" spans="1:19" ht="32" x14ac:dyDescent="0.2">
      <c r="A603">
        <v>3261</v>
      </c>
      <c r="B603" s="3" t="s">
        <v>3261</v>
      </c>
      <c r="C603" s="3" t="s">
        <v>7371</v>
      </c>
      <c r="D603" s="6">
        <v>3300</v>
      </c>
      <c r="E603" s="8">
        <v>3315</v>
      </c>
      <c r="F603" t="s">
        <v>8218</v>
      </c>
      <c r="G603" t="s">
        <v>8223</v>
      </c>
      <c r="H603" t="s">
        <v>8245</v>
      </c>
      <c r="I603">
        <v>1437067476</v>
      </c>
      <c r="J603">
        <v>1434475476</v>
      </c>
      <c r="K603" t="b">
        <v>1</v>
      </c>
      <c r="L603">
        <v>49</v>
      </c>
      <c r="M603" t="b">
        <v>1</v>
      </c>
      <c r="N603" s="12" t="s">
        <v>8297</v>
      </c>
      <c r="O603" t="s">
        <v>8298</v>
      </c>
      <c r="P603" s="13">
        <v>100</v>
      </c>
      <c r="Q603" s="13">
        <v>67.650000000000006</v>
      </c>
      <c r="R603" s="14">
        <v>42171.725416666668</v>
      </c>
      <c r="S603" s="14">
        <v>42201.725416666668</v>
      </c>
    </row>
    <row r="604" spans="1:19" ht="32" x14ac:dyDescent="0.2">
      <c r="A604">
        <v>3322</v>
      </c>
      <c r="B604" s="3" t="s">
        <v>3322</v>
      </c>
      <c r="C604" s="3" t="s">
        <v>7432</v>
      </c>
      <c r="D604" s="6">
        <v>3300</v>
      </c>
      <c r="E604" s="8">
        <v>3350</v>
      </c>
      <c r="F604" t="s">
        <v>8218</v>
      </c>
      <c r="G604" t="s">
        <v>8223</v>
      </c>
      <c r="H604" t="s">
        <v>8245</v>
      </c>
      <c r="I604">
        <v>1466567700</v>
      </c>
      <c r="J604">
        <v>1464653696</v>
      </c>
      <c r="K604" t="b">
        <v>0</v>
      </c>
      <c r="L604">
        <v>23</v>
      </c>
      <c r="M604" t="b">
        <v>1</v>
      </c>
      <c r="N604" s="12" t="s">
        <v>8297</v>
      </c>
      <c r="O604" t="s">
        <v>8298</v>
      </c>
      <c r="P604" s="13">
        <v>102</v>
      </c>
      <c r="Q604" s="13">
        <v>145.65</v>
      </c>
      <c r="R604" s="14">
        <v>42521.010370370372</v>
      </c>
      <c r="S604" s="14">
        <v>42543.163194444445</v>
      </c>
    </row>
    <row r="605" spans="1:19" ht="32" x14ac:dyDescent="0.2">
      <c r="A605">
        <v>3526</v>
      </c>
      <c r="B605" s="3" t="s">
        <v>3525</v>
      </c>
      <c r="C605" s="3" t="s">
        <v>7636</v>
      </c>
      <c r="D605" s="6">
        <v>3300</v>
      </c>
      <c r="E605" s="8">
        <v>3366</v>
      </c>
      <c r="F605" t="s">
        <v>8218</v>
      </c>
      <c r="G605" t="s">
        <v>8223</v>
      </c>
      <c r="H605" t="s">
        <v>8245</v>
      </c>
      <c r="I605">
        <v>1461823140</v>
      </c>
      <c r="J605">
        <v>1459411371</v>
      </c>
      <c r="K605" t="b">
        <v>0</v>
      </c>
      <c r="L605">
        <v>34</v>
      </c>
      <c r="M605" t="b">
        <v>1</v>
      </c>
      <c r="N605" s="12" t="s">
        <v>8297</v>
      </c>
      <c r="O605" t="s">
        <v>8298</v>
      </c>
      <c r="P605" s="13">
        <v>102</v>
      </c>
      <c r="Q605" s="13">
        <v>99</v>
      </c>
      <c r="R605" s="14">
        <v>42460.335312499999</v>
      </c>
      <c r="S605" s="14">
        <v>42488.249305555553</v>
      </c>
    </row>
    <row r="606" spans="1:19" ht="16" x14ac:dyDescent="0.2">
      <c r="A606">
        <v>3720</v>
      </c>
      <c r="B606" s="3" t="s">
        <v>3717</v>
      </c>
      <c r="C606" s="3" t="s">
        <v>7830</v>
      </c>
      <c r="D606" s="6">
        <v>3300</v>
      </c>
      <c r="E606" s="8">
        <v>3449</v>
      </c>
      <c r="F606" t="s">
        <v>8218</v>
      </c>
      <c r="G606" t="s">
        <v>8223</v>
      </c>
      <c r="H606" t="s">
        <v>8245</v>
      </c>
      <c r="I606">
        <v>1435881006</v>
      </c>
      <c r="J606">
        <v>1433980206</v>
      </c>
      <c r="K606" t="b">
        <v>0</v>
      </c>
      <c r="L606">
        <v>40</v>
      </c>
      <c r="M606" t="b">
        <v>1</v>
      </c>
      <c r="N606" s="12" t="s">
        <v>8297</v>
      </c>
      <c r="O606" t="s">
        <v>8298</v>
      </c>
      <c r="P606" s="13">
        <v>105</v>
      </c>
      <c r="Q606" s="13">
        <v>86.23</v>
      </c>
      <c r="R606" s="14">
        <v>42165.993125000001</v>
      </c>
      <c r="S606" s="14">
        <v>42187.993125000001</v>
      </c>
    </row>
    <row r="607" spans="1:19" ht="32" x14ac:dyDescent="0.2">
      <c r="A607">
        <v>2971</v>
      </c>
      <c r="B607" s="3" t="s">
        <v>2971</v>
      </c>
      <c r="C607" s="3" t="s">
        <v>7081</v>
      </c>
      <c r="D607" s="6">
        <v>3200</v>
      </c>
      <c r="E607" s="8">
        <v>3205</v>
      </c>
      <c r="F607" t="s">
        <v>8218</v>
      </c>
      <c r="G607" t="s">
        <v>8223</v>
      </c>
      <c r="H607" t="s">
        <v>8245</v>
      </c>
      <c r="I607">
        <v>1409500078</v>
      </c>
      <c r="J607">
        <v>1406908078</v>
      </c>
      <c r="K607" t="b">
        <v>0</v>
      </c>
      <c r="L607">
        <v>43</v>
      </c>
      <c r="M607" t="b">
        <v>1</v>
      </c>
      <c r="N607" s="12" t="s">
        <v>8297</v>
      </c>
      <c r="O607" t="s">
        <v>8298</v>
      </c>
      <c r="P607" s="13">
        <v>100</v>
      </c>
      <c r="Q607" s="13">
        <v>74.53</v>
      </c>
      <c r="R607" s="14">
        <v>41852.658310185187</v>
      </c>
      <c r="S607" s="14">
        <v>41882.658310185187</v>
      </c>
    </row>
    <row r="608" spans="1:19" ht="32" x14ac:dyDescent="0.2">
      <c r="A608">
        <v>3186</v>
      </c>
      <c r="B608" s="3" t="s">
        <v>3186</v>
      </c>
      <c r="C608" s="3" t="s">
        <v>7296</v>
      </c>
      <c r="D608" s="6">
        <v>3200</v>
      </c>
      <c r="E608" s="8">
        <v>3270</v>
      </c>
      <c r="F608" t="s">
        <v>8218</v>
      </c>
      <c r="G608" t="s">
        <v>8224</v>
      </c>
      <c r="H608" t="s">
        <v>8246</v>
      </c>
      <c r="I608">
        <v>1410901200</v>
      </c>
      <c r="J608">
        <v>1408313438</v>
      </c>
      <c r="K608" t="b">
        <v>1</v>
      </c>
      <c r="L608">
        <v>70</v>
      </c>
      <c r="M608" t="b">
        <v>1</v>
      </c>
      <c r="N608" s="12" t="s">
        <v>8297</v>
      </c>
      <c r="O608" t="s">
        <v>8298</v>
      </c>
      <c r="P608" s="13">
        <v>102</v>
      </c>
      <c r="Q608" s="13">
        <v>46.71</v>
      </c>
      <c r="R608" s="14">
        <v>41868.924050925925</v>
      </c>
      <c r="S608" s="14">
        <v>41898.875</v>
      </c>
    </row>
    <row r="609" spans="1:19" ht="32" x14ac:dyDescent="0.2">
      <c r="A609">
        <v>3560</v>
      </c>
      <c r="B609" s="3" t="s">
        <v>3559</v>
      </c>
      <c r="C609" s="3" t="s">
        <v>7670</v>
      </c>
      <c r="D609" s="6">
        <v>3200</v>
      </c>
      <c r="E609" s="8">
        <v>3470</v>
      </c>
      <c r="F609" t="s">
        <v>8218</v>
      </c>
      <c r="G609" t="s">
        <v>8228</v>
      </c>
      <c r="H609" t="s">
        <v>8250</v>
      </c>
      <c r="I609">
        <v>1432694700</v>
      </c>
      <c r="J609">
        <v>1429651266</v>
      </c>
      <c r="K609" t="b">
        <v>0</v>
      </c>
      <c r="L609">
        <v>74</v>
      </c>
      <c r="M609" t="b">
        <v>1</v>
      </c>
      <c r="N609" s="12" t="s">
        <v>8297</v>
      </c>
      <c r="O609" t="s">
        <v>8298</v>
      </c>
      <c r="P609" s="13">
        <v>108</v>
      </c>
      <c r="Q609" s="13">
        <v>46.89</v>
      </c>
      <c r="R609" s="14">
        <v>42115.889652777783</v>
      </c>
      <c r="S609" s="14">
        <v>42151.114583333328</v>
      </c>
    </row>
    <row r="610" spans="1:19" ht="32" x14ac:dyDescent="0.2">
      <c r="A610">
        <v>3223</v>
      </c>
      <c r="B610" s="3" t="s">
        <v>3223</v>
      </c>
      <c r="C610" s="3" t="s">
        <v>7333</v>
      </c>
      <c r="D610" s="6">
        <v>3100</v>
      </c>
      <c r="E610" s="8">
        <v>3395</v>
      </c>
      <c r="F610" t="s">
        <v>8218</v>
      </c>
      <c r="G610" t="s">
        <v>8223</v>
      </c>
      <c r="H610" t="s">
        <v>8245</v>
      </c>
      <c r="I610">
        <v>1440100976</v>
      </c>
      <c r="J610">
        <v>1437508976</v>
      </c>
      <c r="K610" t="b">
        <v>1</v>
      </c>
      <c r="L610">
        <v>74</v>
      </c>
      <c r="M610" t="b">
        <v>1</v>
      </c>
      <c r="N610" s="12" t="s">
        <v>8297</v>
      </c>
      <c r="O610" t="s">
        <v>8298</v>
      </c>
      <c r="P610" s="13">
        <v>110</v>
      </c>
      <c r="Q610" s="13">
        <v>45.88</v>
      </c>
      <c r="R610" s="14">
        <v>42206.835370370376</v>
      </c>
      <c r="S610" s="14">
        <v>42236.835370370376</v>
      </c>
    </row>
    <row r="611" spans="1:19" ht="32" x14ac:dyDescent="0.2">
      <c r="A611">
        <v>522</v>
      </c>
      <c r="B611" s="3" t="s">
        <v>523</v>
      </c>
      <c r="C611" s="3" t="s">
        <v>4632</v>
      </c>
      <c r="D611" s="6">
        <v>3000</v>
      </c>
      <c r="E611" s="8">
        <v>3440</v>
      </c>
      <c r="F611" t="s">
        <v>8218</v>
      </c>
      <c r="G611" t="s">
        <v>8223</v>
      </c>
      <c r="H611" t="s">
        <v>8245</v>
      </c>
      <c r="I611">
        <v>1458518325</v>
      </c>
      <c r="J611">
        <v>1456793925</v>
      </c>
      <c r="K611" t="b">
        <v>0</v>
      </c>
      <c r="L611">
        <v>31</v>
      </c>
      <c r="M611" t="b">
        <v>1</v>
      </c>
      <c r="N611" s="12" t="s">
        <v>8297</v>
      </c>
      <c r="O611" t="s">
        <v>8298</v>
      </c>
      <c r="P611" s="13">
        <v>115</v>
      </c>
      <c r="Q611" s="13">
        <v>110.97</v>
      </c>
      <c r="R611" s="14">
        <v>42430.040798611109</v>
      </c>
      <c r="S611" s="14">
        <v>42449.999131944445</v>
      </c>
    </row>
    <row r="612" spans="1:19" ht="32" x14ac:dyDescent="0.2">
      <c r="A612">
        <v>1291</v>
      </c>
      <c r="B612" s="3" t="s">
        <v>1292</v>
      </c>
      <c r="C612" s="3" t="s">
        <v>5401</v>
      </c>
      <c r="D612" s="6">
        <v>3000</v>
      </c>
      <c r="E612" s="8">
        <v>4371</v>
      </c>
      <c r="F612" t="s">
        <v>8218</v>
      </c>
      <c r="G612" t="s">
        <v>8223</v>
      </c>
      <c r="H612" t="s">
        <v>8245</v>
      </c>
      <c r="I612">
        <v>1428390000</v>
      </c>
      <c r="J612">
        <v>1425224391</v>
      </c>
      <c r="K612" t="b">
        <v>0</v>
      </c>
      <c r="L612">
        <v>42</v>
      </c>
      <c r="M612" t="b">
        <v>1</v>
      </c>
      <c r="N612" s="12" t="s">
        <v>8297</v>
      </c>
      <c r="O612" t="s">
        <v>8298</v>
      </c>
      <c r="P612" s="13">
        <v>146</v>
      </c>
      <c r="Q612" s="13">
        <v>104.07</v>
      </c>
      <c r="R612" s="14">
        <v>42064.652673611112</v>
      </c>
      <c r="S612" s="14">
        <v>42101.291666666672</v>
      </c>
    </row>
    <row r="613" spans="1:19" ht="32" x14ac:dyDescent="0.2">
      <c r="A613">
        <v>1300</v>
      </c>
      <c r="B613" s="3" t="s">
        <v>1301</v>
      </c>
      <c r="C613" s="3" t="s">
        <v>5410</v>
      </c>
      <c r="D613" s="6">
        <v>3000</v>
      </c>
      <c r="E613" s="8">
        <v>4050</v>
      </c>
      <c r="F613" t="s">
        <v>8218</v>
      </c>
      <c r="G613" t="s">
        <v>8223</v>
      </c>
      <c r="H613" t="s">
        <v>8245</v>
      </c>
      <c r="I613">
        <v>1464807420</v>
      </c>
      <c r="J613">
        <v>1461427938</v>
      </c>
      <c r="K613" t="b">
        <v>0</v>
      </c>
      <c r="L613">
        <v>24</v>
      </c>
      <c r="M613" t="b">
        <v>1</v>
      </c>
      <c r="N613" s="12" t="s">
        <v>8297</v>
      </c>
      <c r="O613" t="s">
        <v>8298</v>
      </c>
      <c r="P613" s="13">
        <v>135</v>
      </c>
      <c r="Q613" s="13">
        <v>168.75</v>
      </c>
      <c r="R613" s="14">
        <v>42483.675208333334</v>
      </c>
      <c r="S613" s="14">
        <v>42522.789583333331</v>
      </c>
    </row>
    <row r="614" spans="1:19" ht="16" x14ac:dyDescent="0.2">
      <c r="A614">
        <v>2789</v>
      </c>
      <c r="B614" s="3" t="s">
        <v>2789</v>
      </c>
      <c r="C614" s="3" t="s">
        <v>6899</v>
      </c>
      <c r="D614" s="6">
        <v>3000</v>
      </c>
      <c r="E614" s="8">
        <v>3035</v>
      </c>
      <c r="F614" t="s">
        <v>8218</v>
      </c>
      <c r="G614" t="s">
        <v>8223</v>
      </c>
      <c r="H614" t="s">
        <v>8245</v>
      </c>
      <c r="I614">
        <v>1426132800</v>
      </c>
      <c r="J614">
        <v>1424477934</v>
      </c>
      <c r="K614" t="b">
        <v>0</v>
      </c>
      <c r="L614">
        <v>24</v>
      </c>
      <c r="M614" t="b">
        <v>1</v>
      </c>
      <c r="N614" s="12" t="s">
        <v>8297</v>
      </c>
      <c r="O614" t="s">
        <v>8298</v>
      </c>
      <c r="P614" s="13">
        <v>101</v>
      </c>
      <c r="Q614" s="13">
        <v>126.46</v>
      </c>
      <c r="R614" s="14">
        <v>42056.013124999998</v>
      </c>
      <c r="S614" s="14">
        <v>42075.166666666672</v>
      </c>
    </row>
    <row r="615" spans="1:19" ht="32" x14ac:dyDescent="0.2">
      <c r="A615">
        <v>2790</v>
      </c>
      <c r="B615" s="3" t="s">
        <v>2790</v>
      </c>
      <c r="C615" s="3" t="s">
        <v>6900</v>
      </c>
      <c r="D615" s="6">
        <v>3000</v>
      </c>
      <c r="E615" s="8">
        <v>3160</v>
      </c>
      <c r="F615" t="s">
        <v>8218</v>
      </c>
      <c r="G615" t="s">
        <v>8223</v>
      </c>
      <c r="H615" t="s">
        <v>8245</v>
      </c>
      <c r="I615">
        <v>1423693903</v>
      </c>
      <c r="J615">
        <v>1421101903</v>
      </c>
      <c r="K615" t="b">
        <v>0</v>
      </c>
      <c r="L615">
        <v>66</v>
      </c>
      <c r="M615" t="b">
        <v>1</v>
      </c>
      <c r="N615" s="12" t="s">
        <v>8297</v>
      </c>
      <c r="O615" t="s">
        <v>8298</v>
      </c>
      <c r="P615" s="13">
        <v>105</v>
      </c>
      <c r="Q615" s="13">
        <v>47.88</v>
      </c>
      <c r="R615" s="14">
        <v>42016.938692129625</v>
      </c>
      <c r="S615" s="14">
        <v>42046.938692129625</v>
      </c>
    </row>
    <row r="616" spans="1:19" ht="32" x14ac:dyDescent="0.2">
      <c r="A616">
        <v>2802</v>
      </c>
      <c r="B616" s="3" t="s">
        <v>2802</v>
      </c>
      <c r="C616" s="3" t="s">
        <v>6912</v>
      </c>
      <c r="D616" s="6">
        <v>3000</v>
      </c>
      <c r="E616" s="8">
        <v>3055</v>
      </c>
      <c r="F616" t="s">
        <v>8218</v>
      </c>
      <c r="G616" t="s">
        <v>8224</v>
      </c>
      <c r="H616" t="s">
        <v>8246</v>
      </c>
      <c r="I616">
        <v>1438875107</v>
      </c>
      <c r="J616">
        <v>1436283107</v>
      </c>
      <c r="K616" t="b">
        <v>0</v>
      </c>
      <c r="L616">
        <v>90</v>
      </c>
      <c r="M616" t="b">
        <v>1</v>
      </c>
      <c r="N616" s="12" t="s">
        <v>8297</v>
      </c>
      <c r="O616" t="s">
        <v>8298</v>
      </c>
      <c r="P616" s="13">
        <v>102</v>
      </c>
      <c r="Q616" s="13">
        <v>33.94</v>
      </c>
      <c r="R616" s="14">
        <v>42192.64707175926</v>
      </c>
      <c r="S616" s="14">
        <v>42222.64707175926</v>
      </c>
    </row>
    <row r="617" spans="1:19" ht="32" x14ac:dyDescent="0.2">
      <c r="A617">
        <v>2806</v>
      </c>
      <c r="B617" s="3" t="s">
        <v>2806</v>
      </c>
      <c r="C617" s="3" t="s">
        <v>6916</v>
      </c>
      <c r="D617" s="6">
        <v>3000</v>
      </c>
      <c r="E617" s="8">
        <v>3363</v>
      </c>
      <c r="F617" t="s">
        <v>8218</v>
      </c>
      <c r="G617" t="s">
        <v>8224</v>
      </c>
      <c r="H617" t="s">
        <v>8246</v>
      </c>
      <c r="I617">
        <v>1438772400</v>
      </c>
      <c r="J617">
        <v>1435645490</v>
      </c>
      <c r="K617" t="b">
        <v>0</v>
      </c>
      <c r="L617">
        <v>76</v>
      </c>
      <c r="M617" t="b">
        <v>1</v>
      </c>
      <c r="N617" s="12" t="s">
        <v>8297</v>
      </c>
      <c r="O617" t="s">
        <v>8298</v>
      </c>
      <c r="P617" s="13">
        <v>112</v>
      </c>
      <c r="Q617" s="13">
        <v>44.25</v>
      </c>
      <c r="R617" s="14">
        <v>42185.267245370371</v>
      </c>
      <c r="S617" s="14">
        <v>42221.458333333328</v>
      </c>
    </row>
    <row r="618" spans="1:19" ht="32" x14ac:dyDescent="0.2">
      <c r="A618">
        <v>2816</v>
      </c>
      <c r="B618" s="3" t="s">
        <v>2816</v>
      </c>
      <c r="C618" s="3" t="s">
        <v>6926</v>
      </c>
      <c r="D618" s="6">
        <v>3000</v>
      </c>
      <c r="E618" s="8">
        <v>4247</v>
      </c>
      <c r="F618" t="s">
        <v>8218</v>
      </c>
      <c r="G618" t="s">
        <v>8224</v>
      </c>
      <c r="H618" t="s">
        <v>8246</v>
      </c>
      <c r="I618">
        <v>1438531200</v>
      </c>
      <c r="J618">
        <v>1435921992</v>
      </c>
      <c r="K618" t="b">
        <v>0</v>
      </c>
      <c r="L618">
        <v>169</v>
      </c>
      <c r="M618" t="b">
        <v>1</v>
      </c>
      <c r="N618" s="12" t="s">
        <v>8297</v>
      </c>
      <c r="O618" t="s">
        <v>8298</v>
      </c>
      <c r="P618" s="13">
        <v>142</v>
      </c>
      <c r="Q618" s="13">
        <v>25.13</v>
      </c>
      <c r="R618" s="14">
        <v>42188.467499999999</v>
      </c>
      <c r="S618" s="14">
        <v>42218.666666666672</v>
      </c>
    </row>
    <row r="619" spans="1:19" ht="32" x14ac:dyDescent="0.2">
      <c r="A619">
        <v>2825</v>
      </c>
      <c r="B619" s="3" t="s">
        <v>2825</v>
      </c>
      <c r="C619" s="3" t="s">
        <v>6935</v>
      </c>
      <c r="D619" s="6">
        <v>3000</v>
      </c>
      <c r="E619" s="8">
        <v>3100</v>
      </c>
      <c r="F619" t="s">
        <v>8218</v>
      </c>
      <c r="G619" t="s">
        <v>8224</v>
      </c>
      <c r="H619" t="s">
        <v>8246</v>
      </c>
      <c r="I619">
        <v>1449255686</v>
      </c>
      <c r="J619">
        <v>1446663686</v>
      </c>
      <c r="K619" t="b">
        <v>0</v>
      </c>
      <c r="L619">
        <v>51</v>
      </c>
      <c r="M619" t="b">
        <v>1</v>
      </c>
      <c r="N619" s="12" t="s">
        <v>8297</v>
      </c>
      <c r="O619" t="s">
        <v>8298</v>
      </c>
      <c r="P619" s="13">
        <v>103</v>
      </c>
      <c r="Q619" s="13">
        <v>60.78</v>
      </c>
      <c r="R619" s="14">
        <v>42312.792662037042</v>
      </c>
      <c r="S619" s="14">
        <v>42342.792662037042</v>
      </c>
    </row>
    <row r="620" spans="1:19" ht="32" x14ac:dyDescent="0.2">
      <c r="A620">
        <v>2830</v>
      </c>
      <c r="B620" s="3" t="s">
        <v>2830</v>
      </c>
      <c r="C620" s="3" t="s">
        <v>6940</v>
      </c>
      <c r="D620" s="6">
        <v>3000</v>
      </c>
      <c r="E620" s="8">
        <v>3000</v>
      </c>
      <c r="F620" t="s">
        <v>8218</v>
      </c>
      <c r="G620" t="s">
        <v>8223</v>
      </c>
      <c r="H620" t="s">
        <v>8245</v>
      </c>
      <c r="I620">
        <v>1399867140</v>
      </c>
      <c r="J620">
        <v>1398802148</v>
      </c>
      <c r="K620" t="b">
        <v>0</v>
      </c>
      <c r="L620">
        <v>11</v>
      </c>
      <c r="M620" t="b">
        <v>1</v>
      </c>
      <c r="N620" s="12" t="s">
        <v>8297</v>
      </c>
      <c r="O620" t="s">
        <v>8298</v>
      </c>
      <c r="P620" s="13">
        <v>100</v>
      </c>
      <c r="Q620" s="13">
        <v>272.73</v>
      </c>
      <c r="R620" s="14">
        <v>41758.839675925927</v>
      </c>
      <c r="S620" s="14">
        <v>41771.165972222225</v>
      </c>
    </row>
    <row r="621" spans="1:19" ht="32" x14ac:dyDescent="0.2">
      <c r="A621">
        <v>2831</v>
      </c>
      <c r="B621" s="3" t="s">
        <v>2831</v>
      </c>
      <c r="C621" s="3" t="s">
        <v>6941</v>
      </c>
      <c r="D621" s="6">
        <v>3000</v>
      </c>
      <c r="E621" s="8">
        <v>3320</v>
      </c>
      <c r="F621" t="s">
        <v>8218</v>
      </c>
      <c r="G621" t="s">
        <v>8223</v>
      </c>
      <c r="H621" t="s">
        <v>8245</v>
      </c>
      <c r="I621">
        <v>1437076070</v>
      </c>
      <c r="J621">
        <v>1434484070</v>
      </c>
      <c r="K621" t="b">
        <v>0</v>
      </c>
      <c r="L621">
        <v>52</v>
      </c>
      <c r="M621" t="b">
        <v>1</v>
      </c>
      <c r="N621" s="12" t="s">
        <v>8297</v>
      </c>
      <c r="O621" t="s">
        <v>8298</v>
      </c>
      <c r="P621" s="13">
        <v>111</v>
      </c>
      <c r="Q621" s="13">
        <v>63.85</v>
      </c>
      <c r="R621" s="14">
        <v>42171.824884259258</v>
      </c>
      <c r="S621" s="14">
        <v>42201.824884259258</v>
      </c>
    </row>
    <row r="622" spans="1:19" ht="32" x14ac:dyDescent="0.2">
      <c r="A622">
        <v>2977</v>
      </c>
      <c r="B622" s="3" t="s">
        <v>2977</v>
      </c>
      <c r="C622" s="3" t="s">
        <v>7087</v>
      </c>
      <c r="D622" s="6">
        <v>3000</v>
      </c>
      <c r="E622" s="8">
        <v>3407</v>
      </c>
      <c r="F622" t="s">
        <v>8218</v>
      </c>
      <c r="G622" t="s">
        <v>8223</v>
      </c>
      <c r="H622" t="s">
        <v>8245</v>
      </c>
      <c r="I622">
        <v>1427076840</v>
      </c>
      <c r="J622">
        <v>1421960934</v>
      </c>
      <c r="K622" t="b">
        <v>0</v>
      </c>
      <c r="L622">
        <v>30</v>
      </c>
      <c r="M622" t="b">
        <v>1</v>
      </c>
      <c r="N622" s="12" t="s">
        <v>8297</v>
      </c>
      <c r="O622" t="s">
        <v>8298</v>
      </c>
      <c r="P622" s="13">
        <v>114</v>
      </c>
      <c r="Q622" s="13">
        <v>113.57</v>
      </c>
      <c r="R622" s="14">
        <v>42026.88118055556</v>
      </c>
      <c r="S622" s="14">
        <v>42086.093055555553</v>
      </c>
    </row>
    <row r="623" spans="1:19" ht="32" x14ac:dyDescent="0.2">
      <c r="A623">
        <v>2980</v>
      </c>
      <c r="B623" s="3" t="s">
        <v>2980</v>
      </c>
      <c r="C623" s="3" t="s">
        <v>7090</v>
      </c>
      <c r="D623" s="6">
        <v>3000</v>
      </c>
      <c r="E623" s="8">
        <v>3275</v>
      </c>
      <c r="F623" t="s">
        <v>8218</v>
      </c>
      <c r="G623" t="s">
        <v>8223</v>
      </c>
      <c r="H623" t="s">
        <v>8245</v>
      </c>
      <c r="I623">
        <v>1440381600</v>
      </c>
      <c r="J623">
        <v>1438639130</v>
      </c>
      <c r="K623" t="b">
        <v>0</v>
      </c>
      <c r="L623">
        <v>24</v>
      </c>
      <c r="M623" t="b">
        <v>1</v>
      </c>
      <c r="N623" s="12" t="s">
        <v>8297</v>
      </c>
      <c r="O623" t="s">
        <v>8298</v>
      </c>
      <c r="P623" s="13">
        <v>109</v>
      </c>
      <c r="Q623" s="13">
        <v>136.46</v>
      </c>
      <c r="R623" s="14">
        <v>42219.915856481486</v>
      </c>
      <c r="S623" s="14">
        <v>42240.083333333328</v>
      </c>
    </row>
    <row r="624" spans="1:19" ht="32" x14ac:dyDescent="0.2">
      <c r="A624">
        <v>3153</v>
      </c>
      <c r="B624" s="3" t="s">
        <v>3153</v>
      </c>
      <c r="C624" s="3" t="s">
        <v>7263</v>
      </c>
      <c r="D624" s="6">
        <v>3000</v>
      </c>
      <c r="E624" s="8">
        <v>10067.5</v>
      </c>
      <c r="F624" t="s">
        <v>8218</v>
      </c>
      <c r="G624" t="s">
        <v>8223</v>
      </c>
      <c r="H624" t="s">
        <v>8245</v>
      </c>
      <c r="I624">
        <v>1304225940</v>
      </c>
      <c r="J624">
        <v>1301542937</v>
      </c>
      <c r="K624" t="b">
        <v>1</v>
      </c>
      <c r="L624">
        <v>241</v>
      </c>
      <c r="M624" t="b">
        <v>1</v>
      </c>
      <c r="N624" s="12" t="s">
        <v>8297</v>
      </c>
      <c r="O624" t="s">
        <v>8298</v>
      </c>
      <c r="P624" s="13">
        <v>336</v>
      </c>
      <c r="Q624" s="13">
        <v>41.77</v>
      </c>
      <c r="R624" s="14">
        <v>40633.154363425929</v>
      </c>
      <c r="S624" s="14">
        <v>40664.207638888889</v>
      </c>
    </row>
    <row r="625" spans="1:19" ht="32" x14ac:dyDescent="0.2">
      <c r="A625">
        <v>3167</v>
      </c>
      <c r="B625" s="3" t="s">
        <v>3167</v>
      </c>
      <c r="C625" s="3" t="s">
        <v>7277</v>
      </c>
      <c r="D625" s="6">
        <v>3000</v>
      </c>
      <c r="E625" s="8">
        <v>3485</v>
      </c>
      <c r="F625" t="s">
        <v>8218</v>
      </c>
      <c r="G625" t="s">
        <v>8223</v>
      </c>
      <c r="H625" t="s">
        <v>8245</v>
      </c>
      <c r="I625">
        <v>1406952781</v>
      </c>
      <c r="J625">
        <v>1405743181</v>
      </c>
      <c r="K625" t="b">
        <v>1</v>
      </c>
      <c r="L625">
        <v>55</v>
      </c>
      <c r="M625" t="b">
        <v>1</v>
      </c>
      <c r="N625" s="12" t="s">
        <v>8297</v>
      </c>
      <c r="O625" t="s">
        <v>8298</v>
      </c>
      <c r="P625" s="13">
        <v>116</v>
      </c>
      <c r="Q625" s="13">
        <v>63.36</v>
      </c>
      <c r="R625" s="14">
        <v>41839.175706018519</v>
      </c>
      <c r="S625" s="14">
        <v>41853.175706018519</v>
      </c>
    </row>
    <row r="626" spans="1:19" ht="32" x14ac:dyDescent="0.2">
      <c r="A626">
        <v>3174</v>
      </c>
      <c r="B626" s="3" t="s">
        <v>3174</v>
      </c>
      <c r="C626" s="3" t="s">
        <v>7284</v>
      </c>
      <c r="D626" s="6">
        <v>3000</v>
      </c>
      <c r="E626" s="8">
        <v>3034</v>
      </c>
      <c r="F626" t="s">
        <v>8218</v>
      </c>
      <c r="G626" t="s">
        <v>8223</v>
      </c>
      <c r="H626" t="s">
        <v>8245</v>
      </c>
      <c r="I626">
        <v>1408999508</v>
      </c>
      <c r="J626">
        <v>1407789908</v>
      </c>
      <c r="K626" t="b">
        <v>1</v>
      </c>
      <c r="L626">
        <v>23</v>
      </c>
      <c r="M626" t="b">
        <v>1</v>
      </c>
      <c r="N626" s="12" t="s">
        <v>8297</v>
      </c>
      <c r="O626" t="s">
        <v>8298</v>
      </c>
      <c r="P626" s="13">
        <v>101</v>
      </c>
      <c r="Q626" s="13">
        <v>131.91</v>
      </c>
      <c r="R626" s="14">
        <v>41862.864675925928</v>
      </c>
      <c r="S626" s="14">
        <v>41876.864675925928</v>
      </c>
    </row>
    <row r="627" spans="1:19" ht="32" x14ac:dyDescent="0.2">
      <c r="A627">
        <v>3210</v>
      </c>
      <c r="B627" s="3" t="s">
        <v>3210</v>
      </c>
      <c r="C627" s="3" t="s">
        <v>7320</v>
      </c>
      <c r="D627" s="6">
        <v>3000</v>
      </c>
      <c r="E627" s="8">
        <v>3773</v>
      </c>
      <c r="F627" t="s">
        <v>8218</v>
      </c>
      <c r="G627" t="s">
        <v>8223</v>
      </c>
      <c r="H627" t="s">
        <v>8245</v>
      </c>
      <c r="I627">
        <v>1338523140</v>
      </c>
      <c r="J627">
        <v>1334442519</v>
      </c>
      <c r="K627" t="b">
        <v>1</v>
      </c>
      <c r="L627">
        <v>60</v>
      </c>
      <c r="M627" t="b">
        <v>1</v>
      </c>
      <c r="N627" s="12" t="s">
        <v>8297</v>
      </c>
      <c r="O627" t="s">
        <v>8298</v>
      </c>
      <c r="P627" s="13">
        <v>126</v>
      </c>
      <c r="Q627" s="13">
        <v>62.88</v>
      </c>
      <c r="R627" s="14">
        <v>41013.936562499999</v>
      </c>
      <c r="S627" s="14">
        <v>41061.165972222225</v>
      </c>
    </row>
    <row r="628" spans="1:19" ht="32" x14ac:dyDescent="0.2">
      <c r="A628">
        <v>3240</v>
      </c>
      <c r="B628" s="3" t="s">
        <v>3240</v>
      </c>
      <c r="C628" s="3" t="s">
        <v>7350</v>
      </c>
      <c r="D628" s="6">
        <v>3000</v>
      </c>
      <c r="E628" s="8">
        <v>3017</v>
      </c>
      <c r="F628" t="s">
        <v>8218</v>
      </c>
      <c r="G628" t="s">
        <v>8224</v>
      </c>
      <c r="H628" t="s">
        <v>8246</v>
      </c>
      <c r="I628">
        <v>1487286000</v>
      </c>
      <c r="J628">
        <v>1484843948</v>
      </c>
      <c r="K628" t="b">
        <v>0</v>
      </c>
      <c r="L628">
        <v>34</v>
      </c>
      <c r="M628" t="b">
        <v>1</v>
      </c>
      <c r="N628" s="12" t="s">
        <v>8297</v>
      </c>
      <c r="O628" t="s">
        <v>8298</v>
      </c>
      <c r="P628" s="13">
        <v>101</v>
      </c>
      <c r="Q628" s="13">
        <v>88.74</v>
      </c>
      <c r="R628" s="14">
        <v>42754.693842592591</v>
      </c>
      <c r="S628" s="14">
        <v>42782.958333333328</v>
      </c>
    </row>
    <row r="629" spans="1:19" ht="32" x14ac:dyDescent="0.2">
      <c r="A629">
        <v>3284</v>
      </c>
      <c r="B629" s="3" t="s">
        <v>3284</v>
      </c>
      <c r="C629" s="3" t="s">
        <v>7394</v>
      </c>
      <c r="D629" s="6">
        <v>3000</v>
      </c>
      <c r="E629" s="8">
        <v>3048</v>
      </c>
      <c r="F629" t="s">
        <v>8218</v>
      </c>
      <c r="G629" t="s">
        <v>8223</v>
      </c>
      <c r="H629" t="s">
        <v>8245</v>
      </c>
      <c r="I629">
        <v>1454047140</v>
      </c>
      <c r="J629">
        <v>1452546853</v>
      </c>
      <c r="K629" t="b">
        <v>0</v>
      </c>
      <c r="L629">
        <v>15</v>
      </c>
      <c r="M629" t="b">
        <v>1</v>
      </c>
      <c r="N629" s="12" t="s">
        <v>8297</v>
      </c>
      <c r="O629" t="s">
        <v>8298</v>
      </c>
      <c r="P629" s="13">
        <v>102</v>
      </c>
      <c r="Q629" s="13">
        <v>203.2</v>
      </c>
      <c r="R629" s="14">
        <v>42380.884872685187</v>
      </c>
      <c r="S629" s="14">
        <v>42398.249305555553</v>
      </c>
    </row>
    <row r="630" spans="1:19" ht="32" x14ac:dyDescent="0.2">
      <c r="A630">
        <v>3299</v>
      </c>
      <c r="B630" s="3" t="s">
        <v>3299</v>
      </c>
      <c r="C630" s="3" t="s">
        <v>7409</v>
      </c>
      <c r="D630" s="6">
        <v>3000</v>
      </c>
      <c r="E630" s="8">
        <v>3486</v>
      </c>
      <c r="F630" t="s">
        <v>8218</v>
      </c>
      <c r="G630" t="s">
        <v>8223</v>
      </c>
      <c r="H630" t="s">
        <v>8245</v>
      </c>
      <c r="I630">
        <v>1444860063</v>
      </c>
      <c r="J630">
        <v>1442268063</v>
      </c>
      <c r="K630" t="b">
        <v>0</v>
      </c>
      <c r="L630">
        <v>63</v>
      </c>
      <c r="M630" t="b">
        <v>1</v>
      </c>
      <c r="N630" s="12" t="s">
        <v>8297</v>
      </c>
      <c r="O630" t="s">
        <v>8298</v>
      </c>
      <c r="P630" s="13">
        <v>116</v>
      </c>
      <c r="Q630" s="13">
        <v>55.33</v>
      </c>
      <c r="R630" s="14">
        <v>42261.917395833334</v>
      </c>
      <c r="S630" s="14">
        <v>42291.917395833334</v>
      </c>
    </row>
    <row r="631" spans="1:19" ht="32" x14ac:dyDescent="0.2">
      <c r="A631">
        <v>3300</v>
      </c>
      <c r="B631" s="3" t="s">
        <v>3300</v>
      </c>
      <c r="C631" s="3" t="s">
        <v>7410</v>
      </c>
      <c r="D631" s="6">
        <v>3000</v>
      </c>
      <c r="E631" s="8">
        <v>4085</v>
      </c>
      <c r="F631" t="s">
        <v>8218</v>
      </c>
      <c r="G631" t="s">
        <v>8223</v>
      </c>
      <c r="H631" t="s">
        <v>8245</v>
      </c>
      <c r="I631">
        <v>1430329862</v>
      </c>
      <c r="J631">
        <v>1428515462</v>
      </c>
      <c r="K631" t="b">
        <v>0</v>
      </c>
      <c r="L631">
        <v>88</v>
      </c>
      <c r="M631" t="b">
        <v>1</v>
      </c>
      <c r="N631" s="12" t="s">
        <v>8297</v>
      </c>
      <c r="O631" t="s">
        <v>8298</v>
      </c>
      <c r="P631" s="13">
        <v>136</v>
      </c>
      <c r="Q631" s="13">
        <v>46.42</v>
      </c>
      <c r="R631" s="14">
        <v>42102.743773148148</v>
      </c>
      <c r="S631" s="14">
        <v>42123.743773148148</v>
      </c>
    </row>
    <row r="632" spans="1:19" ht="32" x14ac:dyDescent="0.2">
      <c r="A632">
        <v>3301</v>
      </c>
      <c r="B632" s="3" t="s">
        <v>3301</v>
      </c>
      <c r="C632" s="3" t="s">
        <v>7411</v>
      </c>
      <c r="D632" s="6">
        <v>3000</v>
      </c>
      <c r="E632" s="8">
        <v>4004</v>
      </c>
      <c r="F632" t="s">
        <v>8218</v>
      </c>
      <c r="G632" t="s">
        <v>8223</v>
      </c>
      <c r="H632" t="s">
        <v>8245</v>
      </c>
      <c r="I632">
        <v>1470034740</v>
      </c>
      <c r="J632">
        <v>1466185176</v>
      </c>
      <c r="K632" t="b">
        <v>0</v>
      </c>
      <c r="L632">
        <v>70</v>
      </c>
      <c r="M632" t="b">
        <v>1</v>
      </c>
      <c r="N632" s="12" t="s">
        <v>8297</v>
      </c>
      <c r="O632" t="s">
        <v>8298</v>
      </c>
      <c r="P632" s="13">
        <v>133</v>
      </c>
      <c r="Q632" s="13">
        <v>57.2</v>
      </c>
      <c r="R632" s="14">
        <v>42538.73583333334</v>
      </c>
      <c r="S632" s="14">
        <v>42583.290972222225</v>
      </c>
    </row>
    <row r="633" spans="1:19" ht="32" x14ac:dyDescent="0.2">
      <c r="A633">
        <v>3340</v>
      </c>
      <c r="B633" s="3" t="s">
        <v>3340</v>
      </c>
      <c r="C633" s="3" t="s">
        <v>7450</v>
      </c>
      <c r="D633" s="6">
        <v>3000</v>
      </c>
      <c r="E633" s="8">
        <v>4145</v>
      </c>
      <c r="F633" t="s">
        <v>8218</v>
      </c>
      <c r="G633" t="s">
        <v>8223</v>
      </c>
      <c r="H633" t="s">
        <v>8245</v>
      </c>
      <c r="I633">
        <v>1481066554</v>
      </c>
      <c r="J633">
        <v>1478906554</v>
      </c>
      <c r="K633" t="b">
        <v>0</v>
      </c>
      <c r="L633">
        <v>38</v>
      </c>
      <c r="M633" t="b">
        <v>1</v>
      </c>
      <c r="N633" s="12" t="s">
        <v>8297</v>
      </c>
      <c r="O633" t="s">
        <v>8298</v>
      </c>
      <c r="P633" s="13">
        <v>138</v>
      </c>
      <c r="Q633" s="13">
        <v>109.08</v>
      </c>
      <c r="R633" s="14">
        <v>42685.974004629628</v>
      </c>
      <c r="S633" s="14">
        <v>42710.974004629628</v>
      </c>
    </row>
    <row r="634" spans="1:19" ht="32" x14ac:dyDescent="0.2">
      <c r="A634">
        <v>3354</v>
      </c>
      <c r="B634" s="3" t="s">
        <v>3353</v>
      </c>
      <c r="C634" s="3" t="s">
        <v>7464</v>
      </c>
      <c r="D634" s="6">
        <v>3000</v>
      </c>
      <c r="E634" s="8">
        <v>3058</v>
      </c>
      <c r="F634" t="s">
        <v>8218</v>
      </c>
      <c r="G634" t="s">
        <v>8223</v>
      </c>
      <c r="H634" t="s">
        <v>8245</v>
      </c>
      <c r="I634">
        <v>1446091260</v>
      </c>
      <c r="J634">
        <v>1443029206</v>
      </c>
      <c r="K634" t="b">
        <v>0</v>
      </c>
      <c r="L634">
        <v>55</v>
      </c>
      <c r="M634" t="b">
        <v>1</v>
      </c>
      <c r="N634" s="12" t="s">
        <v>8297</v>
      </c>
      <c r="O634" t="s">
        <v>8298</v>
      </c>
      <c r="P634" s="13">
        <v>102</v>
      </c>
      <c r="Q634" s="13">
        <v>55.6</v>
      </c>
      <c r="R634" s="14">
        <v>42270.7269212963</v>
      </c>
      <c r="S634" s="14">
        <v>42306.167361111111</v>
      </c>
    </row>
    <row r="635" spans="1:19" ht="32" x14ac:dyDescent="0.2">
      <c r="A635">
        <v>3364</v>
      </c>
      <c r="B635" s="3" t="s">
        <v>3363</v>
      </c>
      <c r="C635" s="3" t="s">
        <v>7474</v>
      </c>
      <c r="D635" s="6">
        <v>3000</v>
      </c>
      <c r="E635" s="8">
        <v>3178</v>
      </c>
      <c r="F635" t="s">
        <v>8218</v>
      </c>
      <c r="G635" t="s">
        <v>8224</v>
      </c>
      <c r="H635" t="s">
        <v>8246</v>
      </c>
      <c r="I635">
        <v>1458075600</v>
      </c>
      <c r="J635">
        <v>1456183649</v>
      </c>
      <c r="K635" t="b">
        <v>0</v>
      </c>
      <c r="L635">
        <v>72</v>
      </c>
      <c r="M635" t="b">
        <v>1</v>
      </c>
      <c r="N635" s="12" t="s">
        <v>8297</v>
      </c>
      <c r="O635" t="s">
        <v>8298</v>
      </c>
      <c r="P635" s="13">
        <v>106</v>
      </c>
      <c r="Q635" s="13">
        <v>44.14</v>
      </c>
      <c r="R635" s="14">
        <v>42422.977418981478</v>
      </c>
      <c r="S635" s="14">
        <v>42444.875</v>
      </c>
    </row>
    <row r="636" spans="1:19" ht="32" x14ac:dyDescent="0.2">
      <c r="A636">
        <v>3375</v>
      </c>
      <c r="B636" s="3" t="s">
        <v>3374</v>
      </c>
      <c r="C636" s="3" t="s">
        <v>7485</v>
      </c>
      <c r="D636" s="6">
        <v>3000</v>
      </c>
      <c r="E636" s="8">
        <v>3000</v>
      </c>
      <c r="F636" t="s">
        <v>8218</v>
      </c>
      <c r="G636" t="s">
        <v>8224</v>
      </c>
      <c r="H636" t="s">
        <v>8246</v>
      </c>
      <c r="I636">
        <v>1400423973</v>
      </c>
      <c r="J636">
        <v>1399387173</v>
      </c>
      <c r="K636" t="b">
        <v>0</v>
      </c>
      <c r="L636">
        <v>17</v>
      </c>
      <c r="M636" t="b">
        <v>1</v>
      </c>
      <c r="N636" s="12" t="s">
        <v>8297</v>
      </c>
      <c r="O636" t="s">
        <v>8298</v>
      </c>
      <c r="P636" s="13">
        <v>100</v>
      </c>
      <c r="Q636" s="13">
        <v>176.47</v>
      </c>
      <c r="R636" s="14">
        <v>41765.610798611109</v>
      </c>
      <c r="S636" s="14">
        <v>41777.610798611109</v>
      </c>
    </row>
    <row r="637" spans="1:19" ht="32" x14ac:dyDescent="0.2">
      <c r="A637">
        <v>3380</v>
      </c>
      <c r="B637" s="3" t="s">
        <v>3379</v>
      </c>
      <c r="C637" s="3" t="s">
        <v>7490</v>
      </c>
      <c r="D637" s="6">
        <v>3000</v>
      </c>
      <c r="E637" s="8">
        <v>3133</v>
      </c>
      <c r="F637" t="s">
        <v>8218</v>
      </c>
      <c r="G637" t="s">
        <v>8223</v>
      </c>
      <c r="H637" t="s">
        <v>8245</v>
      </c>
      <c r="I637">
        <v>1417305178</v>
      </c>
      <c r="J637">
        <v>1414277578</v>
      </c>
      <c r="K637" t="b">
        <v>0</v>
      </c>
      <c r="L637">
        <v>28</v>
      </c>
      <c r="M637" t="b">
        <v>1</v>
      </c>
      <c r="N637" s="12" t="s">
        <v>8297</v>
      </c>
      <c r="O637" t="s">
        <v>8298</v>
      </c>
      <c r="P637" s="13">
        <v>104</v>
      </c>
      <c r="Q637" s="13">
        <v>111.89</v>
      </c>
      <c r="R637" s="14">
        <v>41937.95344907407</v>
      </c>
      <c r="S637" s="14">
        <v>41972.995115740734</v>
      </c>
    </row>
    <row r="638" spans="1:19" ht="32" x14ac:dyDescent="0.2">
      <c r="A638">
        <v>3387</v>
      </c>
      <c r="B638" s="3" t="s">
        <v>3386</v>
      </c>
      <c r="C638" s="3" t="s">
        <v>7497</v>
      </c>
      <c r="D638" s="6">
        <v>3000</v>
      </c>
      <c r="E638" s="8">
        <v>3506</v>
      </c>
      <c r="F638" t="s">
        <v>8218</v>
      </c>
      <c r="G638" t="s">
        <v>8223</v>
      </c>
      <c r="H638" t="s">
        <v>8245</v>
      </c>
      <c r="I638">
        <v>1418581088</v>
      </c>
      <c r="J638">
        <v>1415125088</v>
      </c>
      <c r="K638" t="b">
        <v>0</v>
      </c>
      <c r="L638">
        <v>35</v>
      </c>
      <c r="M638" t="b">
        <v>1</v>
      </c>
      <c r="N638" s="12" t="s">
        <v>8297</v>
      </c>
      <c r="O638" t="s">
        <v>8298</v>
      </c>
      <c r="P638" s="13">
        <v>117</v>
      </c>
      <c r="Q638" s="13">
        <v>100.17</v>
      </c>
      <c r="R638" s="14">
        <v>41947.762592592589</v>
      </c>
      <c r="S638" s="14">
        <v>41987.762592592597</v>
      </c>
    </row>
    <row r="639" spans="1:19" ht="32" x14ac:dyDescent="0.2">
      <c r="A639">
        <v>3410</v>
      </c>
      <c r="B639" s="3" t="s">
        <v>3409</v>
      </c>
      <c r="C639" s="3" t="s">
        <v>7520</v>
      </c>
      <c r="D639" s="6">
        <v>3000</v>
      </c>
      <c r="E639" s="8">
        <v>3255</v>
      </c>
      <c r="F639" t="s">
        <v>8218</v>
      </c>
      <c r="G639" t="s">
        <v>8223</v>
      </c>
      <c r="H639" t="s">
        <v>8245</v>
      </c>
      <c r="I639">
        <v>1465196400</v>
      </c>
      <c r="J639">
        <v>1462841990</v>
      </c>
      <c r="K639" t="b">
        <v>0</v>
      </c>
      <c r="L639">
        <v>40</v>
      </c>
      <c r="M639" t="b">
        <v>1</v>
      </c>
      <c r="N639" s="12" t="s">
        <v>8297</v>
      </c>
      <c r="O639" t="s">
        <v>8298</v>
      </c>
      <c r="P639" s="13">
        <v>109</v>
      </c>
      <c r="Q639" s="13">
        <v>81.38</v>
      </c>
      <c r="R639" s="14">
        <v>42500.041550925926</v>
      </c>
      <c r="S639" s="14">
        <v>42527.291666666672</v>
      </c>
    </row>
    <row r="640" spans="1:19" ht="32" x14ac:dyDescent="0.2">
      <c r="A640">
        <v>3412</v>
      </c>
      <c r="B640" s="3" t="s">
        <v>3411</v>
      </c>
      <c r="C640" s="3" t="s">
        <v>7522</v>
      </c>
      <c r="D640" s="6">
        <v>3000</v>
      </c>
      <c r="E640" s="8">
        <v>3000</v>
      </c>
      <c r="F640" t="s">
        <v>8218</v>
      </c>
      <c r="G640" t="s">
        <v>8224</v>
      </c>
      <c r="H640" t="s">
        <v>8246</v>
      </c>
      <c r="I640">
        <v>1411858862</v>
      </c>
      <c r="J640">
        <v>1409266862</v>
      </c>
      <c r="K640" t="b">
        <v>0</v>
      </c>
      <c r="L640">
        <v>26</v>
      </c>
      <c r="M640" t="b">
        <v>1</v>
      </c>
      <c r="N640" s="12" t="s">
        <v>8297</v>
      </c>
      <c r="O640" t="s">
        <v>8298</v>
      </c>
      <c r="P640" s="13">
        <v>100</v>
      </c>
      <c r="Q640" s="13">
        <v>115.38</v>
      </c>
      <c r="R640" s="14">
        <v>41879.959050925929</v>
      </c>
      <c r="S640" s="14">
        <v>41909.959050925929</v>
      </c>
    </row>
    <row r="641" spans="1:19" ht="32" x14ac:dyDescent="0.2">
      <c r="A641">
        <v>3414</v>
      </c>
      <c r="B641" s="3" t="s">
        <v>3413</v>
      </c>
      <c r="C641" s="3" t="s">
        <v>7524</v>
      </c>
      <c r="D641" s="6">
        <v>3000</v>
      </c>
      <c r="E641" s="8">
        <v>3105</v>
      </c>
      <c r="F641" t="s">
        <v>8218</v>
      </c>
      <c r="G641" t="s">
        <v>8223</v>
      </c>
      <c r="H641" t="s">
        <v>8245</v>
      </c>
      <c r="I641">
        <v>1480579140</v>
      </c>
      <c r="J641">
        <v>1478030325</v>
      </c>
      <c r="K641" t="b">
        <v>0</v>
      </c>
      <c r="L641">
        <v>44</v>
      </c>
      <c r="M641" t="b">
        <v>1</v>
      </c>
      <c r="N641" s="12" t="s">
        <v>8297</v>
      </c>
      <c r="O641" t="s">
        <v>8298</v>
      </c>
      <c r="P641" s="13">
        <v>104</v>
      </c>
      <c r="Q641" s="13">
        <v>70.569999999999993</v>
      </c>
      <c r="R641" s="14">
        <v>42675.832465277781</v>
      </c>
      <c r="S641" s="14">
        <v>42705.332638888889</v>
      </c>
    </row>
    <row r="642" spans="1:19" ht="32" x14ac:dyDescent="0.2">
      <c r="A642">
        <v>3422</v>
      </c>
      <c r="B642" s="3" t="s">
        <v>3421</v>
      </c>
      <c r="C642" s="3" t="s">
        <v>7532</v>
      </c>
      <c r="D642" s="6">
        <v>3000</v>
      </c>
      <c r="E642" s="8">
        <v>3273</v>
      </c>
      <c r="F642" t="s">
        <v>8218</v>
      </c>
      <c r="G642" t="s">
        <v>8224</v>
      </c>
      <c r="H642" t="s">
        <v>8246</v>
      </c>
      <c r="I642">
        <v>1450051200</v>
      </c>
      <c r="J642">
        <v>1447594176</v>
      </c>
      <c r="K642" t="b">
        <v>0</v>
      </c>
      <c r="L642">
        <v>46</v>
      </c>
      <c r="M642" t="b">
        <v>1</v>
      </c>
      <c r="N642" s="12" t="s">
        <v>8297</v>
      </c>
      <c r="O642" t="s">
        <v>8298</v>
      </c>
      <c r="P642" s="13">
        <v>109</v>
      </c>
      <c r="Q642" s="13">
        <v>71.150000000000006</v>
      </c>
      <c r="R642" s="14">
        <v>42323.562222222223</v>
      </c>
      <c r="S642" s="14">
        <v>42352</v>
      </c>
    </row>
    <row r="643" spans="1:19" ht="32" x14ac:dyDescent="0.2">
      <c r="A643">
        <v>3437</v>
      </c>
      <c r="B643" s="3" t="s">
        <v>3436</v>
      </c>
      <c r="C643" s="3" t="s">
        <v>7547</v>
      </c>
      <c r="D643" s="6">
        <v>3000</v>
      </c>
      <c r="E643" s="8">
        <v>3030</v>
      </c>
      <c r="F643" t="s">
        <v>8218</v>
      </c>
      <c r="G643" t="s">
        <v>8223</v>
      </c>
      <c r="H643" t="s">
        <v>8245</v>
      </c>
      <c r="I643">
        <v>1440003820</v>
      </c>
      <c r="J643">
        <v>1437411820</v>
      </c>
      <c r="K643" t="b">
        <v>0</v>
      </c>
      <c r="L643">
        <v>36</v>
      </c>
      <c r="M643" t="b">
        <v>1</v>
      </c>
      <c r="N643" s="12" t="s">
        <v>8297</v>
      </c>
      <c r="O643" t="s">
        <v>8298</v>
      </c>
      <c r="P643" s="13">
        <v>101</v>
      </c>
      <c r="Q643" s="13">
        <v>84.17</v>
      </c>
      <c r="R643" s="14">
        <v>42205.710879629631</v>
      </c>
      <c r="S643" s="14">
        <v>42235.710879629631</v>
      </c>
    </row>
    <row r="644" spans="1:19" ht="32" x14ac:dyDescent="0.2">
      <c r="A644">
        <v>3456</v>
      </c>
      <c r="B644" s="3" t="s">
        <v>3455</v>
      </c>
      <c r="C644" s="3" t="s">
        <v>7566</v>
      </c>
      <c r="D644" s="6">
        <v>3000</v>
      </c>
      <c r="E644" s="8">
        <v>5739</v>
      </c>
      <c r="F644" t="s">
        <v>8218</v>
      </c>
      <c r="G644" t="s">
        <v>8223</v>
      </c>
      <c r="H644" t="s">
        <v>8245</v>
      </c>
      <c r="I644">
        <v>1406876340</v>
      </c>
      <c r="J644">
        <v>1404190567</v>
      </c>
      <c r="K644" t="b">
        <v>0</v>
      </c>
      <c r="L644">
        <v>16</v>
      </c>
      <c r="M644" t="b">
        <v>1</v>
      </c>
      <c r="N644" s="12" t="s">
        <v>8297</v>
      </c>
      <c r="O644" t="s">
        <v>8298</v>
      </c>
      <c r="P644" s="13">
        <v>191</v>
      </c>
      <c r="Q644" s="13">
        <v>358.69</v>
      </c>
      <c r="R644" s="14">
        <v>41821.205636574072</v>
      </c>
      <c r="S644" s="14">
        <v>41852.290972222225</v>
      </c>
    </row>
    <row r="645" spans="1:19" ht="16" x14ac:dyDescent="0.2">
      <c r="A645">
        <v>3467</v>
      </c>
      <c r="B645" s="3" t="s">
        <v>3466</v>
      </c>
      <c r="C645" s="3" t="s">
        <v>7577</v>
      </c>
      <c r="D645" s="6">
        <v>3000</v>
      </c>
      <c r="E645" s="8">
        <v>3030</v>
      </c>
      <c r="F645" t="s">
        <v>8218</v>
      </c>
      <c r="G645" t="s">
        <v>8223</v>
      </c>
      <c r="H645" t="s">
        <v>8245</v>
      </c>
      <c r="I645">
        <v>1426864032</v>
      </c>
      <c r="J645">
        <v>1424275632</v>
      </c>
      <c r="K645" t="b">
        <v>0</v>
      </c>
      <c r="L645">
        <v>47</v>
      </c>
      <c r="M645" t="b">
        <v>1</v>
      </c>
      <c r="N645" s="12" t="s">
        <v>8297</v>
      </c>
      <c r="O645" t="s">
        <v>8298</v>
      </c>
      <c r="P645" s="13">
        <v>101</v>
      </c>
      <c r="Q645" s="13">
        <v>64.47</v>
      </c>
      <c r="R645" s="14">
        <v>42053.671666666662</v>
      </c>
      <c r="S645" s="14">
        <v>42083.630000000005</v>
      </c>
    </row>
    <row r="646" spans="1:19" ht="32" x14ac:dyDescent="0.2">
      <c r="A646">
        <v>3482</v>
      </c>
      <c r="B646" s="3" t="s">
        <v>3481</v>
      </c>
      <c r="C646" s="3" t="s">
        <v>7592</v>
      </c>
      <c r="D646" s="6">
        <v>3000</v>
      </c>
      <c r="E646" s="8">
        <v>4150</v>
      </c>
      <c r="F646" t="s">
        <v>8218</v>
      </c>
      <c r="G646" t="s">
        <v>8224</v>
      </c>
      <c r="H646" t="s">
        <v>8246</v>
      </c>
      <c r="I646">
        <v>1404671466</v>
      </c>
      <c r="J646">
        <v>1402079466</v>
      </c>
      <c r="K646" t="b">
        <v>0</v>
      </c>
      <c r="L646">
        <v>80</v>
      </c>
      <c r="M646" t="b">
        <v>1</v>
      </c>
      <c r="N646" s="12" t="s">
        <v>8297</v>
      </c>
      <c r="O646" t="s">
        <v>8298</v>
      </c>
      <c r="P646" s="13">
        <v>138</v>
      </c>
      <c r="Q646" s="13">
        <v>51.88</v>
      </c>
      <c r="R646" s="14">
        <v>41796.771597222221</v>
      </c>
      <c r="S646" s="14">
        <v>41826.771597222221</v>
      </c>
    </row>
    <row r="647" spans="1:19" ht="32" x14ac:dyDescent="0.2">
      <c r="A647">
        <v>3486</v>
      </c>
      <c r="B647" s="3" t="s">
        <v>3485</v>
      </c>
      <c r="C647" s="3" t="s">
        <v>7596</v>
      </c>
      <c r="D647" s="6">
        <v>3000</v>
      </c>
      <c r="E647" s="8">
        <v>4656</v>
      </c>
      <c r="F647" t="s">
        <v>8218</v>
      </c>
      <c r="G647" t="s">
        <v>8223</v>
      </c>
      <c r="H647" t="s">
        <v>8245</v>
      </c>
      <c r="I647">
        <v>1433314740</v>
      </c>
      <c r="J647">
        <v>1430600401</v>
      </c>
      <c r="K647" t="b">
        <v>0</v>
      </c>
      <c r="L647">
        <v>56</v>
      </c>
      <c r="M647" t="b">
        <v>1</v>
      </c>
      <c r="N647" s="12" t="s">
        <v>8297</v>
      </c>
      <c r="O647" t="s">
        <v>8298</v>
      </c>
      <c r="P647" s="13">
        <v>155</v>
      </c>
      <c r="Q647" s="13">
        <v>83.14</v>
      </c>
      <c r="R647" s="14">
        <v>42126.87501157407</v>
      </c>
      <c r="S647" s="14">
        <v>42158.290972222225</v>
      </c>
    </row>
    <row r="648" spans="1:19" ht="32" x14ac:dyDescent="0.2">
      <c r="A648">
        <v>3488</v>
      </c>
      <c r="B648" s="3" t="s">
        <v>3487</v>
      </c>
      <c r="C648" s="3" t="s">
        <v>7598</v>
      </c>
      <c r="D648" s="6">
        <v>3000</v>
      </c>
      <c r="E648" s="8">
        <v>3636</v>
      </c>
      <c r="F648" t="s">
        <v>8218</v>
      </c>
      <c r="G648" t="s">
        <v>8223</v>
      </c>
      <c r="H648" t="s">
        <v>8245</v>
      </c>
      <c r="I648">
        <v>1429286400</v>
      </c>
      <c r="J648">
        <v>1427221560</v>
      </c>
      <c r="K648" t="b">
        <v>0</v>
      </c>
      <c r="L648">
        <v>29</v>
      </c>
      <c r="M648" t="b">
        <v>1</v>
      </c>
      <c r="N648" s="12" t="s">
        <v>8297</v>
      </c>
      <c r="O648" t="s">
        <v>8298</v>
      </c>
      <c r="P648" s="13">
        <v>121</v>
      </c>
      <c r="Q648" s="13">
        <v>125.38</v>
      </c>
      <c r="R648" s="14">
        <v>42087.768055555556</v>
      </c>
      <c r="S648" s="14">
        <v>42111.666666666672</v>
      </c>
    </row>
    <row r="649" spans="1:19" ht="32" x14ac:dyDescent="0.2">
      <c r="A649">
        <v>3496</v>
      </c>
      <c r="B649" s="3" t="s">
        <v>3495</v>
      </c>
      <c r="C649" s="3" t="s">
        <v>7606</v>
      </c>
      <c r="D649" s="6">
        <v>3000</v>
      </c>
      <c r="E649" s="8">
        <v>3732</v>
      </c>
      <c r="F649" t="s">
        <v>8218</v>
      </c>
      <c r="G649" t="s">
        <v>8223</v>
      </c>
      <c r="H649" t="s">
        <v>8245</v>
      </c>
      <c r="I649">
        <v>1473625166</v>
      </c>
      <c r="J649">
        <v>1470169166</v>
      </c>
      <c r="K649" t="b">
        <v>0</v>
      </c>
      <c r="L649">
        <v>78</v>
      </c>
      <c r="M649" t="b">
        <v>1</v>
      </c>
      <c r="N649" s="12" t="s">
        <v>8297</v>
      </c>
      <c r="O649" t="s">
        <v>8298</v>
      </c>
      <c r="P649" s="13">
        <v>124</v>
      </c>
      <c r="Q649" s="13">
        <v>47.85</v>
      </c>
      <c r="R649" s="14">
        <v>42584.846828703703</v>
      </c>
      <c r="S649" s="14">
        <v>42624.846828703703</v>
      </c>
    </row>
    <row r="650" spans="1:19" ht="32" x14ac:dyDescent="0.2">
      <c r="A650">
        <v>3506</v>
      </c>
      <c r="B650" s="3" t="s">
        <v>3505</v>
      </c>
      <c r="C650" s="3" t="s">
        <v>7616</v>
      </c>
      <c r="D650" s="6">
        <v>3000</v>
      </c>
      <c r="E650" s="8">
        <v>3045</v>
      </c>
      <c r="F650" t="s">
        <v>8218</v>
      </c>
      <c r="G650" t="s">
        <v>8223</v>
      </c>
      <c r="H650" t="s">
        <v>8245</v>
      </c>
      <c r="I650">
        <v>1408815440</v>
      </c>
      <c r="J650">
        <v>1404927440</v>
      </c>
      <c r="K650" t="b">
        <v>0</v>
      </c>
      <c r="L650">
        <v>29</v>
      </c>
      <c r="M650" t="b">
        <v>1</v>
      </c>
      <c r="N650" s="12" t="s">
        <v>8297</v>
      </c>
      <c r="O650" t="s">
        <v>8298</v>
      </c>
      <c r="P650" s="13">
        <v>102</v>
      </c>
      <c r="Q650" s="13">
        <v>105</v>
      </c>
      <c r="R650" s="14">
        <v>41829.734259259261</v>
      </c>
      <c r="S650" s="14">
        <v>41874.734259259261</v>
      </c>
    </row>
    <row r="651" spans="1:19" ht="32" x14ac:dyDescent="0.2">
      <c r="A651">
        <v>3509</v>
      </c>
      <c r="B651" s="3" t="s">
        <v>3508</v>
      </c>
      <c r="C651" s="3" t="s">
        <v>7619</v>
      </c>
      <c r="D651" s="6">
        <v>3000</v>
      </c>
      <c r="E651" s="8">
        <v>3190</v>
      </c>
      <c r="F651" t="s">
        <v>8218</v>
      </c>
      <c r="G651" t="s">
        <v>8223</v>
      </c>
      <c r="H651" t="s">
        <v>8245</v>
      </c>
      <c r="I651">
        <v>1416545700</v>
      </c>
      <c r="J651">
        <v>1415392666</v>
      </c>
      <c r="K651" t="b">
        <v>0</v>
      </c>
      <c r="L651">
        <v>33</v>
      </c>
      <c r="M651" t="b">
        <v>1</v>
      </c>
      <c r="N651" s="12" t="s">
        <v>8297</v>
      </c>
      <c r="O651" t="s">
        <v>8298</v>
      </c>
      <c r="P651" s="13">
        <v>106</v>
      </c>
      <c r="Q651" s="13">
        <v>96.67</v>
      </c>
      <c r="R651" s="14">
        <v>41950.859560185185</v>
      </c>
      <c r="S651" s="14">
        <v>41964.204861111109</v>
      </c>
    </row>
    <row r="652" spans="1:19" ht="32" x14ac:dyDescent="0.2">
      <c r="A652">
        <v>3515</v>
      </c>
      <c r="B652" s="3" t="s">
        <v>3514</v>
      </c>
      <c r="C652" s="3" t="s">
        <v>7625</v>
      </c>
      <c r="D652" s="6">
        <v>3000</v>
      </c>
      <c r="E652" s="8">
        <v>3080</v>
      </c>
      <c r="F652" t="s">
        <v>8218</v>
      </c>
      <c r="G652" t="s">
        <v>8223</v>
      </c>
      <c r="H652" t="s">
        <v>8245</v>
      </c>
      <c r="I652">
        <v>1433097171</v>
      </c>
      <c r="J652">
        <v>1430505171</v>
      </c>
      <c r="K652" t="b">
        <v>0</v>
      </c>
      <c r="L652">
        <v>46</v>
      </c>
      <c r="M652" t="b">
        <v>1</v>
      </c>
      <c r="N652" s="12" t="s">
        <v>8297</v>
      </c>
      <c r="O652" t="s">
        <v>8298</v>
      </c>
      <c r="P652" s="13">
        <v>103</v>
      </c>
      <c r="Q652" s="13">
        <v>66.959999999999994</v>
      </c>
      <c r="R652" s="14">
        <v>42125.772812499999</v>
      </c>
      <c r="S652" s="14">
        <v>42155.772812499999</v>
      </c>
    </row>
    <row r="653" spans="1:19" ht="32" x14ac:dyDescent="0.2">
      <c r="A653">
        <v>3573</v>
      </c>
      <c r="B653" s="3" t="s">
        <v>3572</v>
      </c>
      <c r="C653" s="3" t="s">
        <v>7683</v>
      </c>
      <c r="D653" s="6">
        <v>3000</v>
      </c>
      <c r="E653" s="8">
        <v>3084</v>
      </c>
      <c r="F653" t="s">
        <v>8218</v>
      </c>
      <c r="G653" t="s">
        <v>8224</v>
      </c>
      <c r="H653" t="s">
        <v>8246</v>
      </c>
      <c r="I653">
        <v>1415440846</v>
      </c>
      <c r="J653">
        <v>1412845246</v>
      </c>
      <c r="K653" t="b">
        <v>0</v>
      </c>
      <c r="L653">
        <v>78</v>
      </c>
      <c r="M653" t="b">
        <v>1</v>
      </c>
      <c r="N653" s="12" t="s">
        <v>8297</v>
      </c>
      <c r="O653" t="s">
        <v>8298</v>
      </c>
      <c r="P653" s="13">
        <v>103</v>
      </c>
      <c r="Q653" s="13">
        <v>39.54</v>
      </c>
      <c r="R653" s="14">
        <v>41921.375532407408</v>
      </c>
      <c r="S653" s="14">
        <v>41951.417199074072</v>
      </c>
    </row>
    <row r="654" spans="1:19" ht="32" x14ac:dyDescent="0.2">
      <c r="A654">
        <v>3583</v>
      </c>
      <c r="B654" s="3" t="s">
        <v>3582</v>
      </c>
      <c r="C654" s="3" t="s">
        <v>7693</v>
      </c>
      <c r="D654" s="6">
        <v>3000</v>
      </c>
      <c r="E654" s="8">
        <v>3255</v>
      </c>
      <c r="F654" t="s">
        <v>8218</v>
      </c>
      <c r="G654" t="s">
        <v>8223</v>
      </c>
      <c r="H654" t="s">
        <v>8245</v>
      </c>
      <c r="I654">
        <v>1460970805</v>
      </c>
      <c r="J654">
        <v>1455790405</v>
      </c>
      <c r="K654" t="b">
        <v>0</v>
      </c>
      <c r="L654">
        <v>24</v>
      </c>
      <c r="M654" t="b">
        <v>1</v>
      </c>
      <c r="N654" s="12" t="s">
        <v>8297</v>
      </c>
      <c r="O654" t="s">
        <v>8298</v>
      </c>
      <c r="P654" s="13">
        <v>109</v>
      </c>
      <c r="Q654" s="13">
        <v>135.63</v>
      </c>
      <c r="R654" s="14">
        <v>42418.425983796296</v>
      </c>
      <c r="S654" s="14">
        <v>42478.384317129632</v>
      </c>
    </row>
    <row r="655" spans="1:19" ht="64" x14ac:dyDescent="0.2">
      <c r="A655">
        <v>3584</v>
      </c>
      <c r="B655" s="3" t="s">
        <v>3583</v>
      </c>
      <c r="C655" s="3" t="s">
        <v>7694</v>
      </c>
      <c r="D655" s="6">
        <v>3000</v>
      </c>
      <c r="E655" s="8">
        <v>3465</v>
      </c>
      <c r="F655" t="s">
        <v>8218</v>
      </c>
      <c r="G655" t="s">
        <v>8224</v>
      </c>
      <c r="H655" t="s">
        <v>8246</v>
      </c>
      <c r="I655">
        <v>1436772944</v>
      </c>
      <c r="J655">
        <v>1434180944</v>
      </c>
      <c r="K655" t="b">
        <v>0</v>
      </c>
      <c r="L655">
        <v>112</v>
      </c>
      <c r="M655" t="b">
        <v>1</v>
      </c>
      <c r="N655" s="12" t="s">
        <v>8297</v>
      </c>
      <c r="O655" t="s">
        <v>8298</v>
      </c>
      <c r="P655" s="13">
        <v>116</v>
      </c>
      <c r="Q655" s="13">
        <v>30.94</v>
      </c>
      <c r="R655" s="14">
        <v>42168.316481481481</v>
      </c>
      <c r="S655" s="14">
        <v>42198.316481481481</v>
      </c>
    </row>
    <row r="656" spans="1:19" ht="32" x14ac:dyDescent="0.2">
      <c r="A656">
        <v>3593</v>
      </c>
      <c r="B656" s="3" t="s">
        <v>3592</v>
      </c>
      <c r="C656" s="3" t="s">
        <v>7703</v>
      </c>
      <c r="D656" s="6">
        <v>3000</v>
      </c>
      <c r="E656" s="8">
        <v>3319</v>
      </c>
      <c r="F656" t="s">
        <v>8218</v>
      </c>
      <c r="G656" t="s">
        <v>8223</v>
      </c>
      <c r="H656" t="s">
        <v>8245</v>
      </c>
      <c r="I656">
        <v>1420489560</v>
      </c>
      <c r="J656">
        <v>1417469639</v>
      </c>
      <c r="K656" t="b">
        <v>0</v>
      </c>
      <c r="L656">
        <v>43</v>
      </c>
      <c r="M656" t="b">
        <v>1</v>
      </c>
      <c r="N656" s="12" t="s">
        <v>8297</v>
      </c>
      <c r="O656" t="s">
        <v>8298</v>
      </c>
      <c r="P656" s="13">
        <v>111</v>
      </c>
      <c r="Q656" s="13">
        <v>77.19</v>
      </c>
      <c r="R656" s="14">
        <v>41974.898599537039</v>
      </c>
      <c r="S656" s="14">
        <v>42009.851388888885</v>
      </c>
    </row>
    <row r="657" spans="1:19" ht="32" x14ac:dyDescent="0.2">
      <c r="A657">
        <v>3604</v>
      </c>
      <c r="B657" s="3" t="s">
        <v>3603</v>
      </c>
      <c r="C657" s="3" t="s">
        <v>7714</v>
      </c>
      <c r="D657" s="6">
        <v>3000</v>
      </c>
      <c r="E657" s="8">
        <v>3385</v>
      </c>
      <c r="F657" t="s">
        <v>8218</v>
      </c>
      <c r="G657" t="s">
        <v>8223</v>
      </c>
      <c r="H657" t="s">
        <v>8245</v>
      </c>
      <c r="I657">
        <v>1461913140</v>
      </c>
      <c r="J657">
        <v>1461370956</v>
      </c>
      <c r="K657" t="b">
        <v>0</v>
      </c>
      <c r="L657">
        <v>69</v>
      </c>
      <c r="M657" t="b">
        <v>1</v>
      </c>
      <c r="N657" s="12" t="s">
        <v>8297</v>
      </c>
      <c r="O657" t="s">
        <v>8298</v>
      </c>
      <c r="P657" s="13">
        <v>113</v>
      </c>
      <c r="Q657" s="13">
        <v>49.06</v>
      </c>
      <c r="R657" s="14">
        <v>42483.015694444446</v>
      </c>
      <c r="S657" s="14">
        <v>42489.290972222225</v>
      </c>
    </row>
    <row r="658" spans="1:19" ht="32" x14ac:dyDescent="0.2">
      <c r="A658">
        <v>3606</v>
      </c>
      <c r="B658" s="3" t="s">
        <v>3605</v>
      </c>
      <c r="C658" s="3" t="s">
        <v>7716</v>
      </c>
      <c r="D658" s="6">
        <v>3000</v>
      </c>
      <c r="E658" s="8">
        <v>3908</v>
      </c>
      <c r="F658" t="s">
        <v>8218</v>
      </c>
      <c r="G658" t="s">
        <v>8224</v>
      </c>
      <c r="H658" t="s">
        <v>8246</v>
      </c>
      <c r="I658">
        <v>1471185057</v>
      </c>
      <c r="J658">
        <v>1468593057</v>
      </c>
      <c r="K658" t="b">
        <v>0</v>
      </c>
      <c r="L658">
        <v>64</v>
      </c>
      <c r="M658" t="b">
        <v>1</v>
      </c>
      <c r="N658" s="12" t="s">
        <v>8297</v>
      </c>
      <c r="O658" t="s">
        <v>8298</v>
      </c>
      <c r="P658" s="13">
        <v>130</v>
      </c>
      <c r="Q658" s="13">
        <v>61.06</v>
      </c>
      <c r="R658" s="14">
        <v>42566.604826388888</v>
      </c>
      <c r="S658" s="14">
        <v>42596.604826388888</v>
      </c>
    </row>
    <row r="659" spans="1:19" ht="32" x14ac:dyDescent="0.2">
      <c r="A659">
        <v>3621</v>
      </c>
      <c r="B659" s="3" t="s">
        <v>3619</v>
      </c>
      <c r="C659" s="3" t="s">
        <v>7731</v>
      </c>
      <c r="D659" s="6">
        <v>3000</v>
      </c>
      <c r="E659" s="8">
        <v>3292</v>
      </c>
      <c r="F659" t="s">
        <v>8218</v>
      </c>
      <c r="G659" t="s">
        <v>8223</v>
      </c>
      <c r="H659" t="s">
        <v>8245</v>
      </c>
      <c r="I659">
        <v>1475269200</v>
      </c>
      <c r="J659">
        <v>1473200844</v>
      </c>
      <c r="K659" t="b">
        <v>0</v>
      </c>
      <c r="L659">
        <v>70</v>
      </c>
      <c r="M659" t="b">
        <v>1</v>
      </c>
      <c r="N659" s="12" t="s">
        <v>8297</v>
      </c>
      <c r="O659" t="s">
        <v>8298</v>
      </c>
      <c r="P659" s="13">
        <v>110</v>
      </c>
      <c r="Q659" s="13">
        <v>47.03</v>
      </c>
      <c r="R659" s="14">
        <v>42619.935694444444</v>
      </c>
      <c r="S659" s="14">
        <v>42643.875</v>
      </c>
    </row>
    <row r="660" spans="1:19" ht="64" x14ac:dyDescent="0.2">
      <c r="A660">
        <v>3624</v>
      </c>
      <c r="B660" s="3" t="s">
        <v>3622</v>
      </c>
      <c r="C660" s="3" t="s">
        <v>7734</v>
      </c>
      <c r="D660" s="6">
        <v>3000</v>
      </c>
      <c r="E660" s="8">
        <v>3148</v>
      </c>
      <c r="F660" t="s">
        <v>8218</v>
      </c>
      <c r="G660" t="s">
        <v>8223</v>
      </c>
      <c r="H660" t="s">
        <v>8245</v>
      </c>
      <c r="I660">
        <v>1471977290</v>
      </c>
      <c r="J660">
        <v>1466793290</v>
      </c>
      <c r="K660" t="b">
        <v>0</v>
      </c>
      <c r="L660">
        <v>39</v>
      </c>
      <c r="M660" t="b">
        <v>1</v>
      </c>
      <c r="N660" s="12" t="s">
        <v>8297</v>
      </c>
      <c r="O660" t="s">
        <v>8298</v>
      </c>
      <c r="P660" s="13">
        <v>105</v>
      </c>
      <c r="Q660" s="13">
        <v>80.72</v>
      </c>
      <c r="R660" s="14">
        <v>42545.774189814809</v>
      </c>
      <c r="S660" s="14">
        <v>42605.774189814809</v>
      </c>
    </row>
    <row r="661" spans="1:19" ht="32" x14ac:dyDescent="0.2">
      <c r="A661">
        <v>3625</v>
      </c>
      <c r="B661" s="3" t="s">
        <v>3623</v>
      </c>
      <c r="C661" s="3" t="s">
        <v>7735</v>
      </c>
      <c r="D661" s="6">
        <v>3000</v>
      </c>
      <c r="E661" s="8">
        <v>3080</v>
      </c>
      <c r="F661" t="s">
        <v>8218</v>
      </c>
      <c r="G661" t="s">
        <v>8224</v>
      </c>
      <c r="H661" t="s">
        <v>8246</v>
      </c>
      <c r="I661">
        <v>1435851577</v>
      </c>
      <c r="J661">
        <v>1433259577</v>
      </c>
      <c r="K661" t="b">
        <v>0</v>
      </c>
      <c r="L661">
        <v>78</v>
      </c>
      <c r="M661" t="b">
        <v>1</v>
      </c>
      <c r="N661" s="12" t="s">
        <v>8297</v>
      </c>
      <c r="O661" t="s">
        <v>8298</v>
      </c>
      <c r="P661" s="13">
        <v>103</v>
      </c>
      <c r="Q661" s="13">
        <v>39.49</v>
      </c>
      <c r="R661" s="14">
        <v>42157.652511574073</v>
      </c>
      <c r="S661" s="14">
        <v>42187.652511574073</v>
      </c>
    </row>
    <row r="662" spans="1:19" ht="32" x14ac:dyDescent="0.2">
      <c r="A662">
        <v>3659</v>
      </c>
      <c r="B662" s="3" t="s">
        <v>3656</v>
      </c>
      <c r="C662" s="3" t="s">
        <v>7769</v>
      </c>
      <c r="D662" s="6">
        <v>3000</v>
      </c>
      <c r="E662" s="8">
        <v>3061</v>
      </c>
      <c r="F662" t="s">
        <v>8218</v>
      </c>
      <c r="G662" t="s">
        <v>8223</v>
      </c>
      <c r="H662" t="s">
        <v>8245</v>
      </c>
      <c r="I662">
        <v>1426775940</v>
      </c>
      <c r="J662">
        <v>1424414350</v>
      </c>
      <c r="K662" t="b">
        <v>0</v>
      </c>
      <c r="L662">
        <v>13</v>
      </c>
      <c r="M662" t="b">
        <v>1</v>
      </c>
      <c r="N662" s="12" t="s">
        <v>8297</v>
      </c>
      <c r="O662" t="s">
        <v>8298</v>
      </c>
      <c r="P662" s="13">
        <v>102</v>
      </c>
      <c r="Q662" s="13">
        <v>235.46</v>
      </c>
      <c r="R662" s="14">
        <v>42055.277199074073</v>
      </c>
      <c r="S662" s="14">
        <v>42082.610416666663</v>
      </c>
    </row>
    <row r="663" spans="1:19" ht="32" x14ac:dyDescent="0.2">
      <c r="A663">
        <v>3661</v>
      </c>
      <c r="B663" s="3" t="s">
        <v>3658</v>
      </c>
      <c r="C663" s="3" t="s">
        <v>7771</v>
      </c>
      <c r="D663" s="6">
        <v>3000</v>
      </c>
      <c r="E663" s="8">
        <v>3330</v>
      </c>
      <c r="F663" t="s">
        <v>8218</v>
      </c>
      <c r="G663" t="s">
        <v>8223</v>
      </c>
      <c r="H663" t="s">
        <v>8245</v>
      </c>
      <c r="I663">
        <v>1460260800</v>
      </c>
      <c r="J663">
        <v>1458336672</v>
      </c>
      <c r="K663" t="b">
        <v>0</v>
      </c>
      <c r="L663">
        <v>36</v>
      </c>
      <c r="M663" t="b">
        <v>1</v>
      </c>
      <c r="N663" s="12" t="s">
        <v>8297</v>
      </c>
      <c r="O663" t="s">
        <v>8298</v>
      </c>
      <c r="P663" s="13">
        <v>111</v>
      </c>
      <c r="Q663" s="13">
        <v>92.5</v>
      </c>
      <c r="R663" s="14">
        <v>42447.896666666667</v>
      </c>
      <c r="S663" s="14">
        <v>42470.166666666672</v>
      </c>
    </row>
    <row r="664" spans="1:19" ht="32" x14ac:dyDescent="0.2">
      <c r="A664">
        <v>3667</v>
      </c>
      <c r="B664" s="3" t="s">
        <v>3664</v>
      </c>
      <c r="C664" s="3" t="s">
        <v>7777</v>
      </c>
      <c r="D664" s="6">
        <v>3000</v>
      </c>
      <c r="E664" s="8">
        <v>3095.11</v>
      </c>
      <c r="F664" t="s">
        <v>8218</v>
      </c>
      <c r="G664" t="s">
        <v>8224</v>
      </c>
      <c r="H664" t="s">
        <v>8246</v>
      </c>
      <c r="I664">
        <v>1437261419</v>
      </c>
      <c r="J664">
        <v>1434669419</v>
      </c>
      <c r="K664" t="b">
        <v>0</v>
      </c>
      <c r="L664">
        <v>58</v>
      </c>
      <c r="M664" t="b">
        <v>1</v>
      </c>
      <c r="N664" s="12" t="s">
        <v>8297</v>
      </c>
      <c r="O664" t="s">
        <v>8298</v>
      </c>
      <c r="P664" s="13">
        <v>103</v>
      </c>
      <c r="Q664" s="13">
        <v>53.36</v>
      </c>
      <c r="R664" s="14">
        <v>42173.970127314817</v>
      </c>
      <c r="S664" s="14">
        <v>42203.970127314817</v>
      </c>
    </row>
    <row r="665" spans="1:19" ht="32" x14ac:dyDescent="0.2">
      <c r="A665">
        <v>3672</v>
      </c>
      <c r="B665" s="3" t="s">
        <v>3669</v>
      </c>
      <c r="C665" s="3" t="s">
        <v>7782</v>
      </c>
      <c r="D665" s="6">
        <v>3000</v>
      </c>
      <c r="E665" s="8">
        <v>3046</v>
      </c>
      <c r="F665" t="s">
        <v>8218</v>
      </c>
      <c r="G665" t="s">
        <v>8224</v>
      </c>
      <c r="H665" t="s">
        <v>8246</v>
      </c>
      <c r="I665">
        <v>1411771384</v>
      </c>
      <c r="J665">
        <v>1409179384</v>
      </c>
      <c r="K665" t="b">
        <v>0</v>
      </c>
      <c r="L665">
        <v>57</v>
      </c>
      <c r="M665" t="b">
        <v>1</v>
      </c>
      <c r="N665" s="12" t="s">
        <v>8297</v>
      </c>
      <c r="O665" t="s">
        <v>8298</v>
      </c>
      <c r="P665" s="13">
        <v>102</v>
      </c>
      <c r="Q665" s="13">
        <v>53.44</v>
      </c>
      <c r="R665" s="14">
        <v>41878.946574074071</v>
      </c>
      <c r="S665" s="14">
        <v>41908.946574074071</v>
      </c>
    </row>
    <row r="666" spans="1:19" ht="32" x14ac:dyDescent="0.2">
      <c r="A666">
        <v>3680</v>
      </c>
      <c r="B666" s="3" t="s">
        <v>3677</v>
      </c>
      <c r="C666" s="3" t="s">
        <v>7790</v>
      </c>
      <c r="D666" s="6">
        <v>3000</v>
      </c>
      <c r="E666" s="8">
        <v>3383</v>
      </c>
      <c r="F666" t="s">
        <v>8218</v>
      </c>
      <c r="G666" t="s">
        <v>8223</v>
      </c>
      <c r="H666" t="s">
        <v>8245</v>
      </c>
      <c r="I666">
        <v>1475664834</v>
      </c>
      <c r="J666">
        <v>1473850434</v>
      </c>
      <c r="K666" t="b">
        <v>0</v>
      </c>
      <c r="L666">
        <v>34</v>
      </c>
      <c r="M666" t="b">
        <v>1</v>
      </c>
      <c r="N666" s="12" t="s">
        <v>8297</v>
      </c>
      <c r="O666" t="s">
        <v>8298</v>
      </c>
      <c r="P666" s="13">
        <v>113</v>
      </c>
      <c r="Q666" s="13">
        <v>99.5</v>
      </c>
      <c r="R666" s="14">
        <v>42627.454097222217</v>
      </c>
      <c r="S666" s="14">
        <v>42648.454097222217</v>
      </c>
    </row>
    <row r="667" spans="1:19" ht="32" x14ac:dyDescent="0.2">
      <c r="A667">
        <v>3682</v>
      </c>
      <c r="B667" s="3" t="s">
        <v>3679</v>
      </c>
      <c r="C667" s="3" t="s">
        <v>7792</v>
      </c>
      <c r="D667" s="6">
        <v>3000</v>
      </c>
      <c r="E667" s="8">
        <v>4176</v>
      </c>
      <c r="F667" t="s">
        <v>8218</v>
      </c>
      <c r="G667" t="s">
        <v>8223</v>
      </c>
      <c r="H667" t="s">
        <v>8245</v>
      </c>
      <c r="I667">
        <v>1402901940</v>
      </c>
      <c r="J667">
        <v>1399998418</v>
      </c>
      <c r="K667" t="b">
        <v>0</v>
      </c>
      <c r="L667">
        <v>67</v>
      </c>
      <c r="M667" t="b">
        <v>1</v>
      </c>
      <c r="N667" s="12" t="s">
        <v>8297</v>
      </c>
      <c r="O667" t="s">
        <v>8298</v>
      </c>
      <c r="P667" s="13">
        <v>139</v>
      </c>
      <c r="Q667" s="13">
        <v>62.33</v>
      </c>
      <c r="R667" s="14">
        <v>41772.685393518521</v>
      </c>
      <c r="S667" s="14">
        <v>41806.290972222225</v>
      </c>
    </row>
    <row r="668" spans="1:19" ht="32" x14ac:dyDescent="0.2">
      <c r="A668">
        <v>3688</v>
      </c>
      <c r="B668" s="3" t="s">
        <v>3685</v>
      </c>
      <c r="C668" s="3" t="s">
        <v>7798</v>
      </c>
      <c r="D668" s="6">
        <v>3000</v>
      </c>
      <c r="E668" s="8">
        <v>3275</v>
      </c>
      <c r="F668" t="s">
        <v>8218</v>
      </c>
      <c r="G668" t="s">
        <v>8224</v>
      </c>
      <c r="H668" t="s">
        <v>8246</v>
      </c>
      <c r="I668">
        <v>1407524004</v>
      </c>
      <c r="J668">
        <v>1404932004</v>
      </c>
      <c r="K668" t="b">
        <v>0</v>
      </c>
      <c r="L668">
        <v>39</v>
      </c>
      <c r="M668" t="b">
        <v>1</v>
      </c>
      <c r="N668" s="12" t="s">
        <v>8297</v>
      </c>
      <c r="O668" t="s">
        <v>8298</v>
      </c>
      <c r="P668" s="13">
        <v>109</v>
      </c>
      <c r="Q668" s="13">
        <v>83.97</v>
      </c>
      <c r="R668" s="14">
        <v>41829.787083333329</v>
      </c>
      <c r="S668" s="14">
        <v>41859.787083333329</v>
      </c>
    </row>
    <row r="669" spans="1:19" ht="32" x14ac:dyDescent="0.2">
      <c r="A669">
        <v>3689</v>
      </c>
      <c r="B669" s="3" t="s">
        <v>3686</v>
      </c>
      <c r="C669" s="3" t="s">
        <v>7799</v>
      </c>
      <c r="D669" s="6">
        <v>3000</v>
      </c>
      <c r="E669" s="8">
        <v>3550</v>
      </c>
      <c r="F669" t="s">
        <v>8218</v>
      </c>
      <c r="G669" t="s">
        <v>8223</v>
      </c>
      <c r="H669" t="s">
        <v>8245</v>
      </c>
      <c r="I669">
        <v>1434925500</v>
      </c>
      <c r="J669">
        <v>1432410639</v>
      </c>
      <c r="K669" t="b">
        <v>0</v>
      </c>
      <c r="L669">
        <v>62</v>
      </c>
      <c r="M669" t="b">
        <v>1</v>
      </c>
      <c r="N669" s="12" t="s">
        <v>8297</v>
      </c>
      <c r="O669" t="s">
        <v>8298</v>
      </c>
      <c r="P669" s="13">
        <v>118</v>
      </c>
      <c r="Q669" s="13">
        <v>57.26</v>
      </c>
      <c r="R669" s="14">
        <v>42147.826840277776</v>
      </c>
      <c r="S669" s="14">
        <v>42176.934027777781</v>
      </c>
    </row>
    <row r="670" spans="1:19" ht="32" x14ac:dyDescent="0.2">
      <c r="A670">
        <v>3702</v>
      </c>
      <c r="B670" s="3" t="s">
        <v>3699</v>
      </c>
      <c r="C670" s="3" t="s">
        <v>7812</v>
      </c>
      <c r="D670" s="6">
        <v>3000</v>
      </c>
      <c r="E670" s="8">
        <v>3275</v>
      </c>
      <c r="F670" t="s">
        <v>8218</v>
      </c>
      <c r="G670" t="s">
        <v>8224</v>
      </c>
      <c r="H670" t="s">
        <v>8246</v>
      </c>
      <c r="I670">
        <v>1468191540</v>
      </c>
      <c r="J670">
        <v>1464958484</v>
      </c>
      <c r="K670" t="b">
        <v>0</v>
      </c>
      <c r="L670">
        <v>21</v>
      </c>
      <c r="M670" t="b">
        <v>1</v>
      </c>
      <c r="N670" s="12" t="s">
        <v>8297</v>
      </c>
      <c r="O670" t="s">
        <v>8298</v>
      </c>
      <c r="P670" s="13">
        <v>109</v>
      </c>
      <c r="Q670" s="13">
        <v>155.94999999999999</v>
      </c>
      <c r="R670" s="14">
        <v>42524.53800925926</v>
      </c>
      <c r="S670" s="14">
        <v>42561.957638888889</v>
      </c>
    </row>
    <row r="671" spans="1:19" ht="48" x14ac:dyDescent="0.2">
      <c r="A671">
        <v>3827</v>
      </c>
      <c r="B671" s="3" t="s">
        <v>3824</v>
      </c>
      <c r="C671" s="3" t="s">
        <v>7936</v>
      </c>
      <c r="D671" s="6">
        <v>3000</v>
      </c>
      <c r="E671" s="8">
        <v>4580</v>
      </c>
      <c r="F671" t="s">
        <v>8218</v>
      </c>
      <c r="G671" t="s">
        <v>8224</v>
      </c>
      <c r="H671" t="s">
        <v>8246</v>
      </c>
      <c r="I671">
        <v>1427414400</v>
      </c>
      <c r="J671">
        <v>1422656201</v>
      </c>
      <c r="K671" t="b">
        <v>0</v>
      </c>
      <c r="L671">
        <v>65</v>
      </c>
      <c r="M671" t="b">
        <v>1</v>
      </c>
      <c r="N671" s="12" t="s">
        <v>8297</v>
      </c>
      <c r="O671" t="s">
        <v>8298</v>
      </c>
      <c r="P671" s="13">
        <v>153</v>
      </c>
      <c r="Q671" s="13">
        <v>70.459999999999994</v>
      </c>
      <c r="R671" s="14">
        <v>42034.928252314814</v>
      </c>
      <c r="S671" s="14">
        <v>42090</v>
      </c>
    </row>
    <row r="672" spans="1:19" ht="32" x14ac:dyDescent="0.2">
      <c r="A672">
        <v>3834</v>
      </c>
      <c r="B672" s="3" t="s">
        <v>3831</v>
      </c>
      <c r="C672" s="3" t="s">
        <v>7943</v>
      </c>
      <c r="D672" s="6">
        <v>3000</v>
      </c>
      <c r="E672" s="8">
        <v>3271</v>
      </c>
      <c r="F672" t="s">
        <v>8218</v>
      </c>
      <c r="G672" t="s">
        <v>8224</v>
      </c>
      <c r="H672" t="s">
        <v>8246</v>
      </c>
      <c r="I672">
        <v>1434624067</v>
      </c>
      <c r="J672">
        <v>1432032067</v>
      </c>
      <c r="K672" t="b">
        <v>0</v>
      </c>
      <c r="L672">
        <v>57</v>
      </c>
      <c r="M672" t="b">
        <v>1</v>
      </c>
      <c r="N672" s="12" t="s">
        <v>8297</v>
      </c>
      <c r="O672" t="s">
        <v>8298</v>
      </c>
      <c r="P672" s="13">
        <v>109</v>
      </c>
      <c r="Q672" s="13">
        <v>57.39</v>
      </c>
      <c r="R672" s="14">
        <v>42143.445219907408</v>
      </c>
      <c r="S672" s="14">
        <v>42173.445219907408</v>
      </c>
    </row>
    <row r="673" spans="1:19" ht="48" x14ac:dyDescent="0.2">
      <c r="A673">
        <v>3401</v>
      </c>
      <c r="B673" s="3" t="s">
        <v>3400</v>
      </c>
      <c r="C673" s="3" t="s">
        <v>7511</v>
      </c>
      <c r="D673" s="6">
        <v>2900</v>
      </c>
      <c r="E673" s="8">
        <v>2954</v>
      </c>
      <c r="F673" t="s">
        <v>8218</v>
      </c>
      <c r="G673" t="s">
        <v>8224</v>
      </c>
      <c r="H673" t="s">
        <v>8246</v>
      </c>
      <c r="I673">
        <v>1438968146</v>
      </c>
      <c r="J673">
        <v>1436376146</v>
      </c>
      <c r="K673" t="b">
        <v>0</v>
      </c>
      <c r="L673">
        <v>66</v>
      </c>
      <c r="M673" t="b">
        <v>1</v>
      </c>
      <c r="N673" s="12" t="s">
        <v>8297</v>
      </c>
      <c r="O673" t="s">
        <v>8298</v>
      </c>
      <c r="P673" s="13">
        <v>102</v>
      </c>
      <c r="Q673" s="13">
        <v>44.76</v>
      </c>
      <c r="R673" s="14">
        <v>42193.723912037036</v>
      </c>
      <c r="S673" s="14">
        <v>42223.723912037036</v>
      </c>
    </row>
    <row r="674" spans="1:19" ht="32" x14ac:dyDescent="0.2">
      <c r="A674">
        <v>3705</v>
      </c>
      <c r="B674" s="3" t="s">
        <v>3702</v>
      </c>
      <c r="C674" s="3" t="s">
        <v>7815</v>
      </c>
      <c r="D674" s="6">
        <v>2827</v>
      </c>
      <c r="E674" s="8">
        <v>2925</v>
      </c>
      <c r="F674" t="s">
        <v>8218</v>
      </c>
      <c r="G674" t="s">
        <v>8223</v>
      </c>
      <c r="H674" t="s">
        <v>8245</v>
      </c>
      <c r="I674">
        <v>1403546400</v>
      </c>
      <c r="J674">
        <v>1401714114</v>
      </c>
      <c r="K674" t="b">
        <v>0</v>
      </c>
      <c r="L674">
        <v>35</v>
      </c>
      <c r="M674" t="b">
        <v>1</v>
      </c>
      <c r="N674" s="12" t="s">
        <v>8297</v>
      </c>
      <c r="O674" t="s">
        <v>8298</v>
      </c>
      <c r="P674" s="13">
        <v>103</v>
      </c>
      <c r="Q674" s="13">
        <v>83.57</v>
      </c>
      <c r="R674" s="14">
        <v>41792.542986111112</v>
      </c>
      <c r="S674" s="14">
        <v>41813.75</v>
      </c>
    </row>
    <row r="675" spans="1:19" ht="32" x14ac:dyDescent="0.2">
      <c r="A675">
        <v>2813</v>
      </c>
      <c r="B675" s="3" t="s">
        <v>2813</v>
      </c>
      <c r="C675" s="3" t="s">
        <v>6923</v>
      </c>
      <c r="D675" s="6">
        <v>2800</v>
      </c>
      <c r="E675" s="8">
        <v>3572.12</v>
      </c>
      <c r="F675" t="s">
        <v>8218</v>
      </c>
      <c r="G675" t="s">
        <v>8223</v>
      </c>
      <c r="H675" t="s">
        <v>8245</v>
      </c>
      <c r="I675">
        <v>1481737761</v>
      </c>
      <c r="J675">
        <v>1479577761</v>
      </c>
      <c r="K675" t="b">
        <v>0</v>
      </c>
      <c r="L675">
        <v>96</v>
      </c>
      <c r="M675" t="b">
        <v>1</v>
      </c>
      <c r="N675" s="12" t="s">
        <v>8297</v>
      </c>
      <c r="O675" t="s">
        <v>8298</v>
      </c>
      <c r="P675" s="13">
        <v>128</v>
      </c>
      <c r="Q675" s="13">
        <v>37.21</v>
      </c>
      <c r="R675" s="14">
        <v>42693.742604166662</v>
      </c>
      <c r="S675" s="14">
        <v>42718.742604166662</v>
      </c>
    </row>
    <row r="676" spans="1:19" ht="32" x14ac:dyDescent="0.2">
      <c r="A676">
        <v>3238</v>
      </c>
      <c r="B676" s="3" t="s">
        <v>3238</v>
      </c>
      <c r="C676" s="3" t="s">
        <v>7348</v>
      </c>
      <c r="D676" s="6">
        <v>2800</v>
      </c>
      <c r="E676" s="8">
        <v>3145</v>
      </c>
      <c r="F676" t="s">
        <v>8218</v>
      </c>
      <c r="G676" t="s">
        <v>8224</v>
      </c>
      <c r="H676" t="s">
        <v>8246</v>
      </c>
      <c r="I676">
        <v>1435752898</v>
      </c>
      <c r="J676">
        <v>1433160898</v>
      </c>
      <c r="K676" t="b">
        <v>1</v>
      </c>
      <c r="L676">
        <v>79</v>
      </c>
      <c r="M676" t="b">
        <v>1</v>
      </c>
      <c r="N676" s="12" t="s">
        <v>8297</v>
      </c>
      <c r="O676" t="s">
        <v>8298</v>
      </c>
      <c r="P676" s="13">
        <v>112</v>
      </c>
      <c r="Q676" s="13">
        <v>39.81</v>
      </c>
      <c r="R676" s="14">
        <v>42156.510393518518</v>
      </c>
      <c r="S676" s="14">
        <v>42186.510393518518</v>
      </c>
    </row>
    <row r="677" spans="1:19" ht="32" x14ac:dyDescent="0.2">
      <c r="A677">
        <v>3469</v>
      </c>
      <c r="B677" s="3" t="s">
        <v>3468</v>
      </c>
      <c r="C677" s="3" t="s">
        <v>7579</v>
      </c>
      <c r="D677" s="6">
        <v>2800</v>
      </c>
      <c r="E677" s="8">
        <v>3175</v>
      </c>
      <c r="F677" t="s">
        <v>8218</v>
      </c>
      <c r="G677" t="s">
        <v>8223</v>
      </c>
      <c r="H677" t="s">
        <v>8245</v>
      </c>
      <c r="I677">
        <v>1461857045</v>
      </c>
      <c r="J677">
        <v>1459265045</v>
      </c>
      <c r="K677" t="b">
        <v>0</v>
      </c>
      <c r="L677">
        <v>63</v>
      </c>
      <c r="M677" t="b">
        <v>1</v>
      </c>
      <c r="N677" s="12" t="s">
        <v>8297</v>
      </c>
      <c r="O677" t="s">
        <v>8298</v>
      </c>
      <c r="P677" s="13">
        <v>113</v>
      </c>
      <c r="Q677" s="13">
        <v>50.4</v>
      </c>
      <c r="R677" s="14">
        <v>42458.641724537039</v>
      </c>
      <c r="S677" s="14">
        <v>42488.641724537039</v>
      </c>
    </row>
    <row r="678" spans="1:19" ht="32" x14ac:dyDescent="0.2">
      <c r="A678">
        <v>3513</v>
      </c>
      <c r="B678" s="3" t="s">
        <v>3512</v>
      </c>
      <c r="C678" s="3" t="s">
        <v>7623</v>
      </c>
      <c r="D678" s="6">
        <v>2800</v>
      </c>
      <c r="E678" s="8">
        <v>3315</v>
      </c>
      <c r="F678" t="s">
        <v>8218</v>
      </c>
      <c r="G678" t="s">
        <v>8223</v>
      </c>
      <c r="H678" t="s">
        <v>8245</v>
      </c>
      <c r="I678">
        <v>1401857940</v>
      </c>
      <c r="J678">
        <v>1400725112</v>
      </c>
      <c r="K678" t="b">
        <v>0</v>
      </c>
      <c r="L678">
        <v>44</v>
      </c>
      <c r="M678" t="b">
        <v>1</v>
      </c>
      <c r="N678" s="12" t="s">
        <v>8297</v>
      </c>
      <c r="O678" t="s">
        <v>8298</v>
      </c>
      <c r="P678" s="13">
        <v>118</v>
      </c>
      <c r="Q678" s="13">
        <v>75.34</v>
      </c>
      <c r="R678" s="14">
        <v>41781.096203703702</v>
      </c>
      <c r="S678" s="14">
        <v>41794.207638888889</v>
      </c>
    </row>
    <row r="679" spans="1:19" ht="32" x14ac:dyDescent="0.2">
      <c r="A679">
        <v>3419</v>
      </c>
      <c r="B679" s="3" t="s">
        <v>3418</v>
      </c>
      <c r="C679" s="3" t="s">
        <v>7529</v>
      </c>
      <c r="D679" s="6">
        <v>2750</v>
      </c>
      <c r="E679" s="8">
        <v>2930</v>
      </c>
      <c r="F679" t="s">
        <v>8218</v>
      </c>
      <c r="G679" t="s">
        <v>8240</v>
      </c>
      <c r="H679" t="s">
        <v>8248</v>
      </c>
      <c r="I679">
        <v>1459978200</v>
      </c>
      <c r="J679">
        <v>1458416585</v>
      </c>
      <c r="K679" t="b">
        <v>0</v>
      </c>
      <c r="L679">
        <v>46</v>
      </c>
      <c r="M679" t="b">
        <v>1</v>
      </c>
      <c r="N679" s="12" t="s">
        <v>8297</v>
      </c>
      <c r="O679" t="s">
        <v>8298</v>
      </c>
      <c r="P679" s="13">
        <v>107</v>
      </c>
      <c r="Q679" s="13">
        <v>63.7</v>
      </c>
      <c r="R679" s="14">
        <v>42448.821585648147</v>
      </c>
      <c r="S679" s="14">
        <v>42466.895833333328</v>
      </c>
    </row>
    <row r="680" spans="1:19" ht="32" x14ac:dyDescent="0.2">
      <c r="A680">
        <v>3530</v>
      </c>
      <c r="B680" s="3" t="s">
        <v>3529</v>
      </c>
      <c r="C680" s="3" t="s">
        <v>7640</v>
      </c>
      <c r="D680" s="6">
        <v>2750</v>
      </c>
      <c r="E680" s="8">
        <v>2750</v>
      </c>
      <c r="F680" t="s">
        <v>8218</v>
      </c>
      <c r="G680" t="s">
        <v>8224</v>
      </c>
      <c r="H680" t="s">
        <v>8246</v>
      </c>
      <c r="I680">
        <v>1460318400</v>
      </c>
      <c r="J680">
        <v>1457881057</v>
      </c>
      <c r="K680" t="b">
        <v>0</v>
      </c>
      <c r="L680">
        <v>22</v>
      </c>
      <c r="M680" t="b">
        <v>1</v>
      </c>
      <c r="N680" s="12" t="s">
        <v>8297</v>
      </c>
      <c r="O680" t="s">
        <v>8298</v>
      </c>
      <c r="P680" s="13">
        <v>100</v>
      </c>
      <c r="Q680" s="13">
        <v>125</v>
      </c>
      <c r="R680" s="14">
        <v>42442.623344907406</v>
      </c>
      <c r="S680" s="14">
        <v>42470.833333333328</v>
      </c>
    </row>
    <row r="681" spans="1:19" ht="16" x14ac:dyDescent="0.2">
      <c r="A681">
        <v>2833</v>
      </c>
      <c r="B681" s="3" t="s">
        <v>2833</v>
      </c>
      <c r="C681" s="3" t="s">
        <v>6943</v>
      </c>
      <c r="D681" s="6">
        <v>2700</v>
      </c>
      <c r="E681" s="8">
        <v>2923</v>
      </c>
      <c r="F681" t="s">
        <v>8218</v>
      </c>
      <c r="G681" t="s">
        <v>8223</v>
      </c>
      <c r="H681" t="s">
        <v>8245</v>
      </c>
      <c r="I681">
        <v>1444528800</v>
      </c>
      <c r="J681">
        <v>1442804633</v>
      </c>
      <c r="K681" t="b">
        <v>0</v>
      </c>
      <c r="L681">
        <v>35</v>
      </c>
      <c r="M681" t="b">
        <v>1</v>
      </c>
      <c r="N681" s="12" t="s">
        <v>8297</v>
      </c>
      <c r="O681" t="s">
        <v>8298</v>
      </c>
      <c r="P681" s="13">
        <v>108</v>
      </c>
      <c r="Q681" s="13">
        <v>83.51</v>
      </c>
      <c r="R681" s="14">
        <v>42268.127696759257</v>
      </c>
      <c r="S681" s="14">
        <v>42288.083333333328</v>
      </c>
    </row>
    <row r="682" spans="1:19" ht="32" x14ac:dyDescent="0.2">
      <c r="A682">
        <v>3265</v>
      </c>
      <c r="B682" s="3" t="s">
        <v>3265</v>
      </c>
      <c r="C682" s="3" t="s">
        <v>7375</v>
      </c>
      <c r="D682" s="6">
        <v>2700</v>
      </c>
      <c r="E682" s="8">
        <v>4428</v>
      </c>
      <c r="F682" t="s">
        <v>8218</v>
      </c>
      <c r="G682" t="s">
        <v>8240</v>
      </c>
      <c r="H682" t="s">
        <v>8248</v>
      </c>
      <c r="I682">
        <v>1449162000</v>
      </c>
      <c r="J682">
        <v>1446570315</v>
      </c>
      <c r="K682" t="b">
        <v>1</v>
      </c>
      <c r="L682">
        <v>63</v>
      </c>
      <c r="M682" t="b">
        <v>1</v>
      </c>
      <c r="N682" s="12" t="s">
        <v>8297</v>
      </c>
      <c r="O682" t="s">
        <v>8298</v>
      </c>
      <c r="P682" s="13">
        <v>164</v>
      </c>
      <c r="Q682" s="13">
        <v>70.290000000000006</v>
      </c>
      <c r="R682" s="14">
        <v>42311.711979166663</v>
      </c>
      <c r="S682" s="14">
        <v>42341.708333333328</v>
      </c>
    </row>
    <row r="683" spans="1:19" ht="32" x14ac:dyDescent="0.2">
      <c r="A683">
        <v>3230</v>
      </c>
      <c r="B683" s="3" t="s">
        <v>3230</v>
      </c>
      <c r="C683" s="3" t="s">
        <v>7340</v>
      </c>
      <c r="D683" s="6">
        <v>2600</v>
      </c>
      <c r="E683" s="8">
        <v>2857</v>
      </c>
      <c r="F683" t="s">
        <v>8218</v>
      </c>
      <c r="G683" t="s">
        <v>8223</v>
      </c>
      <c r="H683" t="s">
        <v>8245</v>
      </c>
      <c r="I683">
        <v>1412135940</v>
      </c>
      <c r="J683">
        <v>1410840126</v>
      </c>
      <c r="K683" t="b">
        <v>1</v>
      </c>
      <c r="L683">
        <v>37</v>
      </c>
      <c r="M683" t="b">
        <v>1</v>
      </c>
      <c r="N683" s="12" t="s">
        <v>8297</v>
      </c>
      <c r="O683" t="s">
        <v>8298</v>
      </c>
      <c r="P683" s="13">
        <v>110</v>
      </c>
      <c r="Q683" s="13">
        <v>77.22</v>
      </c>
      <c r="R683" s="14">
        <v>41898.168125000004</v>
      </c>
      <c r="S683" s="14">
        <v>41913.165972222225</v>
      </c>
    </row>
    <row r="684" spans="1:19" ht="16" x14ac:dyDescent="0.2">
      <c r="A684">
        <v>3595</v>
      </c>
      <c r="B684" s="3" t="s">
        <v>3594</v>
      </c>
      <c r="C684" s="3" t="s">
        <v>7705</v>
      </c>
      <c r="D684" s="6">
        <v>2600</v>
      </c>
      <c r="E684" s="8">
        <v>3081</v>
      </c>
      <c r="F684" t="s">
        <v>8218</v>
      </c>
      <c r="G684" t="s">
        <v>8223</v>
      </c>
      <c r="H684" t="s">
        <v>8245</v>
      </c>
      <c r="I684">
        <v>1426229940</v>
      </c>
      <c r="J684">
        <v>1423959123</v>
      </c>
      <c r="K684" t="b">
        <v>0</v>
      </c>
      <c r="L684">
        <v>62</v>
      </c>
      <c r="M684" t="b">
        <v>1</v>
      </c>
      <c r="N684" s="12" t="s">
        <v>8297</v>
      </c>
      <c r="O684" t="s">
        <v>8298</v>
      </c>
      <c r="P684" s="13">
        <v>119</v>
      </c>
      <c r="Q684" s="13">
        <v>49.69</v>
      </c>
      <c r="R684" s="14">
        <v>42050.008368055554</v>
      </c>
      <c r="S684" s="14">
        <v>42076.290972222225</v>
      </c>
    </row>
    <row r="685" spans="1:19" ht="32" x14ac:dyDescent="0.2">
      <c r="A685">
        <v>1295</v>
      </c>
      <c r="B685" s="3" t="s">
        <v>1296</v>
      </c>
      <c r="C685" s="3" t="s">
        <v>5405</v>
      </c>
      <c r="D685" s="6">
        <v>2500</v>
      </c>
      <c r="E685" s="8">
        <v>2549</v>
      </c>
      <c r="F685" t="s">
        <v>8218</v>
      </c>
      <c r="G685" t="s">
        <v>8224</v>
      </c>
      <c r="H685" t="s">
        <v>8246</v>
      </c>
      <c r="I685">
        <v>1438189200</v>
      </c>
      <c r="J685">
        <v>1435585497</v>
      </c>
      <c r="K685" t="b">
        <v>0</v>
      </c>
      <c r="L685">
        <v>64</v>
      </c>
      <c r="M685" t="b">
        <v>1</v>
      </c>
      <c r="N685" s="12" t="s">
        <v>8297</v>
      </c>
      <c r="O685" t="s">
        <v>8298</v>
      </c>
      <c r="P685" s="13">
        <v>102</v>
      </c>
      <c r="Q685" s="13">
        <v>39.83</v>
      </c>
      <c r="R685" s="14">
        <v>42184.572881944448</v>
      </c>
      <c r="S685" s="14">
        <v>42214.708333333328</v>
      </c>
    </row>
    <row r="686" spans="1:19" ht="32" x14ac:dyDescent="0.2">
      <c r="A686">
        <v>1302</v>
      </c>
      <c r="B686" s="3" t="s">
        <v>1303</v>
      </c>
      <c r="C686" s="3" t="s">
        <v>5412</v>
      </c>
      <c r="D686" s="6">
        <v>2500</v>
      </c>
      <c r="E686" s="8">
        <v>2500</v>
      </c>
      <c r="F686" t="s">
        <v>8218</v>
      </c>
      <c r="G686" t="s">
        <v>8223</v>
      </c>
      <c r="H686" t="s">
        <v>8245</v>
      </c>
      <c r="I686">
        <v>1480559011</v>
      </c>
      <c r="J686">
        <v>1477963411</v>
      </c>
      <c r="K686" t="b">
        <v>0</v>
      </c>
      <c r="L686">
        <v>50</v>
      </c>
      <c r="M686" t="b">
        <v>1</v>
      </c>
      <c r="N686" s="12" t="s">
        <v>8297</v>
      </c>
      <c r="O686" t="s">
        <v>8298</v>
      </c>
      <c r="P686" s="13">
        <v>100</v>
      </c>
      <c r="Q686" s="13">
        <v>50</v>
      </c>
      <c r="R686" s="14">
        <v>42675.057997685188</v>
      </c>
      <c r="S686" s="14">
        <v>42705.099664351852</v>
      </c>
    </row>
    <row r="687" spans="1:19" ht="32" x14ac:dyDescent="0.2">
      <c r="A687">
        <v>2786</v>
      </c>
      <c r="B687" s="3" t="s">
        <v>2786</v>
      </c>
      <c r="C687" s="3" t="s">
        <v>6896</v>
      </c>
      <c r="D687" s="6">
        <v>2500</v>
      </c>
      <c r="E687" s="8">
        <v>2946</v>
      </c>
      <c r="F687" t="s">
        <v>8218</v>
      </c>
      <c r="G687" t="s">
        <v>8224</v>
      </c>
      <c r="H687" t="s">
        <v>8246</v>
      </c>
      <c r="I687">
        <v>1404913180</v>
      </c>
      <c r="J687">
        <v>1403703580</v>
      </c>
      <c r="K687" t="b">
        <v>0</v>
      </c>
      <c r="L687">
        <v>74</v>
      </c>
      <c r="M687" t="b">
        <v>1</v>
      </c>
      <c r="N687" s="12" t="s">
        <v>8297</v>
      </c>
      <c r="O687" t="s">
        <v>8298</v>
      </c>
      <c r="P687" s="13">
        <v>118</v>
      </c>
      <c r="Q687" s="13">
        <v>39.81</v>
      </c>
      <c r="R687" s="14">
        <v>41815.569212962961</v>
      </c>
      <c r="S687" s="14">
        <v>41829.569212962961</v>
      </c>
    </row>
    <row r="688" spans="1:19" ht="32" x14ac:dyDescent="0.2">
      <c r="A688">
        <v>2809</v>
      </c>
      <c r="B688" s="3" t="s">
        <v>2809</v>
      </c>
      <c r="C688" s="3" t="s">
        <v>6919</v>
      </c>
      <c r="D688" s="6">
        <v>2500</v>
      </c>
      <c r="E688" s="8">
        <v>2560</v>
      </c>
      <c r="F688" t="s">
        <v>8218</v>
      </c>
      <c r="G688" t="s">
        <v>8223</v>
      </c>
      <c r="H688" t="s">
        <v>8245</v>
      </c>
      <c r="I688">
        <v>1459348740</v>
      </c>
      <c r="J688">
        <v>1458647725</v>
      </c>
      <c r="K688" t="b">
        <v>0</v>
      </c>
      <c r="L688">
        <v>21</v>
      </c>
      <c r="M688" t="b">
        <v>1</v>
      </c>
      <c r="N688" s="12" t="s">
        <v>8297</v>
      </c>
      <c r="O688" t="s">
        <v>8298</v>
      </c>
      <c r="P688" s="13">
        <v>102</v>
      </c>
      <c r="Q688" s="13">
        <v>121.9</v>
      </c>
      <c r="R688" s="14">
        <v>42451.496817129635</v>
      </c>
      <c r="S688" s="14">
        <v>42459.610416666663</v>
      </c>
    </row>
    <row r="689" spans="1:19" ht="32" x14ac:dyDescent="0.2">
      <c r="A689">
        <v>2810</v>
      </c>
      <c r="B689" s="3" t="s">
        <v>2810</v>
      </c>
      <c r="C689" s="3" t="s">
        <v>6920</v>
      </c>
      <c r="D689" s="6">
        <v>2500</v>
      </c>
      <c r="E689" s="8">
        <v>2705</v>
      </c>
      <c r="F689" t="s">
        <v>8218</v>
      </c>
      <c r="G689" t="s">
        <v>8223</v>
      </c>
      <c r="H689" t="s">
        <v>8245</v>
      </c>
      <c r="I689">
        <v>1401595140</v>
      </c>
      <c r="J689">
        <v>1398828064</v>
      </c>
      <c r="K689" t="b">
        <v>0</v>
      </c>
      <c r="L689">
        <v>57</v>
      </c>
      <c r="M689" t="b">
        <v>1</v>
      </c>
      <c r="N689" s="12" t="s">
        <v>8297</v>
      </c>
      <c r="O689" t="s">
        <v>8298</v>
      </c>
      <c r="P689" s="13">
        <v>108</v>
      </c>
      <c r="Q689" s="13">
        <v>47.46</v>
      </c>
      <c r="R689" s="14">
        <v>41759.13962962963</v>
      </c>
      <c r="S689" s="14">
        <v>41791.165972222225</v>
      </c>
    </row>
    <row r="690" spans="1:19" ht="32" x14ac:dyDescent="0.2">
      <c r="A690">
        <v>2829</v>
      </c>
      <c r="B690" s="3" t="s">
        <v>2829</v>
      </c>
      <c r="C690" s="3" t="s">
        <v>6939</v>
      </c>
      <c r="D690" s="6">
        <v>2500</v>
      </c>
      <c r="E690" s="8">
        <v>2663</v>
      </c>
      <c r="F690" t="s">
        <v>8218</v>
      </c>
      <c r="G690" t="s">
        <v>8224</v>
      </c>
      <c r="H690" t="s">
        <v>8246</v>
      </c>
      <c r="I690">
        <v>1464863118</v>
      </c>
      <c r="J690">
        <v>1462443918</v>
      </c>
      <c r="K690" t="b">
        <v>0</v>
      </c>
      <c r="L690">
        <v>76</v>
      </c>
      <c r="M690" t="b">
        <v>1</v>
      </c>
      <c r="N690" s="12" t="s">
        <v>8297</v>
      </c>
      <c r="O690" t="s">
        <v>8298</v>
      </c>
      <c r="P690" s="13">
        <v>107</v>
      </c>
      <c r="Q690" s="13">
        <v>35.04</v>
      </c>
      <c r="R690" s="14">
        <v>42495.434236111112</v>
      </c>
      <c r="S690" s="14">
        <v>42523.434236111112</v>
      </c>
    </row>
    <row r="691" spans="1:19" ht="32" x14ac:dyDescent="0.2">
      <c r="A691">
        <v>2832</v>
      </c>
      <c r="B691" s="3" t="s">
        <v>2832</v>
      </c>
      <c r="C691" s="3" t="s">
        <v>6942</v>
      </c>
      <c r="D691" s="6">
        <v>2500</v>
      </c>
      <c r="E691" s="8">
        <v>2867.99</v>
      </c>
      <c r="F691" t="s">
        <v>8218</v>
      </c>
      <c r="G691" t="s">
        <v>8224</v>
      </c>
      <c r="H691" t="s">
        <v>8246</v>
      </c>
      <c r="I691">
        <v>1416780000</v>
      </c>
      <c r="J691">
        <v>1414342894</v>
      </c>
      <c r="K691" t="b">
        <v>0</v>
      </c>
      <c r="L691">
        <v>95</v>
      </c>
      <c r="M691" t="b">
        <v>1</v>
      </c>
      <c r="N691" s="12" t="s">
        <v>8297</v>
      </c>
      <c r="O691" t="s">
        <v>8298</v>
      </c>
      <c r="P691" s="13">
        <v>115</v>
      </c>
      <c r="Q691" s="13">
        <v>30.19</v>
      </c>
      <c r="R691" s="14">
        <v>41938.709421296298</v>
      </c>
      <c r="S691" s="14">
        <v>41966.916666666672</v>
      </c>
    </row>
    <row r="692" spans="1:19" ht="32" x14ac:dyDescent="0.2">
      <c r="A692">
        <v>2840</v>
      </c>
      <c r="B692" s="3" t="s">
        <v>2840</v>
      </c>
      <c r="C692" s="3" t="s">
        <v>6950</v>
      </c>
      <c r="D692" s="6">
        <v>2500</v>
      </c>
      <c r="E692" s="8">
        <v>2600</v>
      </c>
      <c r="F692" t="s">
        <v>8218</v>
      </c>
      <c r="G692" t="s">
        <v>8224</v>
      </c>
      <c r="H692" t="s">
        <v>8246</v>
      </c>
      <c r="I692">
        <v>1426698000</v>
      </c>
      <c r="J692">
        <v>1424825479</v>
      </c>
      <c r="K692" t="b">
        <v>0</v>
      </c>
      <c r="L692">
        <v>132</v>
      </c>
      <c r="M692" t="b">
        <v>1</v>
      </c>
      <c r="N692" s="12" t="s">
        <v>8297</v>
      </c>
      <c r="O692" t="s">
        <v>8298</v>
      </c>
      <c r="P692" s="13">
        <v>104</v>
      </c>
      <c r="Q692" s="13">
        <v>19.7</v>
      </c>
      <c r="R692" s="14">
        <v>42060.035636574074</v>
      </c>
      <c r="S692" s="14">
        <v>42081.708333333328</v>
      </c>
    </row>
    <row r="693" spans="1:19" ht="32" x14ac:dyDescent="0.2">
      <c r="A693">
        <v>3164</v>
      </c>
      <c r="B693" s="3" t="s">
        <v>3164</v>
      </c>
      <c r="C693" s="3" t="s">
        <v>7274</v>
      </c>
      <c r="D693" s="6">
        <v>2500</v>
      </c>
      <c r="E693" s="8">
        <v>2669</v>
      </c>
      <c r="F693" t="s">
        <v>8218</v>
      </c>
      <c r="G693" t="s">
        <v>8223</v>
      </c>
      <c r="H693" t="s">
        <v>8245</v>
      </c>
      <c r="I693">
        <v>1402341615</v>
      </c>
      <c r="J693">
        <v>1399490415</v>
      </c>
      <c r="K693" t="b">
        <v>1</v>
      </c>
      <c r="L693">
        <v>71</v>
      </c>
      <c r="M693" t="b">
        <v>1</v>
      </c>
      <c r="N693" s="12" t="s">
        <v>8297</v>
      </c>
      <c r="O693" t="s">
        <v>8298</v>
      </c>
      <c r="P693" s="13">
        <v>107</v>
      </c>
      <c r="Q693" s="13">
        <v>37.590000000000003</v>
      </c>
      <c r="R693" s="14">
        <v>41766.80572916667</v>
      </c>
      <c r="S693" s="14">
        <v>41799.80572916667</v>
      </c>
    </row>
    <row r="694" spans="1:19" ht="32" x14ac:dyDescent="0.2">
      <c r="A694">
        <v>3168</v>
      </c>
      <c r="B694" s="3" t="s">
        <v>3168</v>
      </c>
      <c r="C694" s="3" t="s">
        <v>7278</v>
      </c>
      <c r="D694" s="6">
        <v>2500</v>
      </c>
      <c r="E694" s="8">
        <v>3105</v>
      </c>
      <c r="F694" t="s">
        <v>8218</v>
      </c>
      <c r="G694" t="s">
        <v>8223</v>
      </c>
      <c r="H694" t="s">
        <v>8245</v>
      </c>
      <c r="I694">
        <v>1402696800</v>
      </c>
      <c r="J694">
        <v>1399948353</v>
      </c>
      <c r="K694" t="b">
        <v>1</v>
      </c>
      <c r="L694">
        <v>61</v>
      </c>
      <c r="M694" t="b">
        <v>1</v>
      </c>
      <c r="N694" s="12" t="s">
        <v>8297</v>
      </c>
      <c r="O694" t="s">
        <v>8298</v>
      </c>
      <c r="P694" s="13">
        <v>124</v>
      </c>
      <c r="Q694" s="13">
        <v>50.9</v>
      </c>
      <c r="R694" s="14">
        <v>41772.105937500004</v>
      </c>
      <c r="S694" s="14">
        <v>41803.916666666664</v>
      </c>
    </row>
    <row r="695" spans="1:19" ht="32" x14ac:dyDescent="0.2">
      <c r="A695">
        <v>3177</v>
      </c>
      <c r="B695" s="3" t="s">
        <v>3177</v>
      </c>
      <c r="C695" s="3" t="s">
        <v>7287</v>
      </c>
      <c r="D695" s="6">
        <v>2500</v>
      </c>
      <c r="E695" s="8">
        <v>2935</v>
      </c>
      <c r="F695" t="s">
        <v>8218</v>
      </c>
      <c r="G695" t="s">
        <v>8223</v>
      </c>
      <c r="H695" t="s">
        <v>8245</v>
      </c>
      <c r="I695">
        <v>1403366409</v>
      </c>
      <c r="J695">
        <v>1400774409</v>
      </c>
      <c r="K695" t="b">
        <v>1</v>
      </c>
      <c r="L695">
        <v>51</v>
      </c>
      <c r="M695" t="b">
        <v>1</v>
      </c>
      <c r="N695" s="12" t="s">
        <v>8297</v>
      </c>
      <c r="O695" t="s">
        <v>8298</v>
      </c>
      <c r="P695" s="13">
        <v>117</v>
      </c>
      <c r="Q695" s="13">
        <v>57.55</v>
      </c>
      <c r="R695" s="14">
        <v>41781.666770833333</v>
      </c>
      <c r="S695" s="14">
        <v>41811.666770833333</v>
      </c>
    </row>
    <row r="696" spans="1:19" ht="32" x14ac:dyDescent="0.2">
      <c r="A696">
        <v>3183</v>
      </c>
      <c r="B696" s="3" t="s">
        <v>3183</v>
      </c>
      <c r="C696" s="3" t="s">
        <v>7293</v>
      </c>
      <c r="D696" s="6">
        <v>2500</v>
      </c>
      <c r="E696" s="8">
        <v>2725</v>
      </c>
      <c r="F696" t="s">
        <v>8218</v>
      </c>
      <c r="G696" t="s">
        <v>8223</v>
      </c>
      <c r="H696" t="s">
        <v>8245</v>
      </c>
      <c r="I696">
        <v>1377284669</v>
      </c>
      <c r="J696">
        <v>1375729469</v>
      </c>
      <c r="K696" t="b">
        <v>1</v>
      </c>
      <c r="L696">
        <v>68</v>
      </c>
      <c r="M696" t="b">
        <v>1</v>
      </c>
      <c r="N696" s="12" t="s">
        <v>8297</v>
      </c>
      <c r="O696" t="s">
        <v>8298</v>
      </c>
      <c r="P696" s="13">
        <v>109</v>
      </c>
      <c r="Q696" s="13">
        <v>40.07</v>
      </c>
      <c r="R696" s="14">
        <v>41491.79478009259</v>
      </c>
      <c r="S696" s="14">
        <v>41509.79478009259</v>
      </c>
    </row>
    <row r="697" spans="1:19" ht="32" x14ac:dyDescent="0.2">
      <c r="A697">
        <v>3222</v>
      </c>
      <c r="B697" s="3" t="s">
        <v>3222</v>
      </c>
      <c r="C697" s="3" t="s">
        <v>7332</v>
      </c>
      <c r="D697" s="6">
        <v>2500</v>
      </c>
      <c r="E697" s="8">
        <v>3120</v>
      </c>
      <c r="F697" t="s">
        <v>8218</v>
      </c>
      <c r="G697" t="s">
        <v>8223</v>
      </c>
      <c r="H697" t="s">
        <v>8245</v>
      </c>
      <c r="I697">
        <v>1445722140</v>
      </c>
      <c r="J697">
        <v>1443016697</v>
      </c>
      <c r="K697" t="b">
        <v>1</v>
      </c>
      <c r="L697">
        <v>84</v>
      </c>
      <c r="M697" t="b">
        <v>1</v>
      </c>
      <c r="N697" s="12" t="s">
        <v>8297</v>
      </c>
      <c r="O697" t="s">
        <v>8298</v>
      </c>
      <c r="P697" s="13">
        <v>125</v>
      </c>
      <c r="Q697" s="13">
        <v>37.14</v>
      </c>
      <c r="R697" s="14">
        <v>42270.582141203704</v>
      </c>
      <c r="S697" s="14">
        <v>42301.895138888889</v>
      </c>
    </row>
    <row r="698" spans="1:19" ht="32" x14ac:dyDescent="0.2">
      <c r="A698">
        <v>3247</v>
      </c>
      <c r="B698" s="3" t="s">
        <v>3247</v>
      </c>
      <c r="C698" s="3" t="s">
        <v>7357</v>
      </c>
      <c r="D698" s="6">
        <v>2500</v>
      </c>
      <c r="E698" s="8">
        <v>2646.5</v>
      </c>
      <c r="F698" t="s">
        <v>8218</v>
      </c>
      <c r="G698" t="s">
        <v>8224</v>
      </c>
      <c r="H698" t="s">
        <v>8246</v>
      </c>
      <c r="I698">
        <v>1436696712</v>
      </c>
      <c r="J698">
        <v>1434104712</v>
      </c>
      <c r="K698" t="b">
        <v>1</v>
      </c>
      <c r="L698">
        <v>57</v>
      </c>
      <c r="M698" t="b">
        <v>1</v>
      </c>
      <c r="N698" s="12" t="s">
        <v>8297</v>
      </c>
      <c r="O698" t="s">
        <v>8298</v>
      </c>
      <c r="P698" s="13">
        <v>106</v>
      </c>
      <c r="Q698" s="13">
        <v>46.43</v>
      </c>
      <c r="R698" s="14">
        <v>42167.434166666666</v>
      </c>
      <c r="S698" s="14">
        <v>42197.434166666666</v>
      </c>
    </row>
    <row r="699" spans="1:19" ht="32" x14ac:dyDescent="0.2">
      <c r="A699">
        <v>3263</v>
      </c>
      <c r="B699" s="3" t="s">
        <v>3263</v>
      </c>
      <c r="C699" s="3" t="s">
        <v>7373</v>
      </c>
      <c r="D699" s="6">
        <v>2500</v>
      </c>
      <c r="E699" s="8">
        <v>2804.16</v>
      </c>
      <c r="F699" t="s">
        <v>8218</v>
      </c>
      <c r="G699" t="s">
        <v>8223</v>
      </c>
      <c r="H699" t="s">
        <v>8245</v>
      </c>
      <c r="I699">
        <v>1446238800</v>
      </c>
      <c r="J699">
        <v>1444220588</v>
      </c>
      <c r="K699" t="b">
        <v>1</v>
      </c>
      <c r="L699">
        <v>68</v>
      </c>
      <c r="M699" t="b">
        <v>1</v>
      </c>
      <c r="N699" s="12" t="s">
        <v>8297</v>
      </c>
      <c r="O699" t="s">
        <v>8298</v>
      </c>
      <c r="P699" s="13">
        <v>112</v>
      </c>
      <c r="Q699" s="13">
        <v>41.24</v>
      </c>
      <c r="R699" s="14">
        <v>42284.516064814816</v>
      </c>
      <c r="S699" s="14">
        <v>42307.875</v>
      </c>
    </row>
    <row r="700" spans="1:19" ht="32" x14ac:dyDescent="0.2">
      <c r="A700">
        <v>3264</v>
      </c>
      <c r="B700" s="3" t="s">
        <v>3264</v>
      </c>
      <c r="C700" s="3" t="s">
        <v>7374</v>
      </c>
      <c r="D700" s="6">
        <v>2500</v>
      </c>
      <c r="E700" s="8">
        <v>2575</v>
      </c>
      <c r="F700" t="s">
        <v>8218</v>
      </c>
      <c r="G700" t="s">
        <v>8223</v>
      </c>
      <c r="H700" t="s">
        <v>8245</v>
      </c>
      <c r="I700">
        <v>1422482400</v>
      </c>
      <c r="J700">
        <v>1421089938</v>
      </c>
      <c r="K700" t="b">
        <v>1</v>
      </c>
      <c r="L700">
        <v>49</v>
      </c>
      <c r="M700" t="b">
        <v>1</v>
      </c>
      <c r="N700" s="12" t="s">
        <v>8297</v>
      </c>
      <c r="O700" t="s">
        <v>8298</v>
      </c>
      <c r="P700" s="13">
        <v>103</v>
      </c>
      <c r="Q700" s="13">
        <v>52.55</v>
      </c>
      <c r="R700" s="14">
        <v>42016.800208333334</v>
      </c>
      <c r="S700" s="14">
        <v>42032.916666666672</v>
      </c>
    </row>
    <row r="701" spans="1:19" ht="32" x14ac:dyDescent="0.2">
      <c r="A701">
        <v>3278</v>
      </c>
      <c r="B701" s="3" t="s">
        <v>3278</v>
      </c>
      <c r="C701" s="3" t="s">
        <v>7388</v>
      </c>
      <c r="D701" s="6">
        <v>2500</v>
      </c>
      <c r="E701" s="8">
        <v>2585</v>
      </c>
      <c r="F701" t="s">
        <v>8218</v>
      </c>
      <c r="G701" t="s">
        <v>8224</v>
      </c>
      <c r="H701" t="s">
        <v>8246</v>
      </c>
      <c r="I701">
        <v>1433017303</v>
      </c>
      <c r="J701">
        <v>1430425303</v>
      </c>
      <c r="K701" t="b">
        <v>1</v>
      </c>
      <c r="L701">
        <v>34</v>
      </c>
      <c r="M701" t="b">
        <v>1</v>
      </c>
      <c r="N701" s="12" t="s">
        <v>8297</v>
      </c>
      <c r="O701" t="s">
        <v>8298</v>
      </c>
      <c r="P701" s="13">
        <v>103</v>
      </c>
      <c r="Q701" s="13">
        <v>76.03</v>
      </c>
      <c r="R701" s="14">
        <v>42124.848414351851</v>
      </c>
      <c r="S701" s="14">
        <v>42154.848414351851</v>
      </c>
    </row>
    <row r="702" spans="1:19" ht="32" x14ac:dyDescent="0.2">
      <c r="A702">
        <v>3287</v>
      </c>
      <c r="B702" s="3" t="s">
        <v>3287</v>
      </c>
      <c r="C702" s="3" t="s">
        <v>7397</v>
      </c>
      <c r="D702" s="6">
        <v>2500</v>
      </c>
      <c r="E702" s="8">
        <v>2500</v>
      </c>
      <c r="F702" t="s">
        <v>8218</v>
      </c>
      <c r="G702" t="s">
        <v>8228</v>
      </c>
      <c r="H702" t="s">
        <v>8250</v>
      </c>
      <c r="I702">
        <v>1448733628</v>
      </c>
      <c r="J702">
        <v>1446573628</v>
      </c>
      <c r="K702" t="b">
        <v>0</v>
      </c>
      <c r="L702">
        <v>34</v>
      </c>
      <c r="M702" t="b">
        <v>1</v>
      </c>
      <c r="N702" s="12" t="s">
        <v>8297</v>
      </c>
      <c r="O702" t="s">
        <v>8298</v>
      </c>
      <c r="P702" s="13">
        <v>100</v>
      </c>
      <c r="Q702" s="13">
        <v>73.53</v>
      </c>
      <c r="R702" s="14">
        <v>42311.750324074077</v>
      </c>
      <c r="S702" s="14">
        <v>42336.750324074077</v>
      </c>
    </row>
    <row r="703" spans="1:19" ht="32" x14ac:dyDescent="0.2">
      <c r="A703">
        <v>3311</v>
      </c>
      <c r="B703" s="3" t="s">
        <v>3311</v>
      </c>
      <c r="C703" s="3" t="s">
        <v>7421</v>
      </c>
      <c r="D703" s="6">
        <v>2500</v>
      </c>
      <c r="E703" s="8">
        <v>2746</v>
      </c>
      <c r="F703" t="s">
        <v>8218</v>
      </c>
      <c r="G703" t="s">
        <v>8223</v>
      </c>
      <c r="H703" t="s">
        <v>8245</v>
      </c>
      <c r="I703">
        <v>1445065210</v>
      </c>
      <c r="J703">
        <v>1442473210</v>
      </c>
      <c r="K703" t="b">
        <v>0</v>
      </c>
      <c r="L703">
        <v>45</v>
      </c>
      <c r="M703" t="b">
        <v>1</v>
      </c>
      <c r="N703" s="12" t="s">
        <v>8297</v>
      </c>
      <c r="O703" t="s">
        <v>8298</v>
      </c>
      <c r="P703" s="13">
        <v>110</v>
      </c>
      <c r="Q703" s="13">
        <v>61.02</v>
      </c>
      <c r="R703" s="14">
        <v>42264.29178240741</v>
      </c>
      <c r="S703" s="14">
        <v>42294.29178240741</v>
      </c>
    </row>
    <row r="704" spans="1:19" ht="32" x14ac:dyDescent="0.2">
      <c r="A704">
        <v>3312</v>
      </c>
      <c r="B704" s="3" t="s">
        <v>3312</v>
      </c>
      <c r="C704" s="3" t="s">
        <v>7422</v>
      </c>
      <c r="D704" s="6">
        <v>2500</v>
      </c>
      <c r="E704" s="8">
        <v>2501</v>
      </c>
      <c r="F704" t="s">
        <v>8218</v>
      </c>
      <c r="G704" t="s">
        <v>8223</v>
      </c>
      <c r="H704" t="s">
        <v>8245</v>
      </c>
      <c r="I704">
        <v>1478901600</v>
      </c>
      <c r="J704">
        <v>1477077946</v>
      </c>
      <c r="K704" t="b">
        <v>0</v>
      </c>
      <c r="L704">
        <v>41</v>
      </c>
      <c r="M704" t="b">
        <v>1</v>
      </c>
      <c r="N704" s="12" t="s">
        <v>8297</v>
      </c>
      <c r="O704" t="s">
        <v>8298</v>
      </c>
      <c r="P704" s="13">
        <v>100</v>
      </c>
      <c r="Q704" s="13">
        <v>61</v>
      </c>
      <c r="R704" s="14">
        <v>42664.809560185182</v>
      </c>
      <c r="S704" s="14">
        <v>42685.916666666672</v>
      </c>
    </row>
    <row r="705" spans="1:19" ht="32" x14ac:dyDescent="0.2">
      <c r="A705">
        <v>3320</v>
      </c>
      <c r="B705" s="3" t="s">
        <v>3320</v>
      </c>
      <c r="C705" s="3" t="s">
        <v>7430</v>
      </c>
      <c r="D705" s="6">
        <v>2500</v>
      </c>
      <c r="E705" s="8">
        <v>2525</v>
      </c>
      <c r="F705" t="s">
        <v>8218</v>
      </c>
      <c r="G705" t="s">
        <v>8223</v>
      </c>
      <c r="H705" t="s">
        <v>8245</v>
      </c>
      <c r="I705">
        <v>1466557557</v>
      </c>
      <c r="J705">
        <v>1463965557</v>
      </c>
      <c r="K705" t="b">
        <v>0</v>
      </c>
      <c r="L705">
        <v>38</v>
      </c>
      <c r="M705" t="b">
        <v>1</v>
      </c>
      <c r="N705" s="12" t="s">
        <v>8297</v>
      </c>
      <c r="O705" t="s">
        <v>8298</v>
      </c>
      <c r="P705" s="13">
        <v>101</v>
      </c>
      <c r="Q705" s="13">
        <v>66.45</v>
      </c>
      <c r="R705" s="14">
        <v>42513.045798611114</v>
      </c>
      <c r="S705" s="14">
        <v>42543.045798611114</v>
      </c>
    </row>
    <row r="706" spans="1:19" ht="32" x14ac:dyDescent="0.2">
      <c r="A706">
        <v>3337</v>
      </c>
      <c r="B706" s="3" t="s">
        <v>3337</v>
      </c>
      <c r="C706" s="3" t="s">
        <v>7447</v>
      </c>
      <c r="D706" s="6">
        <v>2500</v>
      </c>
      <c r="E706" s="8">
        <v>2755</v>
      </c>
      <c r="F706" t="s">
        <v>8218</v>
      </c>
      <c r="G706" t="s">
        <v>8224</v>
      </c>
      <c r="H706" t="s">
        <v>8246</v>
      </c>
      <c r="I706">
        <v>1412974800</v>
      </c>
      <c r="J706">
        <v>1411109167</v>
      </c>
      <c r="K706" t="b">
        <v>0</v>
      </c>
      <c r="L706">
        <v>34</v>
      </c>
      <c r="M706" t="b">
        <v>1</v>
      </c>
      <c r="N706" s="12" t="s">
        <v>8297</v>
      </c>
      <c r="O706" t="s">
        <v>8298</v>
      </c>
      <c r="P706" s="13">
        <v>110</v>
      </c>
      <c r="Q706" s="13">
        <v>81.03</v>
      </c>
      <c r="R706" s="14">
        <v>41901.282025462962</v>
      </c>
      <c r="S706" s="14">
        <v>41922.875</v>
      </c>
    </row>
    <row r="707" spans="1:19" ht="32" x14ac:dyDescent="0.2">
      <c r="A707">
        <v>3365</v>
      </c>
      <c r="B707" s="3" t="s">
        <v>3364</v>
      </c>
      <c r="C707" s="3" t="s">
        <v>7475</v>
      </c>
      <c r="D707" s="6">
        <v>2500</v>
      </c>
      <c r="E707" s="8">
        <v>2600</v>
      </c>
      <c r="F707" t="s">
        <v>8218</v>
      </c>
      <c r="G707" t="s">
        <v>8223</v>
      </c>
      <c r="H707" t="s">
        <v>8245</v>
      </c>
      <c r="I707">
        <v>1449973592</v>
      </c>
      <c r="J707">
        <v>1447381592</v>
      </c>
      <c r="K707" t="b">
        <v>0</v>
      </c>
      <c r="L707">
        <v>3</v>
      </c>
      <c r="M707" t="b">
        <v>1</v>
      </c>
      <c r="N707" s="12" t="s">
        <v>8297</v>
      </c>
      <c r="O707" t="s">
        <v>8298</v>
      </c>
      <c r="P707" s="13">
        <v>104</v>
      </c>
      <c r="Q707" s="13">
        <v>866.67</v>
      </c>
      <c r="R707" s="14">
        <v>42321.101759259262</v>
      </c>
      <c r="S707" s="14">
        <v>42351.101759259262</v>
      </c>
    </row>
    <row r="708" spans="1:19" ht="32" x14ac:dyDescent="0.2">
      <c r="A708">
        <v>3438</v>
      </c>
      <c r="B708" s="3" t="s">
        <v>3437</v>
      </c>
      <c r="C708" s="3" t="s">
        <v>7548</v>
      </c>
      <c r="D708" s="6">
        <v>2500</v>
      </c>
      <c r="E708" s="8">
        <v>2605</v>
      </c>
      <c r="F708" t="s">
        <v>8218</v>
      </c>
      <c r="G708" t="s">
        <v>8224</v>
      </c>
      <c r="H708" t="s">
        <v>8246</v>
      </c>
      <c r="I708">
        <v>1430600400</v>
      </c>
      <c r="J708">
        <v>1428358567</v>
      </c>
      <c r="K708" t="b">
        <v>0</v>
      </c>
      <c r="L708">
        <v>14</v>
      </c>
      <c r="M708" t="b">
        <v>1</v>
      </c>
      <c r="N708" s="12" t="s">
        <v>8297</v>
      </c>
      <c r="O708" t="s">
        <v>8298</v>
      </c>
      <c r="P708" s="13">
        <v>104</v>
      </c>
      <c r="Q708" s="13">
        <v>186.07</v>
      </c>
      <c r="R708" s="14">
        <v>42100.927858796291</v>
      </c>
      <c r="S708" s="14">
        <v>42126.875</v>
      </c>
    </row>
    <row r="709" spans="1:19" ht="32" x14ac:dyDescent="0.2">
      <c r="A709">
        <v>3441</v>
      </c>
      <c r="B709" s="3" t="s">
        <v>3440</v>
      </c>
      <c r="C709" s="3" t="s">
        <v>7551</v>
      </c>
      <c r="D709" s="6">
        <v>2500</v>
      </c>
      <c r="E709" s="8">
        <v>2565</v>
      </c>
      <c r="F709" t="s">
        <v>8218</v>
      </c>
      <c r="G709" t="s">
        <v>8223</v>
      </c>
      <c r="H709" t="s">
        <v>8245</v>
      </c>
      <c r="I709">
        <v>1447445820</v>
      </c>
      <c r="J709">
        <v>1445077121</v>
      </c>
      <c r="K709" t="b">
        <v>0</v>
      </c>
      <c r="L709">
        <v>43</v>
      </c>
      <c r="M709" t="b">
        <v>1</v>
      </c>
      <c r="N709" s="12" t="s">
        <v>8297</v>
      </c>
      <c r="O709" t="s">
        <v>8298</v>
      </c>
      <c r="P709" s="13">
        <v>103</v>
      </c>
      <c r="Q709" s="13">
        <v>59.65</v>
      </c>
      <c r="R709" s="14">
        <v>42294.429641203707</v>
      </c>
      <c r="S709" s="14">
        <v>42321.845138888893</v>
      </c>
    </row>
    <row r="710" spans="1:19" ht="32" x14ac:dyDescent="0.2">
      <c r="A710">
        <v>3484</v>
      </c>
      <c r="B710" s="3" t="s">
        <v>3483</v>
      </c>
      <c r="C710" s="3" t="s">
        <v>7594</v>
      </c>
      <c r="D710" s="6">
        <v>2500</v>
      </c>
      <c r="E710" s="8">
        <v>2856</v>
      </c>
      <c r="F710" t="s">
        <v>8218</v>
      </c>
      <c r="G710" t="s">
        <v>8223</v>
      </c>
      <c r="H710" t="s">
        <v>8245</v>
      </c>
      <c r="I710">
        <v>1466014499</v>
      </c>
      <c r="J710">
        <v>1463422499</v>
      </c>
      <c r="K710" t="b">
        <v>0</v>
      </c>
      <c r="L710">
        <v>44</v>
      </c>
      <c r="M710" t="b">
        <v>1</v>
      </c>
      <c r="N710" s="12" t="s">
        <v>8297</v>
      </c>
      <c r="O710" t="s">
        <v>8298</v>
      </c>
      <c r="P710" s="13">
        <v>114</v>
      </c>
      <c r="Q710" s="13">
        <v>64.91</v>
      </c>
      <c r="R710" s="14">
        <v>42506.760405092587</v>
      </c>
      <c r="S710" s="14">
        <v>42536.760405092587</v>
      </c>
    </row>
    <row r="711" spans="1:19" ht="32" x14ac:dyDescent="0.2">
      <c r="A711">
        <v>3503</v>
      </c>
      <c r="B711" s="3" t="s">
        <v>3502</v>
      </c>
      <c r="C711" s="3" t="s">
        <v>7613</v>
      </c>
      <c r="D711" s="6">
        <v>2500</v>
      </c>
      <c r="E711" s="8">
        <v>2689</v>
      </c>
      <c r="F711" t="s">
        <v>8218</v>
      </c>
      <c r="G711" t="s">
        <v>8224</v>
      </c>
      <c r="H711" t="s">
        <v>8246</v>
      </c>
      <c r="I711">
        <v>1469359728</v>
      </c>
      <c r="J711">
        <v>1466767728</v>
      </c>
      <c r="K711" t="b">
        <v>0</v>
      </c>
      <c r="L711">
        <v>38</v>
      </c>
      <c r="M711" t="b">
        <v>1</v>
      </c>
      <c r="N711" s="12" t="s">
        <v>8297</v>
      </c>
      <c r="O711" t="s">
        <v>8298</v>
      </c>
      <c r="P711" s="13">
        <v>108</v>
      </c>
      <c r="Q711" s="13">
        <v>70.760000000000005</v>
      </c>
      <c r="R711" s="14">
        <v>42545.478333333333</v>
      </c>
      <c r="S711" s="14">
        <v>42575.478333333333</v>
      </c>
    </row>
    <row r="712" spans="1:19" ht="80" x14ac:dyDescent="0.2">
      <c r="A712">
        <v>3505</v>
      </c>
      <c r="B712" s="3" t="s">
        <v>3504</v>
      </c>
      <c r="C712" s="3" t="s">
        <v>7615</v>
      </c>
      <c r="D712" s="6">
        <v>2500</v>
      </c>
      <c r="E712" s="8">
        <v>2594</v>
      </c>
      <c r="F712" t="s">
        <v>8218</v>
      </c>
      <c r="G712" t="s">
        <v>8223</v>
      </c>
      <c r="H712" t="s">
        <v>8245</v>
      </c>
      <c r="I712">
        <v>1399953600</v>
      </c>
      <c r="J712">
        <v>1398983245</v>
      </c>
      <c r="K712" t="b">
        <v>0</v>
      </c>
      <c r="L712">
        <v>39</v>
      </c>
      <c r="M712" t="b">
        <v>1</v>
      </c>
      <c r="N712" s="12" t="s">
        <v>8297</v>
      </c>
      <c r="O712" t="s">
        <v>8298</v>
      </c>
      <c r="P712" s="13">
        <v>104</v>
      </c>
      <c r="Q712" s="13">
        <v>66.510000000000005</v>
      </c>
      <c r="R712" s="14">
        <v>41760.935706018521</v>
      </c>
      <c r="S712" s="14">
        <v>41772.166666666664</v>
      </c>
    </row>
    <row r="713" spans="1:19" ht="32" x14ac:dyDescent="0.2">
      <c r="A713">
        <v>3516</v>
      </c>
      <c r="B713" s="3" t="s">
        <v>3515</v>
      </c>
      <c r="C713" s="3" t="s">
        <v>7626</v>
      </c>
      <c r="D713" s="6">
        <v>2500</v>
      </c>
      <c r="E713" s="8">
        <v>2500</v>
      </c>
      <c r="F713" t="s">
        <v>8218</v>
      </c>
      <c r="G713" t="s">
        <v>8223</v>
      </c>
      <c r="H713" t="s">
        <v>8245</v>
      </c>
      <c r="I713">
        <v>1410145200</v>
      </c>
      <c r="J713">
        <v>1407197670</v>
      </c>
      <c r="K713" t="b">
        <v>0</v>
      </c>
      <c r="L713">
        <v>11</v>
      </c>
      <c r="M713" t="b">
        <v>1</v>
      </c>
      <c r="N713" s="12" t="s">
        <v>8297</v>
      </c>
      <c r="O713" t="s">
        <v>8298</v>
      </c>
      <c r="P713" s="13">
        <v>100</v>
      </c>
      <c r="Q713" s="13">
        <v>227.27</v>
      </c>
      <c r="R713" s="14">
        <v>41856.010069444441</v>
      </c>
      <c r="S713" s="14">
        <v>41890.125</v>
      </c>
    </row>
    <row r="714" spans="1:19" ht="32" x14ac:dyDescent="0.2">
      <c r="A714">
        <v>3544</v>
      </c>
      <c r="B714" s="3" t="s">
        <v>3543</v>
      </c>
      <c r="C714" s="3" t="s">
        <v>7654</v>
      </c>
      <c r="D714" s="6">
        <v>2500</v>
      </c>
      <c r="E714" s="8">
        <v>2500</v>
      </c>
      <c r="F714" t="s">
        <v>8218</v>
      </c>
      <c r="G714" t="s">
        <v>8223</v>
      </c>
      <c r="H714" t="s">
        <v>8245</v>
      </c>
      <c r="I714">
        <v>1425758257</v>
      </c>
      <c r="J714">
        <v>1423166257</v>
      </c>
      <c r="K714" t="b">
        <v>0</v>
      </c>
      <c r="L714">
        <v>24</v>
      </c>
      <c r="M714" t="b">
        <v>1</v>
      </c>
      <c r="N714" s="12" t="s">
        <v>8297</v>
      </c>
      <c r="O714" t="s">
        <v>8298</v>
      </c>
      <c r="P714" s="13">
        <v>100</v>
      </c>
      <c r="Q714" s="13">
        <v>104.17</v>
      </c>
      <c r="R714" s="14">
        <v>42040.831678240742</v>
      </c>
      <c r="S714" s="14">
        <v>42070.831678240742</v>
      </c>
    </row>
    <row r="715" spans="1:19" ht="32" x14ac:dyDescent="0.2">
      <c r="A715">
        <v>3550</v>
      </c>
      <c r="B715" s="3" t="s">
        <v>3549</v>
      </c>
      <c r="C715" s="3" t="s">
        <v>7660</v>
      </c>
      <c r="D715" s="6">
        <v>2500</v>
      </c>
      <c r="E715" s="8">
        <v>2620</v>
      </c>
      <c r="F715" t="s">
        <v>8218</v>
      </c>
      <c r="G715" t="s">
        <v>8224</v>
      </c>
      <c r="H715" t="s">
        <v>8246</v>
      </c>
      <c r="I715">
        <v>1462224398</v>
      </c>
      <c r="J715">
        <v>1459632398</v>
      </c>
      <c r="K715" t="b">
        <v>0</v>
      </c>
      <c r="L715">
        <v>64</v>
      </c>
      <c r="M715" t="b">
        <v>1</v>
      </c>
      <c r="N715" s="12" t="s">
        <v>8297</v>
      </c>
      <c r="O715" t="s">
        <v>8298</v>
      </c>
      <c r="P715" s="13">
        <v>105</v>
      </c>
      <c r="Q715" s="13">
        <v>40.94</v>
      </c>
      <c r="R715" s="14">
        <v>42462.893495370372</v>
      </c>
      <c r="S715" s="14">
        <v>42492.893495370372</v>
      </c>
    </row>
    <row r="716" spans="1:19" ht="112" x14ac:dyDescent="0.2">
      <c r="A716">
        <v>3561</v>
      </c>
      <c r="B716" s="3" t="s">
        <v>3560</v>
      </c>
      <c r="C716" s="3" t="s">
        <v>7671</v>
      </c>
      <c r="D716" s="6">
        <v>2500</v>
      </c>
      <c r="E716" s="8">
        <v>2560</v>
      </c>
      <c r="F716" t="s">
        <v>8218</v>
      </c>
      <c r="G716" t="s">
        <v>8223</v>
      </c>
      <c r="H716" t="s">
        <v>8245</v>
      </c>
      <c r="I716">
        <v>1438799760</v>
      </c>
      <c r="J716">
        <v>1437236378</v>
      </c>
      <c r="K716" t="b">
        <v>0</v>
      </c>
      <c r="L716">
        <v>54</v>
      </c>
      <c r="M716" t="b">
        <v>1</v>
      </c>
      <c r="N716" s="12" t="s">
        <v>8297</v>
      </c>
      <c r="O716" t="s">
        <v>8298</v>
      </c>
      <c r="P716" s="13">
        <v>102</v>
      </c>
      <c r="Q716" s="13">
        <v>47.41</v>
      </c>
      <c r="R716" s="14">
        <v>42203.680300925931</v>
      </c>
      <c r="S716" s="14">
        <v>42221.774999999994</v>
      </c>
    </row>
    <row r="717" spans="1:19" ht="32" x14ac:dyDescent="0.2">
      <c r="A717">
        <v>3597</v>
      </c>
      <c r="B717" s="3" t="s">
        <v>3596</v>
      </c>
      <c r="C717" s="3" t="s">
        <v>7707</v>
      </c>
      <c r="D717" s="6">
        <v>2500</v>
      </c>
      <c r="E717" s="8">
        <v>2565</v>
      </c>
      <c r="F717" t="s">
        <v>8218</v>
      </c>
      <c r="G717" t="s">
        <v>8223</v>
      </c>
      <c r="H717" t="s">
        <v>8245</v>
      </c>
      <c r="I717">
        <v>1456984740</v>
      </c>
      <c r="J717">
        <v>1455717790</v>
      </c>
      <c r="K717" t="b">
        <v>0</v>
      </c>
      <c r="L717">
        <v>33</v>
      </c>
      <c r="M717" t="b">
        <v>1</v>
      </c>
      <c r="N717" s="12" t="s">
        <v>8297</v>
      </c>
      <c r="O717" t="s">
        <v>8298</v>
      </c>
      <c r="P717" s="13">
        <v>103</v>
      </c>
      <c r="Q717" s="13">
        <v>77.73</v>
      </c>
      <c r="R717" s="14">
        <v>42417.585532407407</v>
      </c>
      <c r="S717" s="14">
        <v>42432.249305555553</v>
      </c>
    </row>
    <row r="718" spans="1:19" ht="32" x14ac:dyDescent="0.2">
      <c r="A718">
        <v>3611</v>
      </c>
      <c r="B718" s="3" t="s">
        <v>3610</v>
      </c>
      <c r="C718" s="3" t="s">
        <v>7721</v>
      </c>
      <c r="D718" s="6">
        <v>2500</v>
      </c>
      <c r="E718" s="8">
        <v>3400</v>
      </c>
      <c r="F718" t="s">
        <v>8218</v>
      </c>
      <c r="G718" t="s">
        <v>8224</v>
      </c>
      <c r="H718" t="s">
        <v>8246</v>
      </c>
      <c r="I718">
        <v>1428483201</v>
      </c>
      <c r="J718">
        <v>1425891201</v>
      </c>
      <c r="K718" t="b">
        <v>0</v>
      </c>
      <c r="L718">
        <v>51</v>
      </c>
      <c r="M718" t="b">
        <v>1</v>
      </c>
      <c r="N718" s="12" t="s">
        <v>8297</v>
      </c>
      <c r="O718" t="s">
        <v>8298</v>
      </c>
      <c r="P718" s="13">
        <v>136</v>
      </c>
      <c r="Q718" s="13">
        <v>66.67</v>
      </c>
      <c r="R718" s="14">
        <v>42072.370381944449</v>
      </c>
      <c r="S718" s="14">
        <v>42102.370381944449</v>
      </c>
    </row>
    <row r="719" spans="1:19" ht="32" x14ac:dyDescent="0.2">
      <c r="A719">
        <v>3614</v>
      </c>
      <c r="B719" s="3" t="s">
        <v>3439</v>
      </c>
      <c r="C719" s="3" t="s">
        <v>7724</v>
      </c>
      <c r="D719" s="6">
        <v>2500</v>
      </c>
      <c r="E719" s="8">
        <v>2520</v>
      </c>
      <c r="F719" t="s">
        <v>8218</v>
      </c>
      <c r="G719" t="s">
        <v>8223</v>
      </c>
      <c r="H719" t="s">
        <v>8245</v>
      </c>
      <c r="I719">
        <v>1434675616</v>
      </c>
      <c r="J719">
        <v>1432083616</v>
      </c>
      <c r="K719" t="b">
        <v>0</v>
      </c>
      <c r="L719">
        <v>71</v>
      </c>
      <c r="M719" t="b">
        <v>1</v>
      </c>
      <c r="N719" s="12" t="s">
        <v>8297</v>
      </c>
      <c r="O719" t="s">
        <v>8298</v>
      </c>
      <c r="P719" s="13">
        <v>101</v>
      </c>
      <c r="Q719" s="13">
        <v>35.49</v>
      </c>
      <c r="R719" s="14">
        <v>42144.041851851856</v>
      </c>
      <c r="S719" s="14">
        <v>42174.041851851856</v>
      </c>
    </row>
    <row r="720" spans="1:19" ht="32" x14ac:dyDescent="0.2">
      <c r="A720">
        <v>3615</v>
      </c>
      <c r="B720" s="3" t="s">
        <v>3613</v>
      </c>
      <c r="C720" s="3" t="s">
        <v>7725</v>
      </c>
      <c r="D720" s="6">
        <v>2500</v>
      </c>
      <c r="E720" s="8">
        <v>2670</v>
      </c>
      <c r="F720" t="s">
        <v>8218</v>
      </c>
      <c r="G720" t="s">
        <v>8224</v>
      </c>
      <c r="H720" t="s">
        <v>8246</v>
      </c>
      <c r="I720">
        <v>1449756896</v>
      </c>
      <c r="J720">
        <v>1447164896</v>
      </c>
      <c r="K720" t="b">
        <v>0</v>
      </c>
      <c r="L720">
        <v>72</v>
      </c>
      <c r="M720" t="b">
        <v>1</v>
      </c>
      <c r="N720" s="12" t="s">
        <v>8297</v>
      </c>
      <c r="O720" t="s">
        <v>8298</v>
      </c>
      <c r="P720" s="13">
        <v>107</v>
      </c>
      <c r="Q720" s="13">
        <v>37.08</v>
      </c>
      <c r="R720" s="14">
        <v>42318.593703703707</v>
      </c>
      <c r="S720" s="14">
        <v>42348.593703703707</v>
      </c>
    </row>
    <row r="721" spans="1:19" ht="32" x14ac:dyDescent="0.2">
      <c r="A721">
        <v>3616</v>
      </c>
      <c r="B721" s="3" t="s">
        <v>3614</v>
      </c>
      <c r="C721" s="3" t="s">
        <v>7726</v>
      </c>
      <c r="D721" s="6">
        <v>2500</v>
      </c>
      <c r="E721" s="8">
        <v>3120</v>
      </c>
      <c r="F721" t="s">
        <v>8218</v>
      </c>
      <c r="G721" t="s">
        <v>8224</v>
      </c>
      <c r="H721" t="s">
        <v>8246</v>
      </c>
      <c r="I721">
        <v>1426801664</v>
      </c>
      <c r="J721">
        <v>1424213264</v>
      </c>
      <c r="K721" t="b">
        <v>0</v>
      </c>
      <c r="L721">
        <v>45</v>
      </c>
      <c r="M721" t="b">
        <v>1</v>
      </c>
      <c r="N721" s="12" t="s">
        <v>8297</v>
      </c>
      <c r="O721" t="s">
        <v>8298</v>
      </c>
      <c r="P721" s="13">
        <v>125</v>
      </c>
      <c r="Q721" s="13">
        <v>69.33</v>
      </c>
      <c r="R721" s="14">
        <v>42052.949814814812</v>
      </c>
      <c r="S721" s="14">
        <v>42082.908148148148</v>
      </c>
    </row>
    <row r="722" spans="1:19" ht="32" x14ac:dyDescent="0.2">
      <c r="A722">
        <v>3623</v>
      </c>
      <c r="B722" s="3" t="s">
        <v>3621</v>
      </c>
      <c r="C722" s="3" t="s">
        <v>7733</v>
      </c>
      <c r="D722" s="6">
        <v>2500</v>
      </c>
      <c r="E722" s="8">
        <v>3000</v>
      </c>
      <c r="F722" t="s">
        <v>8218</v>
      </c>
      <c r="G722" t="s">
        <v>8223</v>
      </c>
      <c r="H722" t="s">
        <v>8245</v>
      </c>
      <c r="I722">
        <v>1406358000</v>
      </c>
      <c r="J722">
        <v>1404841270</v>
      </c>
      <c r="K722" t="b">
        <v>0</v>
      </c>
      <c r="L722">
        <v>34</v>
      </c>
      <c r="M722" t="b">
        <v>1</v>
      </c>
      <c r="N722" s="12" t="s">
        <v>8297</v>
      </c>
      <c r="O722" t="s">
        <v>8298</v>
      </c>
      <c r="P722" s="13">
        <v>120</v>
      </c>
      <c r="Q722" s="13">
        <v>88.24</v>
      </c>
      <c r="R722" s="14">
        <v>41828.736921296295</v>
      </c>
      <c r="S722" s="14">
        <v>41846.291666666664</v>
      </c>
    </row>
    <row r="723" spans="1:19" ht="32" x14ac:dyDescent="0.2">
      <c r="A723">
        <v>3699</v>
      </c>
      <c r="B723" s="3" t="s">
        <v>3696</v>
      </c>
      <c r="C723" s="3" t="s">
        <v>7809</v>
      </c>
      <c r="D723" s="6">
        <v>2500</v>
      </c>
      <c r="E723" s="8">
        <v>2520</v>
      </c>
      <c r="F723" t="s">
        <v>8218</v>
      </c>
      <c r="G723" t="s">
        <v>8223</v>
      </c>
      <c r="H723" t="s">
        <v>8245</v>
      </c>
      <c r="I723">
        <v>1413383216</v>
      </c>
      <c r="J723">
        <v>1410791216</v>
      </c>
      <c r="K723" t="b">
        <v>0</v>
      </c>
      <c r="L723">
        <v>40</v>
      </c>
      <c r="M723" t="b">
        <v>1</v>
      </c>
      <c r="N723" s="12" t="s">
        <v>8297</v>
      </c>
      <c r="O723" t="s">
        <v>8298</v>
      </c>
      <c r="P723" s="13">
        <v>101</v>
      </c>
      <c r="Q723" s="13">
        <v>63</v>
      </c>
      <c r="R723" s="14">
        <v>41897.602037037039</v>
      </c>
      <c r="S723" s="14">
        <v>41927.602037037039</v>
      </c>
    </row>
    <row r="724" spans="1:19" ht="32" x14ac:dyDescent="0.2">
      <c r="A724">
        <v>3823</v>
      </c>
      <c r="B724" s="3" t="s">
        <v>3820</v>
      </c>
      <c r="C724" s="3" t="s">
        <v>7932</v>
      </c>
      <c r="D724" s="6">
        <v>2500</v>
      </c>
      <c r="E724" s="8">
        <v>2650</v>
      </c>
      <c r="F724" t="s">
        <v>8218</v>
      </c>
      <c r="G724" t="s">
        <v>8223</v>
      </c>
      <c r="H724" t="s">
        <v>8245</v>
      </c>
      <c r="I724">
        <v>1437364740</v>
      </c>
      <c r="J724">
        <v>1434405044</v>
      </c>
      <c r="K724" t="b">
        <v>0</v>
      </c>
      <c r="L724">
        <v>41</v>
      </c>
      <c r="M724" t="b">
        <v>1</v>
      </c>
      <c r="N724" s="12" t="s">
        <v>8297</v>
      </c>
      <c r="O724" t="s">
        <v>8298</v>
      </c>
      <c r="P724" s="13">
        <v>106</v>
      </c>
      <c r="Q724" s="13">
        <v>64.63</v>
      </c>
      <c r="R724" s="14">
        <v>42170.910231481481</v>
      </c>
      <c r="S724" s="14">
        <v>42205.165972222225</v>
      </c>
    </row>
    <row r="725" spans="1:19" ht="32" x14ac:dyDescent="0.2">
      <c r="A725">
        <v>3555</v>
      </c>
      <c r="B725" s="3" t="s">
        <v>3554</v>
      </c>
      <c r="C725" s="3" t="s">
        <v>7665</v>
      </c>
      <c r="D725" s="6">
        <v>2400</v>
      </c>
      <c r="E725" s="8">
        <v>2400</v>
      </c>
      <c r="F725" t="s">
        <v>8218</v>
      </c>
      <c r="G725" t="s">
        <v>8236</v>
      </c>
      <c r="H725" t="s">
        <v>8248</v>
      </c>
      <c r="I725">
        <v>1479382594</v>
      </c>
      <c r="J725">
        <v>1476786994</v>
      </c>
      <c r="K725" t="b">
        <v>0</v>
      </c>
      <c r="L725">
        <v>14</v>
      </c>
      <c r="M725" t="b">
        <v>1</v>
      </c>
      <c r="N725" s="12" t="s">
        <v>8297</v>
      </c>
      <c r="O725" t="s">
        <v>8298</v>
      </c>
      <c r="P725" s="13">
        <v>100</v>
      </c>
      <c r="Q725" s="13">
        <v>171.43</v>
      </c>
      <c r="R725" s="14">
        <v>42661.442060185189</v>
      </c>
      <c r="S725" s="14">
        <v>42691.483726851846</v>
      </c>
    </row>
    <row r="726" spans="1:19" ht="32" x14ac:dyDescent="0.2">
      <c r="A726">
        <v>3252</v>
      </c>
      <c r="B726" s="3" t="s">
        <v>3252</v>
      </c>
      <c r="C726" s="3" t="s">
        <v>7362</v>
      </c>
      <c r="D726" s="6">
        <v>2250</v>
      </c>
      <c r="E726" s="8">
        <v>2876</v>
      </c>
      <c r="F726" t="s">
        <v>8218</v>
      </c>
      <c r="G726" t="s">
        <v>8224</v>
      </c>
      <c r="H726" t="s">
        <v>8246</v>
      </c>
      <c r="I726">
        <v>1473247240</v>
      </c>
      <c r="J726">
        <v>1470655240</v>
      </c>
      <c r="K726" t="b">
        <v>1</v>
      </c>
      <c r="L726">
        <v>50</v>
      </c>
      <c r="M726" t="b">
        <v>1</v>
      </c>
      <c r="N726" s="12" t="s">
        <v>8297</v>
      </c>
      <c r="O726" t="s">
        <v>8298</v>
      </c>
      <c r="P726" s="13">
        <v>128</v>
      </c>
      <c r="Q726" s="13">
        <v>57.52</v>
      </c>
      <c r="R726" s="14">
        <v>42590.472685185188</v>
      </c>
      <c r="S726" s="14">
        <v>42620.472685185188</v>
      </c>
    </row>
    <row r="727" spans="1:19" ht="32" x14ac:dyDescent="0.2">
      <c r="A727">
        <v>3152</v>
      </c>
      <c r="B727" s="3" t="s">
        <v>3152</v>
      </c>
      <c r="C727" s="3" t="s">
        <v>7262</v>
      </c>
      <c r="D727" s="6">
        <v>2200</v>
      </c>
      <c r="E727" s="8">
        <v>2331</v>
      </c>
      <c r="F727" t="s">
        <v>8218</v>
      </c>
      <c r="G727" t="s">
        <v>8224</v>
      </c>
      <c r="H727" t="s">
        <v>8246</v>
      </c>
      <c r="I727">
        <v>1383425367</v>
      </c>
      <c r="J727">
        <v>1380833367</v>
      </c>
      <c r="K727" t="b">
        <v>1</v>
      </c>
      <c r="L727">
        <v>67</v>
      </c>
      <c r="M727" t="b">
        <v>1</v>
      </c>
      <c r="N727" s="12" t="s">
        <v>8297</v>
      </c>
      <c r="O727" t="s">
        <v>8298</v>
      </c>
      <c r="P727" s="13">
        <v>106</v>
      </c>
      <c r="Q727" s="13">
        <v>34.79</v>
      </c>
      <c r="R727" s="14">
        <v>41550.867673611108</v>
      </c>
      <c r="S727" s="14">
        <v>41580.867673611108</v>
      </c>
    </row>
    <row r="728" spans="1:19" ht="32" x14ac:dyDescent="0.2">
      <c r="A728">
        <v>3556</v>
      </c>
      <c r="B728" s="3" t="s">
        <v>3555</v>
      </c>
      <c r="C728" s="3" t="s">
        <v>7666</v>
      </c>
      <c r="D728" s="6">
        <v>2200</v>
      </c>
      <c r="E728" s="8">
        <v>2210</v>
      </c>
      <c r="F728" t="s">
        <v>8218</v>
      </c>
      <c r="G728" t="s">
        <v>8224</v>
      </c>
      <c r="H728" t="s">
        <v>8246</v>
      </c>
      <c r="I728">
        <v>1408289724</v>
      </c>
      <c r="J728">
        <v>1403105724</v>
      </c>
      <c r="K728" t="b">
        <v>0</v>
      </c>
      <c r="L728">
        <v>20</v>
      </c>
      <c r="M728" t="b">
        <v>1</v>
      </c>
      <c r="N728" s="12" t="s">
        <v>8297</v>
      </c>
      <c r="O728" t="s">
        <v>8298</v>
      </c>
      <c r="P728" s="13">
        <v>100</v>
      </c>
      <c r="Q728" s="13">
        <v>110.5</v>
      </c>
      <c r="R728" s="14">
        <v>41808.649583333332</v>
      </c>
      <c r="S728" s="14">
        <v>41868.649583333332</v>
      </c>
    </row>
    <row r="729" spans="1:19" ht="32" x14ac:dyDescent="0.2">
      <c r="A729">
        <v>3448</v>
      </c>
      <c r="B729" s="3" t="s">
        <v>3447</v>
      </c>
      <c r="C729" s="3" t="s">
        <v>7558</v>
      </c>
      <c r="D729" s="6">
        <v>2100</v>
      </c>
      <c r="E729" s="8">
        <v>2305</v>
      </c>
      <c r="F729" t="s">
        <v>8218</v>
      </c>
      <c r="G729" t="s">
        <v>8223</v>
      </c>
      <c r="H729" t="s">
        <v>8245</v>
      </c>
      <c r="I729">
        <v>1418784689</v>
      </c>
      <c r="J729">
        <v>1416192689</v>
      </c>
      <c r="K729" t="b">
        <v>0</v>
      </c>
      <c r="L729">
        <v>45</v>
      </c>
      <c r="M729" t="b">
        <v>1</v>
      </c>
      <c r="N729" s="12" t="s">
        <v>8297</v>
      </c>
      <c r="O729" t="s">
        <v>8298</v>
      </c>
      <c r="P729" s="13">
        <v>110</v>
      </c>
      <c r="Q729" s="13">
        <v>51.22</v>
      </c>
      <c r="R729" s="14">
        <v>41960.119085648148</v>
      </c>
      <c r="S729" s="14">
        <v>41990.119085648148</v>
      </c>
    </row>
    <row r="730" spans="1:19" ht="32" x14ac:dyDescent="0.2">
      <c r="A730">
        <v>3548</v>
      </c>
      <c r="B730" s="3" t="s">
        <v>3547</v>
      </c>
      <c r="C730" s="3" t="s">
        <v>7658</v>
      </c>
      <c r="D730" s="6">
        <v>2100</v>
      </c>
      <c r="E730" s="8">
        <v>2140</v>
      </c>
      <c r="F730" t="s">
        <v>8218</v>
      </c>
      <c r="G730" t="s">
        <v>8223</v>
      </c>
      <c r="H730" t="s">
        <v>8245</v>
      </c>
      <c r="I730">
        <v>1457139600</v>
      </c>
      <c r="J730">
        <v>1455230214</v>
      </c>
      <c r="K730" t="b">
        <v>0</v>
      </c>
      <c r="L730">
        <v>13</v>
      </c>
      <c r="M730" t="b">
        <v>1</v>
      </c>
      <c r="N730" s="12" t="s">
        <v>8297</v>
      </c>
      <c r="O730" t="s">
        <v>8298</v>
      </c>
      <c r="P730" s="13">
        <v>102</v>
      </c>
      <c r="Q730" s="13">
        <v>164.62</v>
      </c>
      <c r="R730" s="14">
        <v>42411.942291666666</v>
      </c>
      <c r="S730" s="14">
        <v>42434.041666666672</v>
      </c>
    </row>
    <row r="731" spans="1:19" ht="32" x14ac:dyDescent="0.2">
      <c r="A731">
        <v>3813</v>
      </c>
      <c r="B731" s="3" t="s">
        <v>3810</v>
      </c>
      <c r="C731" s="3" t="s">
        <v>7923</v>
      </c>
      <c r="D731" s="6">
        <v>2100</v>
      </c>
      <c r="E731" s="8">
        <v>2119.9899999999998</v>
      </c>
      <c r="F731" t="s">
        <v>8218</v>
      </c>
      <c r="G731" t="s">
        <v>8223</v>
      </c>
      <c r="H731" t="s">
        <v>8245</v>
      </c>
      <c r="I731">
        <v>1465940580</v>
      </c>
      <c r="J731">
        <v>1462603021</v>
      </c>
      <c r="K731" t="b">
        <v>0</v>
      </c>
      <c r="L731">
        <v>27</v>
      </c>
      <c r="M731" t="b">
        <v>1</v>
      </c>
      <c r="N731" s="12" t="s">
        <v>8297</v>
      </c>
      <c r="O731" t="s">
        <v>8298</v>
      </c>
      <c r="P731" s="13">
        <v>101</v>
      </c>
      <c r="Q731" s="13">
        <v>78.52</v>
      </c>
      <c r="R731" s="14">
        <v>42497.275706018518</v>
      </c>
      <c r="S731" s="14">
        <v>42535.904861111107</v>
      </c>
    </row>
    <row r="732" spans="1:19" ht="32" x14ac:dyDescent="0.2">
      <c r="A732">
        <v>533</v>
      </c>
      <c r="B732" s="3" t="s">
        <v>534</v>
      </c>
      <c r="C732" s="3" t="s">
        <v>4643</v>
      </c>
      <c r="D732" s="6">
        <v>2000</v>
      </c>
      <c r="E732" s="8">
        <v>2004</v>
      </c>
      <c r="F732" t="s">
        <v>8218</v>
      </c>
      <c r="G732" t="s">
        <v>8224</v>
      </c>
      <c r="H732" t="s">
        <v>8246</v>
      </c>
      <c r="I732">
        <v>1463394365</v>
      </c>
      <c r="J732">
        <v>1461320765</v>
      </c>
      <c r="K732" t="b">
        <v>0</v>
      </c>
      <c r="L732">
        <v>17</v>
      </c>
      <c r="M732" t="b">
        <v>1</v>
      </c>
      <c r="N732" s="12" t="s">
        <v>8297</v>
      </c>
      <c r="O732" t="s">
        <v>8298</v>
      </c>
      <c r="P732" s="13">
        <v>100</v>
      </c>
      <c r="Q732" s="13">
        <v>117.88</v>
      </c>
      <c r="R732" s="14">
        <v>42482.43478009259</v>
      </c>
      <c r="S732" s="14">
        <v>42506.43478009259</v>
      </c>
    </row>
    <row r="733" spans="1:19" ht="32" x14ac:dyDescent="0.2">
      <c r="A733">
        <v>535</v>
      </c>
      <c r="B733" s="3" t="s">
        <v>536</v>
      </c>
      <c r="C733" s="3" t="s">
        <v>4645</v>
      </c>
      <c r="D733" s="6">
        <v>2000</v>
      </c>
      <c r="E733" s="8">
        <v>2050</v>
      </c>
      <c r="F733" t="s">
        <v>8218</v>
      </c>
      <c r="G733" t="s">
        <v>8224</v>
      </c>
      <c r="H733" t="s">
        <v>8246</v>
      </c>
      <c r="I733">
        <v>1483707905</v>
      </c>
      <c r="J733">
        <v>1481115905</v>
      </c>
      <c r="K733" t="b">
        <v>0</v>
      </c>
      <c r="L733">
        <v>59</v>
      </c>
      <c r="M733" t="b">
        <v>1</v>
      </c>
      <c r="N733" s="12" t="s">
        <v>8297</v>
      </c>
      <c r="O733" t="s">
        <v>8298</v>
      </c>
      <c r="P733" s="13">
        <v>103</v>
      </c>
      <c r="Q733" s="13">
        <v>34.75</v>
      </c>
      <c r="R733" s="14">
        <v>42711.545196759253</v>
      </c>
      <c r="S733" s="14">
        <v>42741.545196759253</v>
      </c>
    </row>
    <row r="734" spans="1:19" ht="32" x14ac:dyDescent="0.2">
      <c r="A734">
        <v>537</v>
      </c>
      <c r="B734" s="3" t="s">
        <v>538</v>
      </c>
      <c r="C734" s="3" t="s">
        <v>4647</v>
      </c>
      <c r="D734" s="6">
        <v>2000</v>
      </c>
      <c r="E734" s="8">
        <v>2410</v>
      </c>
      <c r="F734" t="s">
        <v>8218</v>
      </c>
      <c r="G734" t="s">
        <v>8223</v>
      </c>
      <c r="H734" t="s">
        <v>8245</v>
      </c>
      <c r="I734">
        <v>1446665191</v>
      </c>
      <c r="J734">
        <v>1444069591</v>
      </c>
      <c r="K734" t="b">
        <v>0</v>
      </c>
      <c r="L734">
        <v>59</v>
      </c>
      <c r="M734" t="b">
        <v>1</v>
      </c>
      <c r="N734" s="12" t="s">
        <v>8297</v>
      </c>
      <c r="O734" t="s">
        <v>8298</v>
      </c>
      <c r="P734" s="13">
        <v>121</v>
      </c>
      <c r="Q734" s="13">
        <v>40.85</v>
      </c>
      <c r="R734" s="14">
        <v>42282.768414351856</v>
      </c>
      <c r="S734" s="14">
        <v>42312.810081018513</v>
      </c>
    </row>
    <row r="735" spans="1:19" ht="32" x14ac:dyDescent="0.2">
      <c r="A735">
        <v>1284</v>
      </c>
      <c r="B735" s="3" t="s">
        <v>1285</v>
      </c>
      <c r="C735" s="3" t="s">
        <v>5394</v>
      </c>
      <c r="D735" s="6">
        <v>2000</v>
      </c>
      <c r="E735" s="8">
        <v>2020</v>
      </c>
      <c r="F735" t="s">
        <v>8218</v>
      </c>
      <c r="G735" t="s">
        <v>8223</v>
      </c>
      <c r="H735" t="s">
        <v>8245</v>
      </c>
      <c r="I735">
        <v>1483203540</v>
      </c>
      <c r="J735">
        <v>1481175482</v>
      </c>
      <c r="K735" t="b">
        <v>0</v>
      </c>
      <c r="L735">
        <v>31</v>
      </c>
      <c r="M735" t="b">
        <v>1</v>
      </c>
      <c r="N735" s="12" t="s">
        <v>8297</v>
      </c>
      <c r="O735" t="s">
        <v>8298</v>
      </c>
      <c r="P735" s="13">
        <v>101</v>
      </c>
      <c r="Q735" s="13">
        <v>65.16</v>
      </c>
      <c r="R735" s="14">
        <v>42712.23474537037</v>
      </c>
      <c r="S735" s="14">
        <v>42735.707638888889</v>
      </c>
    </row>
    <row r="736" spans="1:19" ht="32" x14ac:dyDescent="0.2">
      <c r="A736">
        <v>1285</v>
      </c>
      <c r="B736" s="3" t="s">
        <v>1286</v>
      </c>
      <c r="C736" s="3" t="s">
        <v>5395</v>
      </c>
      <c r="D736" s="6">
        <v>2000</v>
      </c>
      <c r="E736" s="8">
        <v>2033</v>
      </c>
      <c r="F736" t="s">
        <v>8218</v>
      </c>
      <c r="G736" t="s">
        <v>8224</v>
      </c>
      <c r="H736" t="s">
        <v>8246</v>
      </c>
      <c r="I736">
        <v>1434808775</v>
      </c>
      <c r="J736">
        <v>1433512775</v>
      </c>
      <c r="K736" t="b">
        <v>0</v>
      </c>
      <c r="L736">
        <v>63</v>
      </c>
      <c r="M736" t="b">
        <v>1</v>
      </c>
      <c r="N736" s="12" t="s">
        <v>8297</v>
      </c>
      <c r="O736" t="s">
        <v>8298</v>
      </c>
      <c r="P736" s="13">
        <v>102</v>
      </c>
      <c r="Q736" s="13">
        <v>32.270000000000003</v>
      </c>
      <c r="R736" s="14">
        <v>42160.583043981482</v>
      </c>
      <c r="S736" s="14">
        <v>42175.583043981482</v>
      </c>
    </row>
    <row r="737" spans="1:19" ht="32" x14ac:dyDescent="0.2">
      <c r="A737">
        <v>1298</v>
      </c>
      <c r="B737" s="3" t="s">
        <v>1299</v>
      </c>
      <c r="C737" s="3" t="s">
        <v>5408</v>
      </c>
      <c r="D737" s="6">
        <v>2000</v>
      </c>
      <c r="E737" s="8">
        <v>2093</v>
      </c>
      <c r="F737" t="s">
        <v>8218</v>
      </c>
      <c r="G737" t="s">
        <v>8224</v>
      </c>
      <c r="H737" t="s">
        <v>8246</v>
      </c>
      <c r="I737">
        <v>1461860432</v>
      </c>
      <c r="J737">
        <v>1459268432</v>
      </c>
      <c r="K737" t="b">
        <v>0</v>
      </c>
      <c r="L737">
        <v>33</v>
      </c>
      <c r="M737" t="b">
        <v>1</v>
      </c>
      <c r="N737" s="12" t="s">
        <v>8297</v>
      </c>
      <c r="O737" t="s">
        <v>8298</v>
      </c>
      <c r="P737" s="13">
        <v>105</v>
      </c>
      <c r="Q737" s="13">
        <v>63.42</v>
      </c>
      <c r="R737" s="14">
        <v>42458.680925925932</v>
      </c>
      <c r="S737" s="14">
        <v>42488.680925925932</v>
      </c>
    </row>
    <row r="738" spans="1:19" ht="32" x14ac:dyDescent="0.2">
      <c r="A738">
        <v>1301</v>
      </c>
      <c r="B738" s="3" t="s">
        <v>1302</v>
      </c>
      <c r="C738" s="3" t="s">
        <v>5411</v>
      </c>
      <c r="D738" s="6">
        <v>2000</v>
      </c>
      <c r="E738" s="8">
        <v>2055</v>
      </c>
      <c r="F738" t="s">
        <v>8218</v>
      </c>
      <c r="G738" t="s">
        <v>8223</v>
      </c>
      <c r="H738" t="s">
        <v>8245</v>
      </c>
      <c r="I738">
        <v>1437447600</v>
      </c>
      <c r="J738">
        <v>1436551178</v>
      </c>
      <c r="K738" t="b">
        <v>0</v>
      </c>
      <c r="L738">
        <v>29</v>
      </c>
      <c r="M738" t="b">
        <v>1</v>
      </c>
      <c r="N738" s="12" t="s">
        <v>8297</v>
      </c>
      <c r="O738" t="s">
        <v>8298</v>
      </c>
      <c r="P738" s="13">
        <v>103</v>
      </c>
      <c r="Q738" s="13">
        <v>70.86</v>
      </c>
      <c r="R738" s="14">
        <v>42195.749745370369</v>
      </c>
      <c r="S738" s="14">
        <v>42206.125</v>
      </c>
    </row>
    <row r="739" spans="1:19" ht="32" x14ac:dyDescent="0.2">
      <c r="A739">
        <v>2788</v>
      </c>
      <c r="B739" s="3" t="s">
        <v>2788</v>
      </c>
      <c r="C739" s="3" t="s">
        <v>6898</v>
      </c>
      <c r="D739" s="6">
        <v>2000</v>
      </c>
      <c r="E739" s="8">
        <v>2050</v>
      </c>
      <c r="F739" t="s">
        <v>8218</v>
      </c>
      <c r="G739" t="s">
        <v>8223</v>
      </c>
      <c r="H739" t="s">
        <v>8245</v>
      </c>
      <c r="I739">
        <v>1469811043</v>
      </c>
      <c r="J739">
        <v>1467219043</v>
      </c>
      <c r="K739" t="b">
        <v>0</v>
      </c>
      <c r="L739">
        <v>20</v>
      </c>
      <c r="M739" t="b">
        <v>1</v>
      </c>
      <c r="N739" s="12" t="s">
        <v>8297</v>
      </c>
      <c r="O739" t="s">
        <v>8298</v>
      </c>
      <c r="P739" s="13">
        <v>103</v>
      </c>
      <c r="Q739" s="13">
        <v>102.5</v>
      </c>
      <c r="R739" s="14">
        <v>42550.701886574068</v>
      </c>
      <c r="S739" s="14">
        <v>42580.701886574068</v>
      </c>
    </row>
    <row r="740" spans="1:19" ht="32" x14ac:dyDescent="0.2">
      <c r="A740">
        <v>2791</v>
      </c>
      <c r="B740" s="3" t="s">
        <v>2791</v>
      </c>
      <c r="C740" s="3" t="s">
        <v>6901</v>
      </c>
      <c r="D740" s="6">
        <v>2000</v>
      </c>
      <c r="E740" s="8">
        <v>2050</v>
      </c>
      <c r="F740" t="s">
        <v>8218</v>
      </c>
      <c r="G740" t="s">
        <v>8223</v>
      </c>
      <c r="H740" t="s">
        <v>8245</v>
      </c>
      <c r="I740">
        <v>1473393600</v>
      </c>
      <c r="J740">
        <v>1470778559</v>
      </c>
      <c r="K740" t="b">
        <v>0</v>
      </c>
      <c r="L740">
        <v>28</v>
      </c>
      <c r="M740" t="b">
        <v>1</v>
      </c>
      <c r="N740" s="12" t="s">
        <v>8297</v>
      </c>
      <c r="O740" t="s">
        <v>8298</v>
      </c>
      <c r="P740" s="13">
        <v>103</v>
      </c>
      <c r="Q740" s="13">
        <v>73.209999999999994</v>
      </c>
      <c r="R740" s="14">
        <v>42591.899988425925</v>
      </c>
      <c r="S740" s="14">
        <v>42622.166666666672</v>
      </c>
    </row>
    <row r="741" spans="1:19" ht="32" x14ac:dyDescent="0.2">
      <c r="A741">
        <v>2792</v>
      </c>
      <c r="B741" s="3" t="s">
        <v>2792</v>
      </c>
      <c r="C741" s="3" t="s">
        <v>6902</v>
      </c>
      <c r="D741" s="6">
        <v>2000</v>
      </c>
      <c r="E741" s="8">
        <v>2152</v>
      </c>
      <c r="F741" t="s">
        <v>8218</v>
      </c>
      <c r="G741" t="s">
        <v>8223</v>
      </c>
      <c r="H741" t="s">
        <v>8245</v>
      </c>
      <c r="I741">
        <v>1439357559</v>
      </c>
      <c r="J741">
        <v>1435469559</v>
      </c>
      <c r="K741" t="b">
        <v>0</v>
      </c>
      <c r="L741">
        <v>24</v>
      </c>
      <c r="M741" t="b">
        <v>1</v>
      </c>
      <c r="N741" s="12" t="s">
        <v>8297</v>
      </c>
      <c r="O741" t="s">
        <v>8298</v>
      </c>
      <c r="P741" s="13">
        <v>108</v>
      </c>
      <c r="Q741" s="13">
        <v>89.67</v>
      </c>
      <c r="R741" s="14">
        <v>42183.231006944443</v>
      </c>
      <c r="S741" s="14">
        <v>42228.231006944443</v>
      </c>
    </row>
    <row r="742" spans="1:19" ht="32" x14ac:dyDescent="0.2">
      <c r="A742">
        <v>2826</v>
      </c>
      <c r="B742" s="3" t="s">
        <v>2826</v>
      </c>
      <c r="C742" s="3" t="s">
        <v>6936</v>
      </c>
      <c r="D742" s="6">
        <v>2000</v>
      </c>
      <c r="E742" s="8">
        <v>2155</v>
      </c>
      <c r="F742" t="s">
        <v>8218</v>
      </c>
      <c r="G742" t="s">
        <v>8223</v>
      </c>
      <c r="H742" t="s">
        <v>8245</v>
      </c>
      <c r="I742">
        <v>1436511600</v>
      </c>
      <c r="J742">
        <v>1434415812</v>
      </c>
      <c r="K742" t="b">
        <v>0</v>
      </c>
      <c r="L742">
        <v>19</v>
      </c>
      <c r="M742" t="b">
        <v>1</v>
      </c>
      <c r="N742" s="12" t="s">
        <v>8297</v>
      </c>
      <c r="O742" t="s">
        <v>8298</v>
      </c>
      <c r="P742" s="13">
        <v>108</v>
      </c>
      <c r="Q742" s="13">
        <v>113.42</v>
      </c>
      <c r="R742" s="14">
        <v>42171.034861111111</v>
      </c>
      <c r="S742" s="14">
        <v>42195.291666666672</v>
      </c>
    </row>
    <row r="743" spans="1:19" ht="32" x14ac:dyDescent="0.2">
      <c r="A743">
        <v>2827</v>
      </c>
      <c r="B743" s="3" t="s">
        <v>2827</v>
      </c>
      <c r="C743" s="3" t="s">
        <v>6937</v>
      </c>
      <c r="D743" s="6">
        <v>2000</v>
      </c>
      <c r="E743" s="8">
        <v>2405</v>
      </c>
      <c r="F743" t="s">
        <v>8218</v>
      </c>
      <c r="G743" t="s">
        <v>8223</v>
      </c>
      <c r="H743" t="s">
        <v>8245</v>
      </c>
      <c r="I743">
        <v>1464971400</v>
      </c>
      <c r="J743">
        <v>1462379066</v>
      </c>
      <c r="K743" t="b">
        <v>0</v>
      </c>
      <c r="L743">
        <v>23</v>
      </c>
      <c r="M743" t="b">
        <v>1</v>
      </c>
      <c r="N743" s="12" t="s">
        <v>8297</v>
      </c>
      <c r="O743" t="s">
        <v>8298</v>
      </c>
      <c r="P743" s="13">
        <v>120</v>
      </c>
      <c r="Q743" s="13">
        <v>104.57</v>
      </c>
      <c r="R743" s="14">
        <v>42494.683634259258</v>
      </c>
      <c r="S743" s="14">
        <v>42524.6875</v>
      </c>
    </row>
    <row r="744" spans="1:19" ht="32" x14ac:dyDescent="0.2">
      <c r="A744">
        <v>2838</v>
      </c>
      <c r="B744" s="3" t="s">
        <v>2838</v>
      </c>
      <c r="C744" s="3" t="s">
        <v>6948</v>
      </c>
      <c r="D744" s="6">
        <v>2000</v>
      </c>
      <c r="E744" s="8">
        <v>2405</v>
      </c>
      <c r="F744" t="s">
        <v>8218</v>
      </c>
      <c r="G744" t="s">
        <v>8223</v>
      </c>
      <c r="H744" t="s">
        <v>8245</v>
      </c>
      <c r="I744">
        <v>1407967200</v>
      </c>
      <c r="J744">
        <v>1406039696</v>
      </c>
      <c r="K744" t="b">
        <v>0</v>
      </c>
      <c r="L744">
        <v>54</v>
      </c>
      <c r="M744" t="b">
        <v>1</v>
      </c>
      <c r="N744" s="12" t="s">
        <v>8297</v>
      </c>
      <c r="O744" t="s">
        <v>8298</v>
      </c>
      <c r="P744" s="13">
        <v>120</v>
      </c>
      <c r="Q744" s="13">
        <v>44.54</v>
      </c>
      <c r="R744" s="14">
        <v>41842.607592592591</v>
      </c>
      <c r="S744" s="14">
        <v>41864.916666666664</v>
      </c>
    </row>
    <row r="745" spans="1:19" ht="32" x14ac:dyDescent="0.2">
      <c r="A745">
        <v>2972</v>
      </c>
      <c r="B745" s="3" t="s">
        <v>2972</v>
      </c>
      <c r="C745" s="3" t="s">
        <v>7082</v>
      </c>
      <c r="D745" s="6">
        <v>2000</v>
      </c>
      <c r="E745" s="8">
        <v>2107</v>
      </c>
      <c r="F745" t="s">
        <v>8218</v>
      </c>
      <c r="G745" t="s">
        <v>8223</v>
      </c>
      <c r="H745" t="s">
        <v>8245</v>
      </c>
      <c r="I745">
        <v>1480899600</v>
      </c>
      <c r="J745">
        <v>1479609520</v>
      </c>
      <c r="K745" t="b">
        <v>0</v>
      </c>
      <c r="L745">
        <v>17</v>
      </c>
      <c r="M745" t="b">
        <v>1</v>
      </c>
      <c r="N745" s="12" t="s">
        <v>8297</v>
      </c>
      <c r="O745" t="s">
        <v>8298</v>
      </c>
      <c r="P745" s="13">
        <v>105</v>
      </c>
      <c r="Q745" s="13">
        <v>123.94</v>
      </c>
      <c r="R745" s="14">
        <v>42694.110185185185</v>
      </c>
      <c r="S745" s="14">
        <v>42709.041666666672</v>
      </c>
    </row>
    <row r="746" spans="1:19" ht="32" x14ac:dyDescent="0.2">
      <c r="A746">
        <v>3161</v>
      </c>
      <c r="B746" s="3" t="s">
        <v>3161</v>
      </c>
      <c r="C746" s="3" t="s">
        <v>7271</v>
      </c>
      <c r="D746" s="6">
        <v>2000</v>
      </c>
      <c r="E746" s="8">
        <v>2102</v>
      </c>
      <c r="F746" t="s">
        <v>8218</v>
      </c>
      <c r="G746" t="s">
        <v>8224</v>
      </c>
      <c r="H746" t="s">
        <v>8246</v>
      </c>
      <c r="I746">
        <v>1413377522</v>
      </c>
      <c r="J746">
        <v>1410785522</v>
      </c>
      <c r="K746" t="b">
        <v>1</v>
      </c>
      <c r="L746">
        <v>74</v>
      </c>
      <c r="M746" t="b">
        <v>1</v>
      </c>
      <c r="N746" s="12" t="s">
        <v>8297</v>
      </c>
      <c r="O746" t="s">
        <v>8298</v>
      </c>
      <c r="P746" s="13">
        <v>105</v>
      </c>
      <c r="Q746" s="13">
        <v>28.41</v>
      </c>
      <c r="R746" s="14">
        <v>41897.536134259259</v>
      </c>
      <c r="S746" s="14">
        <v>41927.536134259259</v>
      </c>
    </row>
    <row r="747" spans="1:19" ht="32" x14ac:dyDescent="0.2">
      <c r="A747">
        <v>3170</v>
      </c>
      <c r="B747" s="3" t="s">
        <v>3170</v>
      </c>
      <c r="C747" s="3" t="s">
        <v>7280</v>
      </c>
      <c r="D747" s="6">
        <v>2000</v>
      </c>
      <c r="E747" s="8">
        <v>2245</v>
      </c>
      <c r="F747" t="s">
        <v>8218</v>
      </c>
      <c r="G747" t="s">
        <v>8223</v>
      </c>
      <c r="H747" t="s">
        <v>8245</v>
      </c>
      <c r="I747">
        <v>1404273600</v>
      </c>
      <c r="J747">
        <v>1401414944</v>
      </c>
      <c r="K747" t="b">
        <v>1</v>
      </c>
      <c r="L747">
        <v>71</v>
      </c>
      <c r="M747" t="b">
        <v>1</v>
      </c>
      <c r="N747" s="12" t="s">
        <v>8297</v>
      </c>
      <c r="O747" t="s">
        <v>8298</v>
      </c>
      <c r="P747" s="13">
        <v>112</v>
      </c>
      <c r="Q747" s="13">
        <v>31.62</v>
      </c>
      <c r="R747" s="14">
        <v>41789.080370370371</v>
      </c>
      <c r="S747" s="14">
        <v>41822.166666666664</v>
      </c>
    </row>
    <row r="748" spans="1:19" ht="32" x14ac:dyDescent="0.2">
      <c r="A748">
        <v>3172</v>
      </c>
      <c r="B748" s="3" t="s">
        <v>3172</v>
      </c>
      <c r="C748" s="3" t="s">
        <v>7282</v>
      </c>
      <c r="D748" s="6">
        <v>2000</v>
      </c>
      <c r="E748" s="8">
        <v>2300</v>
      </c>
      <c r="F748" t="s">
        <v>8218</v>
      </c>
      <c r="G748" t="s">
        <v>8223</v>
      </c>
      <c r="H748" t="s">
        <v>8245</v>
      </c>
      <c r="I748">
        <v>1329240668</v>
      </c>
      <c r="J748">
        <v>1326648668</v>
      </c>
      <c r="K748" t="b">
        <v>1</v>
      </c>
      <c r="L748">
        <v>29</v>
      </c>
      <c r="M748" t="b">
        <v>1</v>
      </c>
      <c r="N748" s="12" t="s">
        <v>8297</v>
      </c>
      <c r="O748" t="s">
        <v>8298</v>
      </c>
      <c r="P748" s="13">
        <v>115</v>
      </c>
      <c r="Q748" s="13">
        <v>79.31</v>
      </c>
      <c r="R748" s="14">
        <v>40923.729953703703</v>
      </c>
      <c r="S748" s="14">
        <v>40953.729953703703</v>
      </c>
    </row>
    <row r="749" spans="1:19" ht="32" x14ac:dyDescent="0.2">
      <c r="A749">
        <v>3216</v>
      </c>
      <c r="B749" s="3" t="s">
        <v>3216</v>
      </c>
      <c r="C749" s="3" t="s">
        <v>7326</v>
      </c>
      <c r="D749" s="6">
        <v>2000</v>
      </c>
      <c r="E749" s="8">
        <v>2001</v>
      </c>
      <c r="F749" t="s">
        <v>8218</v>
      </c>
      <c r="G749" t="s">
        <v>8224</v>
      </c>
      <c r="H749" t="s">
        <v>8246</v>
      </c>
      <c r="I749">
        <v>1436625000</v>
      </c>
      <c r="J749">
        <v>1433934371</v>
      </c>
      <c r="K749" t="b">
        <v>1</v>
      </c>
      <c r="L749">
        <v>35</v>
      </c>
      <c r="M749" t="b">
        <v>1</v>
      </c>
      <c r="N749" s="12" t="s">
        <v>8297</v>
      </c>
      <c r="O749" t="s">
        <v>8298</v>
      </c>
      <c r="P749" s="13">
        <v>100</v>
      </c>
      <c r="Q749" s="13">
        <v>57.17</v>
      </c>
      <c r="R749" s="14">
        <v>42165.462627314817</v>
      </c>
      <c r="S749" s="14">
        <v>42196.604166666672</v>
      </c>
    </row>
    <row r="750" spans="1:19" ht="32" x14ac:dyDescent="0.2">
      <c r="A750">
        <v>3225</v>
      </c>
      <c r="B750" s="3" t="s">
        <v>3225</v>
      </c>
      <c r="C750" s="3" t="s">
        <v>7335</v>
      </c>
      <c r="D750" s="6">
        <v>2000</v>
      </c>
      <c r="E750" s="8">
        <v>2047</v>
      </c>
      <c r="F750" t="s">
        <v>8218</v>
      </c>
      <c r="G750" t="s">
        <v>8223</v>
      </c>
      <c r="H750" t="s">
        <v>8245</v>
      </c>
      <c r="I750">
        <v>1464987600</v>
      </c>
      <c r="J750">
        <v>1463145938</v>
      </c>
      <c r="K750" t="b">
        <v>1</v>
      </c>
      <c r="L750">
        <v>39</v>
      </c>
      <c r="M750" t="b">
        <v>1</v>
      </c>
      <c r="N750" s="12" t="s">
        <v>8297</v>
      </c>
      <c r="O750" t="s">
        <v>8298</v>
      </c>
      <c r="P750" s="13">
        <v>102</v>
      </c>
      <c r="Q750" s="13">
        <v>52.49</v>
      </c>
      <c r="R750" s="14">
        <v>42503.559467592597</v>
      </c>
      <c r="S750" s="14">
        <v>42524.875</v>
      </c>
    </row>
    <row r="751" spans="1:19" ht="32" x14ac:dyDescent="0.2">
      <c r="A751">
        <v>3257</v>
      </c>
      <c r="B751" s="3" t="s">
        <v>3257</v>
      </c>
      <c r="C751" s="3" t="s">
        <v>7367</v>
      </c>
      <c r="D751" s="6">
        <v>2000</v>
      </c>
      <c r="E751" s="8">
        <v>2125.9899999999998</v>
      </c>
      <c r="F751" t="s">
        <v>8218</v>
      </c>
      <c r="G751" t="s">
        <v>8224</v>
      </c>
      <c r="H751" t="s">
        <v>8246</v>
      </c>
      <c r="I751">
        <v>1487769952</v>
      </c>
      <c r="J751">
        <v>1485177952</v>
      </c>
      <c r="K751" t="b">
        <v>0</v>
      </c>
      <c r="L751">
        <v>41</v>
      </c>
      <c r="M751" t="b">
        <v>1</v>
      </c>
      <c r="N751" s="12" t="s">
        <v>8297</v>
      </c>
      <c r="O751" t="s">
        <v>8298</v>
      </c>
      <c r="P751" s="13">
        <v>106</v>
      </c>
      <c r="Q751" s="13">
        <v>51.85</v>
      </c>
      <c r="R751" s="14">
        <v>42758.559629629628</v>
      </c>
      <c r="S751" s="14">
        <v>42788.559629629628</v>
      </c>
    </row>
    <row r="752" spans="1:19" ht="32" x14ac:dyDescent="0.2">
      <c r="A752">
        <v>3268</v>
      </c>
      <c r="B752" s="3" t="s">
        <v>3268</v>
      </c>
      <c r="C752" s="3" t="s">
        <v>7378</v>
      </c>
      <c r="D752" s="6">
        <v>2000</v>
      </c>
      <c r="E752" s="8">
        <v>2560</v>
      </c>
      <c r="F752" t="s">
        <v>8218</v>
      </c>
      <c r="G752" t="s">
        <v>8223</v>
      </c>
      <c r="H752" t="s">
        <v>8245</v>
      </c>
      <c r="I752">
        <v>1472074928</v>
      </c>
      <c r="J752">
        <v>1470692528</v>
      </c>
      <c r="K752" t="b">
        <v>1</v>
      </c>
      <c r="L752">
        <v>42</v>
      </c>
      <c r="M752" t="b">
        <v>1</v>
      </c>
      <c r="N752" s="12" t="s">
        <v>8297</v>
      </c>
      <c r="O752" t="s">
        <v>8298</v>
      </c>
      <c r="P752" s="13">
        <v>128</v>
      </c>
      <c r="Q752" s="13">
        <v>60.95</v>
      </c>
      <c r="R752" s="14">
        <v>42590.90425925926</v>
      </c>
      <c r="S752" s="14">
        <v>42606.90425925926</v>
      </c>
    </row>
    <row r="753" spans="1:19" ht="32" x14ac:dyDescent="0.2">
      <c r="A753">
        <v>3280</v>
      </c>
      <c r="B753" s="3" t="s">
        <v>3280</v>
      </c>
      <c r="C753" s="3" t="s">
        <v>7390</v>
      </c>
      <c r="D753" s="6">
        <v>2000</v>
      </c>
      <c r="E753" s="8">
        <v>2060</v>
      </c>
      <c r="F753" t="s">
        <v>8218</v>
      </c>
      <c r="G753" t="s">
        <v>8223</v>
      </c>
      <c r="H753" t="s">
        <v>8245</v>
      </c>
      <c r="I753">
        <v>1433134800</v>
      </c>
      <c r="J753">
        <v>1430158198</v>
      </c>
      <c r="K753" t="b">
        <v>0</v>
      </c>
      <c r="L753">
        <v>30</v>
      </c>
      <c r="M753" t="b">
        <v>1</v>
      </c>
      <c r="N753" s="12" t="s">
        <v>8297</v>
      </c>
      <c r="O753" t="s">
        <v>8298</v>
      </c>
      <c r="P753" s="13">
        <v>103</v>
      </c>
      <c r="Q753" s="13">
        <v>68.67</v>
      </c>
      <c r="R753" s="14">
        <v>42121.756921296299</v>
      </c>
      <c r="S753" s="14">
        <v>42156.208333333328</v>
      </c>
    </row>
    <row r="754" spans="1:19" ht="48" x14ac:dyDescent="0.2">
      <c r="A754">
        <v>3290</v>
      </c>
      <c r="B754" s="3" t="s">
        <v>3290</v>
      </c>
      <c r="C754" s="3" t="s">
        <v>7400</v>
      </c>
      <c r="D754" s="6">
        <v>2000</v>
      </c>
      <c r="E754" s="8">
        <v>2424</v>
      </c>
      <c r="F754" t="s">
        <v>8218</v>
      </c>
      <c r="G754" t="s">
        <v>8224</v>
      </c>
      <c r="H754" t="s">
        <v>8246</v>
      </c>
      <c r="I754">
        <v>1489234891</v>
      </c>
      <c r="J754">
        <v>1486642891</v>
      </c>
      <c r="K754" t="b">
        <v>0</v>
      </c>
      <c r="L754">
        <v>72</v>
      </c>
      <c r="M754" t="b">
        <v>1</v>
      </c>
      <c r="N754" s="12" t="s">
        <v>8297</v>
      </c>
      <c r="O754" t="s">
        <v>8298</v>
      </c>
      <c r="P754" s="13">
        <v>121</v>
      </c>
      <c r="Q754" s="13">
        <v>33.67</v>
      </c>
      <c r="R754" s="14">
        <v>42775.51494212963</v>
      </c>
      <c r="S754" s="14">
        <v>42805.51494212963</v>
      </c>
    </row>
    <row r="755" spans="1:19" ht="32" x14ac:dyDescent="0.2">
      <c r="A755">
        <v>3313</v>
      </c>
      <c r="B755" s="3" t="s">
        <v>3313</v>
      </c>
      <c r="C755" s="3" t="s">
        <v>7423</v>
      </c>
      <c r="D755" s="6">
        <v>2000</v>
      </c>
      <c r="E755" s="8">
        <v>2321</v>
      </c>
      <c r="F755" t="s">
        <v>8218</v>
      </c>
      <c r="G755" t="s">
        <v>8223</v>
      </c>
      <c r="H755" t="s">
        <v>8245</v>
      </c>
      <c r="I755">
        <v>1453856400</v>
      </c>
      <c r="J755">
        <v>1452664317</v>
      </c>
      <c r="K755" t="b">
        <v>0</v>
      </c>
      <c r="L755">
        <v>29</v>
      </c>
      <c r="M755" t="b">
        <v>1</v>
      </c>
      <c r="N755" s="12" t="s">
        <v>8297</v>
      </c>
      <c r="O755" t="s">
        <v>8298</v>
      </c>
      <c r="P755" s="13">
        <v>116</v>
      </c>
      <c r="Q755" s="13">
        <v>80.03</v>
      </c>
      <c r="R755" s="14">
        <v>42382.244409722218</v>
      </c>
      <c r="S755" s="14">
        <v>42396.041666666672</v>
      </c>
    </row>
    <row r="756" spans="1:19" ht="32" x14ac:dyDescent="0.2">
      <c r="A756">
        <v>3318</v>
      </c>
      <c r="B756" s="3" t="s">
        <v>3318</v>
      </c>
      <c r="C756" s="3" t="s">
        <v>7428</v>
      </c>
      <c r="D756" s="6">
        <v>2000</v>
      </c>
      <c r="E756" s="8">
        <v>2512</v>
      </c>
      <c r="F756" t="s">
        <v>8218</v>
      </c>
      <c r="G756" t="s">
        <v>8228</v>
      </c>
      <c r="H756" t="s">
        <v>8250</v>
      </c>
      <c r="I756">
        <v>1460341800</v>
      </c>
      <c r="J756">
        <v>1456902893</v>
      </c>
      <c r="K756" t="b">
        <v>0</v>
      </c>
      <c r="L756">
        <v>32</v>
      </c>
      <c r="M756" t="b">
        <v>1</v>
      </c>
      <c r="N756" s="12" t="s">
        <v>8297</v>
      </c>
      <c r="O756" t="s">
        <v>8298</v>
      </c>
      <c r="P756" s="13">
        <v>126</v>
      </c>
      <c r="Q756" s="13">
        <v>78.5</v>
      </c>
      <c r="R756" s="14">
        <v>42431.302002314813</v>
      </c>
      <c r="S756" s="14">
        <v>42471.104166666672</v>
      </c>
    </row>
    <row r="757" spans="1:19" ht="32" x14ac:dyDescent="0.2">
      <c r="A757">
        <v>3347</v>
      </c>
      <c r="B757" s="3" t="s">
        <v>3347</v>
      </c>
      <c r="C757" s="3" t="s">
        <v>7457</v>
      </c>
      <c r="D757" s="6">
        <v>2000</v>
      </c>
      <c r="E757" s="8">
        <v>2389</v>
      </c>
      <c r="F757" t="s">
        <v>8218</v>
      </c>
      <c r="G757" t="s">
        <v>8224</v>
      </c>
      <c r="H757" t="s">
        <v>8246</v>
      </c>
      <c r="I757">
        <v>1462741200</v>
      </c>
      <c r="J757">
        <v>1461503654</v>
      </c>
      <c r="K757" t="b">
        <v>0</v>
      </c>
      <c r="L757">
        <v>22</v>
      </c>
      <c r="M757" t="b">
        <v>1</v>
      </c>
      <c r="N757" s="12" t="s">
        <v>8297</v>
      </c>
      <c r="O757" t="s">
        <v>8298</v>
      </c>
      <c r="P757" s="13">
        <v>119</v>
      </c>
      <c r="Q757" s="13">
        <v>108.59</v>
      </c>
      <c r="R757" s="14">
        <v>42484.551550925928</v>
      </c>
      <c r="S757" s="14">
        <v>42498.875</v>
      </c>
    </row>
    <row r="758" spans="1:19" ht="32" x14ac:dyDescent="0.2">
      <c r="A758">
        <v>3357</v>
      </c>
      <c r="B758" s="3" t="s">
        <v>3356</v>
      </c>
      <c r="C758" s="3" t="s">
        <v>7467</v>
      </c>
      <c r="D758" s="6">
        <v>2000</v>
      </c>
      <c r="E758" s="8">
        <v>2020</v>
      </c>
      <c r="F758" t="s">
        <v>8218</v>
      </c>
      <c r="G758" t="s">
        <v>8224</v>
      </c>
      <c r="H758" t="s">
        <v>8246</v>
      </c>
      <c r="I758">
        <v>1406887310</v>
      </c>
      <c r="J758">
        <v>1404295310</v>
      </c>
      <c r="K758" t="b">
        <v>0</v>
      </c>
      <c r="L758">
        <v>21</v>
      </c>
      <c r="M758" t="b">
        <v>1</v>
      </c>
      <c r="N758" s="12" t="s">
        <v>8297</v>
      </c>
      <c r="O758" t="s">
        <v>8298</v>
      </c>
      <c r="P758" s="13">
        <v>101</v>
      </c>
      <c r="Q758" s="13">
        <v>96.19</v>
      </c>
      <c r="R758" s="14">
        <v>41822.417939814812</v>
      </c>
      <c r="S758" s="14">
        <v>41852.417939814812</v>
      </c>
    </row>
    <row r="759" spans="1:19" ht="32" x14ac:dyDescent="0.2">
      <c r="A759">
        <v>3373</v>
      </c>
      <c r="B759" s="3" t="s">
        <v>3372</v>
      </c>
      <c r="C759" s="3" t="s">
        <v>7483</v>
      </c>
      <c r="D759" s="6">
        <v>2000</v>
      </c>
      <c r="E759" s="8">
        <v>2005</v>
      </c>
      <c r="F759" t="s">
        <v>8218</v>
      </c>
      <c r="G759" t="s">
        <v>8224</v>
      </c>
      <c r="H759" t="s">
        <v>8246</v>
      </c>
      <c r="I759">
        <v>1437235200</v>
      </c>
      <c r="J759">
        <v>1435177840</v>
      </c>
      <c r="K759" t="b">
        <v>0</v>
      </c>
      <c r="L759">
        <v>30</v>
      </c>
      <c r="M759" t="b">
        <v>1</v>
      </c>
      <c r="N759" s="12" t="s">
        <v>8297</v>
      </c>
      <c r="O759" t="s">
        <v>8298</v>
      </c>
      <c r="P759" s="13">
        <v>100</v>
      </c>
      <c r="Q759" s="13">
        <v>66.83</v>
      </c>
      <c r="R759" s="14">
        <v>42179.854629629626</v>
      </c>
      <c r="S759" s="14">
        <v>42203.666666666672</v>
      </c>
    </row>
    <row r="760" spans="1:19" ht="32" x14ac:dyDescent="0.2">
      <c r="A760">
        <v>3379</v>
      </c>
      <c r="B760" s="3" t="s">
        <v>3378</v>
      </c>
      <c r="C760" s="3" t="s">
        <v>7489</v>
      </c>
      <c r="D760" s="6">
        <v>2000</v>
      </c>
      <c r="E760" s="8">
        <v>2073</v>
      </c>
      <c r="F760" t="s">
        <v>8218</v>
      </c>
      <c r="G760" t="s">
        <v>8224</v>
      </c>
      <c r="H760" t="s">
        <v>8246</v>
      </c>
      <c r="I760">
        <v>1440630000</v>
      </c>
      <c r="J760">
        <v>1439122800</v>
      </c>
      <c r="K760" t="b">
        <v>0</v>
      </c>
      <c r="L760">
        <v>38</v>
      </c>
      <c r="M760" t="b">
        <v>1</v>
      </c>
      <c r="N760" s="12" t="s">
        <v>8297</v>
      </c>
      <c r="O760" t="s">
        <v>8298</v>
      </c>
      <c r="P760" s="13">
        <v>104</v>
      </c>
      <c r="Q760" s="13">
        <v>54.55</v>
      </c>
      <c r="R760" s="14">
        <v>42225.513888888891</v>
      </c>
      <c r="S760" s="14">
        <v>42242.958333333328</v>
      </c>
    </row>
    <row r="761" spans="1:19" ht="32" x14ac:dyDescent="0.2">
      <c r="A761">
        <v>3385</v>
      </c>
      <c r="B761" s="3" t="s">
        <v>3384</v>
      </c>
      <c r="C761" s="3" t="s">
        <v>7495</v>
      </c>
      <c r="D761" s="6">
        <v>2000</v>
      </c>
      <c r="E761" s="8">
        <v>2000</v>
      </c>
      <c r="F761" t="s">
        <v>8218</v>
      </c>
      <c r="G761" t="s">
        <v>8223</v>
      </c>
      <c r="H761" t="s">
        <v>8245</v>
      </c>
      <c r="I761">
        <v>1418244552</v>
      </c>
      <c r="J761">
        <v>1415652552</v>
      </c>
      <c r="K761" t="b">
        <v>0</v>
      </c>
      <c r="L761">
        <v>15</v>
      </c>
      <c r="M761" t="b">
        <v>1</v>
      </c>
      <c r="N761" s="12" t="s">
        <v>8297</v>
      </c>
      <c r="O761" t="s">
        <v>8298</v>
      </c>
      <c r="P761" s="13">
        <v>100</v>
      </c>
      <c r="Q761" s="13">
        <v>133.33000000000001</v>
      </c>
      <c r="R761" s="14">
        <v>41953.8675</v>
      </c>
      <c r="S761" s="14">
        <v>41983.8675</v>
      </c>
    </row>
    <row r="762" spans="1:19" ht="32" x14ac:dyDescent="0.2">
      <c r="A762">
        <v>3386</v>
      </c>
      <c r="B762" s="3" t="s">
        <v>3385</v>
      </c>
      <c r="C762" s="3" t="s">
        <v>7496</v>
      </c>
      <c r="D762" s="6">
        <v>2000</v>
      </c>
      <c r="E762" s="8">
        <v>2100</v>
      </c>
      <c r="F762" t="s">
        <v>8218</v>
      </c>
      <c r="G762" t="s">
        <v>8223</v>
      </c>
      <c r="H762" t="s">
        <v>8245</v>
      </c>
      <c r="I762">
        <v>1417620506</v>
      </c>
      <c r="J762">
        <v>1415028506</v>
      </c>
      <c r="K762" t="b">
        <v>0</v>
      </c>
      <c r="L762">
        <v>41</v>
      </c>
      <c r="M762" t="b">
        <v>1</v>
      </c>
      <c r="N762" s="12" t="s">
        <v>8297</v>
      </c>
      <c r="O762" t="s">
        <v>8298</v>
      </c>
      <c r="P762" s="13">
        <v>105</v>
      </c>
      <c r="Q762" s="13">
        <v>51.22</v>
      </c>
      <c r="R762" s="14">
        <v>41946.644745370373</v>
      </c>
      <c r="S762" s="14">
        <v>41976.644745370373</v>
      </c>
    </row>
    <row r="763" spans="1:19" ht="32" x14ac:dyDescent="0.2">
      <c r="A763">
        <v>3403</v>
      </c>
      <c r="B763" s="3" t="s">
        <v>3402</v>
      </c>
      <c r="C763" s="3" t="s">
        <v>7513</v>
      </c>
      <c r="D763" s="6">
        <v>2000</v>
      </c>
      <c r="E763" s="8">
        <v>2000</v>
      </c>
      <c r="F763" t="s">
        <v>8218</v>
      </c>
      <c r="G763" t="s">
        <v>8224</v>
      </c>
      <c r="H763" t="s">
        <v>8246</v>
      </c>
      <c r="I763">
        <v>1435230324</v>
      </c>
      <c r="J763">
        <v>1432638324</v>
      </c>
      <c r="K763" t="b">
        <v>0</v>
      </c>
      <c r="L763">
        <v>17</v>
      </c>
      <c r="M763" t="b">
        <v>1</v>
      </c>
      <c r="N763" s="12" t="s">
        <v>8297</v>
      </c>
      <c r="O763" t="s">
        <v>8298</v>
      </c>
      <c r="P763" s="13">
        <v>100</v>
      </c>
      <c r="Q763" s="13">
        <v>117.65</v>
      </c>
      <c r="R763" s="14">
        <v>42150.462083333332</v>
      </c>
      <c r="S763" s="14">
        <v>42180.462083333332</v>
      </c>
    </row>
    <row r="764" spans="1:19" ht="48" x14ac:dyDescent="0.2">
      <c r="A764">
        <v>3407</v>
      </c>
      <c r="B764" s="3" t="s">
        <v>3406</v>
      </c>
      <c r="C764" s="3" t="s">
        <v>7517</v>
      </c>
      <c r="D764" s="6">
        <v>2000</v>
      </c>
      <c r="E764" s="8">
        <v>2142</v>
      </c>
      <c r="F764" t="s">
        <v>8218</v>
      </c>
      <c r="G764" t="s">
        <v>8224</v>
      </c>
      <c r="H764" t="s">
        <v>8246</v>
      </c>
      <c r="I764">
        <v>1404641289</v>
      </c>
      <c r="J764">
        <v>1402049289</v>
      </c>
      <c r="K764" t="b">
        <v>0</v>
      </c>
      <c r="L764">
        <v>67</v>
      </c>
      <c r="M764" t="b">
        <v>1</v>
      </c>
      <c r="N764" s="12" t="s">
        <v>8297</v>
      </c>
      <c r="O764" t="s">
        <v>8298</v>
      </c>
      <c r="P764" s="13">
        <v>107</v>
      </c>
      <c r="Q764" s="13">
        <v>31.97</v>
      </c>
      <c r="R764" s="14">
        <v>41796.422326388885</v>
      </c>
      <c r="S764" s="14">
        <v>41826.422326388885</v>
      </c>
    </row>
    <row r="765" spans="1:19" ht="32" x14ac:dyDescent="0.2">
      <c r="A765">
        <v>3428</v>
      </c>
      <c r="B765" s="3" t="s">
        <v>3427</v>
      </c>
      <c r="C765" s="3" t="s">
        <v>7538</v>
      </c>
      <c r="D765" s="6">
        <v>2000</v>
      </c>
      <c r="E765" s="8">
        <v>2055</v>
      </c>
      <c r="F765" t="s">
        <v>8218</v>
      </c>
      <c r="G765" t="s">
        <v>8224</v>
      </c>
      <c r="H765" t="s">
        <v>8246</v>
      </c>
      <c r="I765">
        <v>1425142800</v>
      </c>
      <c r="J765">
        <v>1422983847</v>
      </c>
      <c r="K765" t="b">
        <v>0</v>
      </c>
      <c r="L765">
        <v>51</v>
      </c>
      <c r="M765" t="b">
        <v>1</v>
      </c>
      <c r="N765" s="12" t="s">
        <v>8297</v>
      </c>
      <c r="O765" t="s">
        <v>8298</v>
      </c>
      <c r="P765" s="13">
        <v>103</v>
      </c>
      <c r="Q765" s="13">
        <v>40.29</v>
      </c>
      <c r="R765" s="14">
        <v>42038.720451388886</v>
      </c>
      <c r="S765" s="14">
        <v>42063.708333333328</v>
      </c>
    </row>
    <row r="766" spans="1:19" ht="32" x14ac:dyDescent="0.2">
      <c r="A766">
        <v>3430</v>
      </c>
      <c r="B766" s="3" t="s">
        <v>3429</v>
      </c>
      <c r="C766" s="3" t="s">
        <v>7540</v>
      </c>
      <c r="D766" s="6">
        <v>2000</v>
      </c>
      <c r="E766" s="8">
        <v>2170.9899999999998</v>
      </c>
      <c r="F766" t="s">
        <v>8218</v>
      </c>
      <c r="G766" t="s">
        <v>8224</v>
      </c>
      <c r="H766" t="s">
        <v>8246</v>
      </c>
      <c r="I766">
        <v>1406760101</v>
      </c>
      <c r="J766">
        <v>1404168101</v>
      </c>
      <c r="K766" t="b">
        <v>0</v>
      </c>
      <c r="L766">
        <v>72</v>
      </c>
      <c r="M766" t="b">
        <v>1</v>
      </c>
      <c r="N766" s="12" t="s">
        <v>8297</v>
      </c>
      <c r="O766" t="s">
        <v>8298</v>
      </c>
      <c r="P766" s="13">
        <v>109</v>
      </c>
      <c r="Q766" s="13">
        <v>30.15</v>
      </c>
      <c r="R766" s="14">
        <v>41820.945613425924</v>
      </c>
      <c r="S766" s="14">
        <v>41850.945613425924</v>
      </c>
    </row>
    <row r="767" spans="1:19" ht="32" x14ac:dyDescent="0.2">
      <c r="A767">
        <v>3431</v>
      </c>
      <c r="B767" s="3" t="s">
        <v>3430</v>
      </c>
      <c r="C767" s="3" t="s">
        <v>7541</v>
      </c>
      <c r="D767" s="6">
        <v>2000</v>
      </c>
      <c r="E767" s="8">
        <v>2000</v>
      </c>
      <c r="F767" t="s">
        <v>8218</v>
      </c>
      <c r="G767" t="s">
        <v>8223</v>
      </c>
      <c r="H767" t="s">
        <v>8245</v>
      </c>
      <c r="I767">
        <v>1408383153</v>
      </c>
      <c r="J767">
        <v>1405791153</v>
      </c>
      <c r="K767" t="b">
        <v>0</v>
      </c>
      <c r="L767">
        <v>21</v>
      </c>
      <c r="M767" t="b">
        <v>1</v>
      </c>
      <c r="N767" s="12" t="s">
        <v>8297</v>
      </c>
      <c r="O767" t="s">
        <v>8298</v>
      </c>
      <c r="P767" s="13">
        <v>100</v>
      </c>
      <c r="Q767" s="13">
        <v>95.24</v>
      </c>
      <c r="R767" s="14">
        <v>41839.730937500004</v>
      </c>
      <c r="S767" s="14">
        <v>41869.730937500004</v>
      </c>
    </row>
    <row r="768" spans="1:19" ht="32" x14ac:dyDescent="0.2">
      <c r="A768">
        <v>3432</v>
      </c>
      <c r="B768" s="3" t="s">
        <v>3431</v>
      </c>
      <c r="C768" s="3" t="s">
        <v>7542</v>
      </c>
      <c r="D768" s="6">
        <v>2000</v>
      </c>
      <c r="E768" s="8">
        <v>2193</v>
      </c>
      <c r="F768" t="s">
        <v>8218</v>
      </c>
      <c r="G768" t="s">
        <v>8223</v>
      </c>
      <c r="H768" t="s">
        <v>8245</v>
      </c>
      <c r="I768">
        <v>1454709600</v>
      </c>
      <c r="J768">
        <v>1452520614</v>
      </c>
      <c r="K768" t="b">
        <v>0</v>
      </c>
      <c r="L768">
        <v>42</v>
      </c>
      <c r="M768" t="b">
        <v>1</v>
      </c>
      <c r="N768" s="12" t="s">
        <v>8297</v>
      </c>
      <c r="O768" t="s">
        <v>8298</v>
      </c>
      <c r="P768" s="13">
        <v>110</v>
      </c>
      <c r="Q768" s="13">
        <v>52.21</v>
      </c>
      <c r="R768" s="14">
        <v>42380.581180555557</v>
      </c>
      <c r="S768" s="14">
        <v>42405.916666666672</v>
      </c>
    </row>
    <row r="769" spans="1:19" ht="32" x14ac:dyDescent="0.2">
      <c r="A769">
        <v>3445</v>
      </c>
      <c r="B769" s="3" t="s">
        <v>3444</v>
      </c>
      <c r="C769" s="3" t="s">
        <v>7555</v>
      </c>
      <c r="D769" s="6">
        <v>2000</v>
      </c>
      <c r="E769" s="8">
        <v>2000</v>
      </c>
      <c r="F769" t="s">
        <v>8218</v>
      </c>
      <c r="G769" t="s">
        <v>8224</v>
      </c>
      <c r="H769" t="s">
        <v>8246</v>
      </c>
      <c r="I769">
        <v>1445604236</v>
      </c>
      <c r="J769">
        <v>1443185036</v>
      </c>
      <c r="K769" t="b">
        <v>0</v>
      </c>
      <c r="L769">
        <v>31</v>
      </c>
      <c r="M769" t="b">
        <v>1</v>
      </c>
      <c r="N769" s="12" t="s">
        <v>8297</v>
      </c>
      <c r="O769" t="s">
        <v>8298</v>
      </c>
      <c r="P769" s="13">
        <v>100</v>
      </c>
      <c r="Q769" s="13">
        <v>64.52</v>
      </c>
      <c r="R769" s="14">
        <v>42272.530509259261</v>
      </c>
      <c r="S769" s="14">
        <v>42300.530509259261</v>
      </c>
    </row>
    <row r="770" spans="1:19" ht="32" x14ac:dyDescent="0.2">
      <c r="A770">
        <v>3457</v>
      </c>
      <c r="B770" s="3" t="s">
        <v>3456</v>
      </c>
      <c r="C770" s="3" t="s">
        <v>7567</v>
      </c>
      <c r="D770" s="6">
        <v>2000</v>
      </c>
      <c r="E770" s="8">
        <v>2804</v>
      </c>
      <c r="F770" t="s">
        <v>8218</v>
      </c>
      <c r="G770" t="s">
        <v>8223</v>
      </c>
      <c r="H770" t="s">
        <v>8245</v>
      </c>
      <c r="I770">
        <v>1423720740</v>
      </c>
      <c r="J770">
        <v>1421081857</v>
      </c>
      <c r="K770" t="b">
        <v>0</v>
      </c>
      <c r="L770">
        <v>55</v>
      </c>
      <c r="M770" t="b">
        <v>1</v>
      </c>
      <c r="N770" s="12" t="s">
        <v>8297</v>
      </c>
      <c r="O770" t="s">
        <v>8298</v>
      </c>
      <c r="P770" s="13">
        <v>140</v>
      </c>
      <c r="Q770" s="13">
        <v>50.98</v>
      </c>
      <c r="R770" s="14">
        <v>42016.706678240742</v>
      </c>
      <c r="S770" s="14">
        <v>42047.249305555553</v>
      </c>
    </row>
    <row r="771" spans="1:19" ht="32" x14ac:dyDescent="0.2">
      <c r="A771">
        <v>3465</v>
      </c>
      <c r="B771" s="3" t="s">
        <v>3464</v>
      </c>
      <c r="C771" s="3" t="s">
        <v>7575</v>
      </c>
      <c r="D771" s="6">
        <v>2000</v>
      </c>
      <c r="E771" s="8">
        <v>2060</v>
      </c>
      <c r="F771" t="s">
        <v>8218</v>
      </c>
      <c r="G771" t="s">
        <v>8224</v>
      </c>
      <c r="H771" t="s">
        <v>8246</v>
      </c>
      <c r="I771">
        <v>1439136000</v>
      </c>
      <c r="J771">
        <v>1436972472</v>
      </c>
      <c r="K771" t="b">
        <v>0</v>
      </c>
      <c r="L771">
        <v>36</v>
      </c>
      <c r="M771" t="b">
        <v>1</v>
      </c>
      <c r="N771" s="12" t="s">
        <v>8297</v>
      </c>
      <c r="O771" t="s">
        <v>8298</v>
      </c>
      <c r="P771" s="13">
        <v>103</v>
      </c>
      <c r="Q771" s="13">
        <v>57.22</v>
      </c>
      <c r="R771" s="14">
        <v>42200.625833333332</v>
      </c>
      <c r="S771" s="14">
        <v>42225.666666666672</v>
      </c>
    </row>
    <row r="772" spans="1:19" ht="32" x14ac:dyDescent="0.2">
      <c r="A772">
        <v>3472</v>
      </c>
      <c r="B772" s="3" t="s">
        <v>3471</v>
      </c>
      <c r="C772" s="3" t="s">
        <v>7582</v>
      </c>
      <c r="D772" s="6">
        <v>2000</v>
      </c>
      <c r="E772" s="8">
        <v>2041</v>
      </c>
      <c r="F772" t="s">
        <v>8218</v>
      </c>
      <c r="G772" t="s">
        <v>8223</v>
      </c>
      <c r="H772" t="s">
        <v>8245</v>
      </c>
      <c r="I772">
        <v>1415253540</v>
      </c>
      <c r="J772">
        <v>1413432331</v>
      </c>
      <c r="K772" t="b">
        <v>0</v>
      </c>
      <c r="L772">
        <v>23</v>
      </c>
      <c r="M772" t="b">
        <v>1</v>
      </c>
      <c r="N772" s="12" t="s">
        <v>8297</v>
      </c>
      <c r="O772" t="s">
        <v>8298</v>
      </c>
      <c r="P772" s="13">
        <v>102</v>
      </c>
      <c r="Q772" s="13">
        <v>88.74</v>
      </c>
      <c r="R772" s="14">
        <v>41928.170497685183</v>
      </c>
      <c r="S772" s="14">
        <v>41949.249305555553</v>
      </c>
    </row>
    <row r="773" spans="1:19" ht="32" x14ac:dyDescent="0.2">
      <c r="A773">
        <v>3474</v>
      </c>
      <c r="B773" s="3" t="s">
        <v>3473</v>
      </c>
      <c r="C773" s="3" t="s">
        <v>7584</v>
      </c>
      <c r="D773" s="6">
        <v>2000</v>
      </c>
      <c r="E773" s="8">
        <v>2020</v>
      </c>
      <c r="F773" t="s">
        <v>8218</v>
      </c>
      <c r="G773" t="s">
        <v>8224</v>
      </c>
      <c r="H773" t="s">
        <v>8246</v>
      </c>
      <c r="I773">
        <v>1469016131</v>
      </c>
      <c r="J773">
        <v>1466424131</v>
      </c>
      <c r="K773" t="b">
        <v>0</v>
      </c>
      <c r="L773">
        <v>39</v>
      </c>
      <c r="M773" t="b">
        <v>1</v>
      </c>
      <c r="N773" s="12" t="s">
        <v>8297</v>
      </c>
      <c r="O773" t="s">
        <v>8298</v>
      </c>
      <c r="P773" s="13">
        <v>101</v>
      </c>
      <c r="Q773" s="13">
        <v>51.79</v>
      </c>
      <c r="R773" s="14">
        <v>42541.501516203702</v>
      </c>
      <c r="S773" s="14">
        <v>42571.501516203702</v>
      </c>
    </row>
    <row r="774" spans="1:19" ht="32" x14ac:dyDescent="0.2">
      <c r="A774">
        <v>3478</v>
      </c>
      <c r="B774" s="3" t="s">
        <v>3477</v>
      </c>
      <c r="C774" s="3" t="s">
        <v>7588</v>
      </c>
      <c r="D774" s="6">
        <v>2000</v>
      </c>
      <c r="E774" s="8">
        <v>2257</v>
      </c>
      <c r="F774" t="s">
        <v>8218</v>
      </c>
      <c r="G774" t="s">
        <v>8223</v>
      </c>
      <c r="H774" t="s">
        <v>8245</v>
      </c>
      <c r="I774">
        <v>1426539600</v>
      </c>
      <c r="J774">
        <v>1424296822</v>
      </c>
      <c r="K774" t="b">
        <v>0</v>
      </c>
      <c r="L774">
        <v>57</v>
      </c>
      <c r="M774" t="b">
        <v>1</v>
      </c>
      <c r="N774" s="12" t="s">
        <v>8297</v>
      </c>
      <c r="O774" t="s">
        <v>8298</v>
      </c>
      <c r="P774" s="13">
        <v>113</v>
      </c>
      <c r="Q774" s="13">
        <v>39.6</v>
      </c>
      <c r="R774" s="14">
        <v>42053.916921296302</v>
      </c>
      <c r="S774" s="14">
        <v>42079.875</v>
      </c>
    </row>
    <row r="775" spans="1:19" ht="32" x14ac:dyDescent="0.2">
      <c r="A775">
        <v>3487</v>
      </c>
      <c r="B775" s="3" t="s">
        <v>3486</v>
      </c>
      <c r="C775" s="3" t="s">
        <v>7597</v>
      </c>
      <c r="D775" s="6">
        <v>2000</v>
      </c>
      <c r="E775" s="8">
        <v>2555</v>
      </c>
      <c r="F775" t="s">
        <v>8218</v>
      </c>
      <c r="G775" t="s">
        <v>8224</v>
      </c>
      <c r="H775" t="s">
        <v>8246</v>
      </c>
      <c r="I775">
        <v>1435185252</v>
      </c>
      <c r="J775">
        <v>1432593252</v>
      </c>
      <c r="K775" t="b">
        <v>0</v>
      </c>
      <c r="L775">
        <v>66</v>
      </c>
      <c r="M775" t="b">
        <v>1</v>
      </c>
      <c r="N775" s="12" t="s">
        <v>8297</v>
      </c>
      <c r="O775" t="s">
        <v>8298</v>
      </c>
      <c r="P775" s="13">
        <v>128</v>
      </c>
      <c r="Q775" s="13">
        <v>38.71</v>
      </c>
      <c r="R775" s="14">
        <v>42149.940416666665</v>
      </c>
      <c r="S775" s="14">
        <v>42179.940416666665</v>
      </c>
    </row>
    <row r="776" spans="1:19" ht="32" x14ac:dyDescent="0.2">
      <c r="A776">
        <v>3499</v>
      </c>
      <c r="B776" s="3" t="s">
        <v>3498</v>
      </c>
      <c r="C776" s="3" t="s">
        <v>7609</v>
      </c>
      <c r="D776" s="6">
        <v>2000</v>
      </c>
      <c r="E776" s="8">
        <v>2110</v>
      </c>
      <c r="F776" t="s">
        <v>8218</v>
      </c>
      <c r="G776" t="s">
        <v>8223</v>
      </c>
      <c r="H776" t="s">
        <v>8245</v>
      </c>
      <c r="I776">
        <v>1435733940</v>
      </c>
      <c r="J776">
        <v>1431046325</v>
      </c>
      <c r="K776" t="b">
        <v>0</v>
      </c>
      <c r="L776">
        <v>35</v>
      </c>
      <c r="M776" t="b">
        <v>1</v>
      </c>
      <c r="N776" s="12" t="s">
        <v>8297</v>
      </c>
      <c r="O776" t="s">
        <v>8298</v>
      </c>
      <c r="P776" s="13">
        <v>106</v>
      </c>
      <c r="Q776" s="13">
        <v>60.29</v>
      </c>
      <c r="R776" s="14">
        <v>42132.036168981482</v>
      </c>
      <c r="S776" s="14">
        <v>42186.290972222225</v>
      </c>
    </row>
    <row r="777" spans="1:19" ht="32" x14ac:dyDescent="0.2">
      <c r="A777">
        <v>3519</v>
      </c>
      <c r="B777" s="3" t="s">
        <v>3518</v>
      </c>
      <c r="C777" s="3" t="s">
        <v>7629</v>
      </c>
      <c r="D777" s="6">
        <v>2000</v>
      </c>
      <c r="E777" s="8">
        <v>2027</v>
      </c>
      <c r="F777" t="s">
        <v>8218</v>
      </c>
      <c r="G777" t="s">
        <v>8224</v>
      </c>
      <c r="H777" t="s">
        <v>8246</v>
      </c>
      <c r="I777">
        <v>1425478950</v>
      </c>
      <c r="J777">
        <v>1422886950</v>
      </c>
      <c r="K777" t="b">
        <v>0</v>
      </c>
      <c r="L777">
        <v>28</v>
      </c>
      <c r="M777" t="b">
        <v>1</v>
      </c>
      <c r="N777" s="12" t="s">
        <v>8297</v>
      </c>
      <c r="O777" t="s">
        <v>8298</v>
      </c>
      <c r="P777" s="13">
        <v>101</v>
      </c>
      <c r="Q777" s="13">
        <v>72.39</v>
      </c>
      <c r="R777" s="14">
        <v>42037.598958333328</v>
      </c>
      <c r="S777" s="14">
        <v>42067.598958333328</v>
      </c>
    </row>
    <row r="778" spans="1:19" ht="32" x14ac:dyDescent="0.2">
      <c r="A778">
        <v>3520</v>
      </c>
      <c r="B778" s="3" t="s">
        <v>3519</v>
      </c>
      <c r="C778" s="3" t="s">
        <v>7630</v>
      </c>
      <c r="D778" s="6">
        <v>2000</v>
      </c>
      <c r="E778" s="8">
        <v>2015</v>
      </c>
      <c r="F778" t="s">
        <v>8218</v>
      </c>
      <c r="G778" t="s">
        <v>8224</v>
      </c>
      <c r="H778" t="s">
        <v>8246</v>
      </c>
      <c r="I778">
        <v>1441547220</v>
      </c>
      <c r="J778">
        <v>1439322412</v>
      </c>
      <c r="K778" t="b">
        <v>0</v>
      </c>
      <c r="L778">
        <v>21</v>
      </c>
      <c r="M778" t="b">
        <v>1</v>
      </c>
      <c r="N778" s="12" t="s">
        <v>8297</v>
      </c>
      <c r="O778" t="s">
        <v>8298</v>
      </c>
      <c r="P778" s="13">
        <v>101</v>
      </c>
      <c r="Q778" s="13">
        <v>95.95</v>
      </c>
      <c r="R778" s="14">
        <v>42227.824212962965</v>
      </c>
      <c r="S778" s="14">
        <v>42253.57430555555</v>
      </c>
    </row>
    <row r="779" spans="1:19" ht="32" x14ac:dyDescent="0.2">
      <c r="A779">
        <v>3535</v>
      </c>
      <c r="B779" s="3" t="s">
        <v>3534</v>
      </c>
      <c r="C779" s="3" t="s">
        <v>7645</v>
      </c>
      <c r="D779" s="6">
        <v>2000</v>
      </c>
      <c r="E779" s="8">
        <v>2063</v>
      </c>
      <c r="F779" t="s">
        <v>8218</v>
      </c>
      <c r="G779" t="s">
        <v>8224</v>
      </c>
      <c r="H779" t="s">
        <v>8246</v>
      </c>
      <c r="I779">
        <v>1443808800</v>
      </c>
      <c r="J779">
        <v>1441120910</v>
      </c>
      <c r="K779" t="b">
        <v>0</v>
      </c>
      <c r="L779">
        <v>46</v>
      </c>
      <c r="M779" t="b">
        <v>1</v>
      </c>
      <c r="N779" s="12" t="s">
        <v>8297</v>
      </c>
      <c r="O779" t="s">
        <v>8298</v>
      </c>
      <c r="P779" s="13">
        <v>103</v>
      </c>
      <c r="Q779" s="13">
        <v>44.85</v>
      </c>
      <c r="R779" s="14">
        <v>42248.640162037031</v>
      </c>
      <c r="S779" s="14">
        <v>42279.75</v>
      </c>
    </row>
    <row r="780" spans="1:19" ht="32" x14ac:dyDescent="0.2">
      <c r="A780">
        <v>3538</v>
      </c>
      <c r="B780" s="3" t="s">
        <v>3537</v>
      </c>
      <c r="C780" s="3" t="s">
        <v>7648</v>
      </c>
      <c r="D780" s="6">
        <v>2000</v>
      </c>
      <c r="E780" s="8">
        <v>2569</v>
      </c>
      <c r="F780" t="s">
        <v>8218</v>
      </c>
      <c r="G780" t="s">
        <v>8224</v>
      </c>
      <c r="H780" t="s">
        <v>8246</v>
      </c>
      <c r="I780">
        <v>1471428340</v>
      </c>
      <c r="J780">
        <v>1469009140</v>
      </c>
      <c r="K780" t="b">
        <v>0</v>
      </c>
      <c r="L780">
        <v>83</v>
      </c>
      <c r="M780" t="b">
        <v>1</v>
      </c>
      <c r="N780" s="12" t="s">
        <v>8297</v>
      </c>
      <c r="O780" t="s">
        <v>8298</v>
      </c>
      <c r="P780" s="13">
        <v>128</v>
      </c>
      <c r="Q780" s="13">
        <v>30.95</v>
      </c>
      <c r="R780" s="14">
        <v>42571.420601851853</v>
      </c>
      <c r="S780" s="14">
        <v>42599.420601851853</v>
      </c>
    </row>
    <row r="781" spans="1:19" ht="32" x14ac:dyDescent="0.2">
      <c r="A781">
        <v>3566</v>
      </c>
      <c r="B781" s="3" t="s">
        <v>3565</v>
      </c>
      <c r="C781" s="3" t="s">
        <v>7676</v>
      </c>
      <c r="D781" s="6">
        <v>2000</v>
      </c>
      <c r="E781" s="8">
        <v>2095</v>
      </c>
      <c r="F781" t="s">
        <v>8218</v>
      </c>
      <c r="G781" t="s">
        <v>8224</v>
      </c>
      <c r="H781" t="s">
        <v>8246</v>
      </c>
      <c r="I781">
        <v>1422015083</v>
      </c>
      <c r="J781">
        <v>1419423083</v>
      </c>
      <c r="K781" t="b">
        <v>0</v>
      </c>
      <c r="L781">
        <v>38</v>
      </c>
      <c r="M781" t="b">
        <v>1</v>
      </c>
      <c r="N781" s="12" t="s">
        <v>8297</v>
      </c>
      <c r="O781" t="s">
        <v>8298</v>
      </c>
      <c r="P781" s="13">
        <v>105</v>
      </c>
      <c r="Q781" s="13">
        <v>55.13</v>
      </c>
      <c r="R781" s="14">
        <v>41997.507905092592</v>
      </c>
      <c r="S781" s="14">
        <v>42027.507905092592</v>
      </c>
    </row>
    <row r="782" spans="1:19" ht="32" x14ac:dyDescent="0.2">
      <c r="A782">
        <v>3570</v>
      </c>
      <c r="B782" s="3" t="s">
        <v>3569</v>
      </c>
      <c r="C782" s="3" t="s">
        <v>7680</v>
      </c>
      <c r="D782" s="6">
        <v>2000</v>
      </c>
      <c r="E782" s="8">
        <v>2287</v>
      </c>
      <c r="F782" t="s">
        <v>8218</v>
      </c>
      <c r="G782" t="s">
        <v>8223</v>
      </c>
      <c r="H782" t="s">
        <v>8245</v>
      </c>
      <c r="I782">
        <v>1420009200</v>
      </c>
      <c r="J782">
        <v>1417593483</v>
      </c>
      <c r="K782" t="b">
        <v>0</v>
      </c>
      <c r="L782">
        <v>26</v>
      </c>
      <c r="M782" t="b">
        <v>1</v>
      </c>
      <c r="N782" s="12" t="s">
        <v>8297</v>
      </c>
      <c r="O782" t="s">
        <v>8298</v>
      </c>
      <c r="P782" s="13">
        <v>114</v>
      </c>
      <c r="Q782" s="13">
        <v>87.96</v>
      </c>
      <c r="R782" s="14">
        <v>41976.331979166673</v>
      </c>
      <c r="S782" s="14">
        <v>42004.291666666672</v>
      </c>
    </row>
    <row r="783" spans="1:19" ht="32" x14ac:dyDescent="0.2">
      <c r="A783">
        <v>3592</v>
      </c>
      <c r="B783" s="3" t="s">
        <v>3591</v>
      </c>
      <c r="C783" s="3" t="s">
        <v>7702</v>
      </c>
      <c r="D783" s="6">
        <v>2000</v>
      </c>
      <c r="E783" s="8">
        <v>2545</v>
      </c>
      <c r="F783" t="s">
        <v>8218</v>
      </c>
      <c r="G783" t="s">
        <v>8223</v>
      </c>
      <c r="H783" t="s">
        <v>8245</v>
      </c>
      <c r="I783">
        <v>1423630740</v>
      </c>
      <c r="J783">
        <v>1418673307</v>
      </c>
      <c r="K783" t="b">
        <v>0</v>
      </c>
      <c r="L783">
        <v>35</v>
      </c>
      <c r="M783" t="b">
        <v>1</v>
      </c>
      <c r="N783" s="12" t="s">
        <v>8297</v>
      </c>
      <c r="O783" t="s">
        <v>8298</v>
      </c>
      <c r="P783" s="13">
        <v>127</v>
      </c>
      <c r="Q783" s="13">
        <v>72.709999999999994</v>
      </c>
      <c r="R783" s="14">
        <v>41988.829942129625</v>
      </c>
      <c r="S783" s="14">
        <v>42046.207638888889</v>
      </c>
    </row>
    <row r="784" spans="1:19" ht="32" x14ac:dyDescent="0.2">
      <c r="A784">
        <v>3601</v>
      </c>
      <c r="B784" s="3" t="s">
        <v>3600</v>
      </c>
      <c r="C784" s="3" t="s">
        <v>7711</v>
      </c>
      <c r="D784" s="6">
        <v>2000</v>
      </c>
      <c r="E784" s="8">
        <v>2087</v>
      </c>
      <c r="F784" t="s">
        <v>8218</v>
      </c>
      <c r="G784" t="s">
        <v>8224</v>
      </c>
      <c r="H784" t="s">
        <v>8246</v>
      </c>
      <c r="I784">
        <v>1421452682</v>
      </c>
      <c r="J784">
        <v>1418860682</v>
      </c>
      <c r="K784" t="b">
        <v>0</v>
      </c>
      <c r="L784">
        <v>53</v>
      </c>
      <c r="M784" t="b">
        <v>1</v>
      </c>
      <c r="N784" s="12" t="s">
        <v>8297</v>
      </c>
      <c r="O784" t="s">
        <v>8298</v>
      </c>
      <c r="P784" s="13">
        <v>104</v>
      </c>
      <c r="Q784" s="13">
        <v>39.380000000000003</v>
      </c>
      <c r="R784" s="14">
        <v>41990.99863425926</v>
      </c>
      <c r="S784" s="14">
        <v>42020.99863425926</v>
      </c>
    </row>
    <row r="785" spans="1:19" ht="32" x14ac:dyDescent="0.2">
      <c r="A785">
        <v>3618</v>
      </c>
      <c r="B785" s="3" t="s">
        <v>3616</v>
      </c>
      <c r="C785" s="3" t="s">
        <v>7728</v>
      </c>
      <c r="D785" s="6">
        <v>2000</v>
      </c>
      <c r="E785" s="8">
        <v>2020</v>
      </c>
      <c r="F785" t="s">
        <v>8218</v>
      </c>
      <c r="G785" t="s">
        <v>8224</v>
      </c>
      <c r="H785" t="s">
        <v>8246</v>
      </c>
      <c r="I785">
        <v>1433343850</v>
      </c>
      <c r="J785">
        <v>1430751850</v>
      </c>
      <c r="K785" t="b">
        <v>0</v>
      </c>
      <c r="L785">
        <v>56</v>
      </c>
      <c r="M785" t="b">
        <v>1</v>
      </c>
      <c r="N785" s="12" t="s">
        <v>8297</v>
      </c>
      <c r="O785" t="s">
        <v>8298</v>
      </c>
      <c r="P785" s="13">
        <v>101</v>
      </c>
      <c r="Q785" s="13">
        <v>36.07</v>
      </c>
      <c r="R785" s="14">
        <v>42128.627893518518</v>
      </c>
      <c r="S785" s="14">
        <v>42158.627893518518</v>
      </c>
    </row>
    <row r="786" spans="1:19" ht="32" x14ac:dyDescent="0.2">
      <c r="A786">
        <v>3627</v>
      </c>
      <c r="B786" s="3" t="s">
        <v>3625</v>
      </c>
      <c r="C786" s="3" t="s">
        <v>7737</v>
      </c>
      <c r="D786" s="6">
        <v>2000</v>
      </c>
      <c r="E786" s="8">
        <v>2000</v>
      </c>
      <c r="F786" t="s">
        <v>8218</v>
      </c>
      <c r="G786" t="s">
        <v>8223</v>
      </c>
      <c r="H786" t="s">
        <v>8245</v>
      </c>
      <c r="I786">
        <v>1463803140</v>
      </c>
      <c r="J786">
        <v>1459446487</v>
      </c>
      <c r="K786" t="b">
        <v>0</v>
      </c>
      <c r="L786">
        <v>29</v>
      </c>
      <c r="M786" t="b">
        <v>1</v>
      </c>
      <c r="N786" s="12" t="s">
        <v>8297</v>
      </c>
      <c r="O786" t="s">
        <v>8298</v>
      </c>
      <c r="P786" s="13">
        <v>100</v>
      </c>
      <c r="Q786" s="13">
        <v>68.97</v>
      </c>
      <c r="R786" s="14">
        <v>42460.741747685184</v>
      </c>
      <c r="S786" s="14">
        <v>42511.165972222225</v>
      </c>
    </row>
    <row r="787" spans="1:19" ht="32" x14ac:dyDescent="0.2">
      <c r="A787">
        <v>3653</v>
      </c>
      <c r="B787" s="3" t="s">
        <v>3650</v>
      </c>
      <c r="C787" s="3" t="s">
        <v>7763</v>
      </c>
      <c r="D787" s="6">
        <v>2000</v>
      </c>
      <c r="E787" s="8">
        <v>2010</v>
      </c>
      <c r="F787" t="s">
        <v>8218</v>
      </c>
      <c r="G787" t="s">
        <v>8224</v>
      </c>
      <c r="H787" t="s">
        <v>8246</v>
      </c>
      <c r="I787">
        <v>1438764207</v>
      </c>
      <c r="J787">
        <v>1436172207</v>
      </c>
      <c r="K787" t="b">
        <v>0</v>
      </c>
      <c r="L787">
        <v>33</v>
      </c>
      <c r="M787" t="b">
        <v>1</v>
      </c>
      <c r="N787" s="12" t="s">
        <v>8297</v>
      </c>
      <c r="O787" t="s">
        <v>8298</v>
      </c>
      <c r="P787" s="13">
        <v>101</v>
      </c>
      <c r="Q787" s="13">
        <v>60.91</v>
      </c>
      <c r="R787" s="14">
        <v>42191.363506944443</v>
      </c>
      <c r="S787" s="14">
        <v>42221.363506944443</v>
      </c>
    </row>
    <row r="788" spans="1:19" ht="32" x14ac:dyDescent="0.2">
      <c r="A788">
        <v>3657</v>
      </c>
      <c r="B788" s="3" t="s">
        <v>3654</v>
      </c>
      <c r="C788" s="3" t="s">
        <v>7767</v>
      </c>
      <c r="D788" s="6">
        <v>2000</v>
      </c>
      <c r="E788" s="8">
        <v>2215</v>
      </c>
      <c r="F788" t="s">
        <v>8218</v>
      </c>
      <c r="G788" t="s">
        <v>8231</v>
      </c>
      <c r="H788" t="s">
        <v>8252</v>
      </c>
      <c r="I788">
        <v>1464817320</v>
      </c>
      <c r="J788">
        <v>1462806419</v>
      </c>
      <c r="K788" t="b">
        <v>0</v>
      </c>
      <c r="L788">
        <v>20</v>
      </c>
      <c r="M788" t="b">
        <v>1</v>
      </c>
      <c r="N788" s="12" t="s">
        <v>8297</v>
      </c>
      <c r="O788" t="s">
        <v>8298</v>
      </c>
      <c r="P788" s="13">
        <v>111</v>
      </c>
      <c r="Q788" s="13">
        <v>110.75</v>
      </c>
      <c r="R788" s="14">
        <v>42499.629849537043</v>
      </c>
      <c r="S788" s="14">
        <v>42522.904166666667</v>
      </c>
    </row>
    <row r="789" spans="1:19" ht="32" x14ac:dyDescent="0.2">
      <c r="A789">
        <v>3678</v>
      </c>
      <c r="B789" s="3" t="s">
        <v>3675</v>
      </c>
      <c r="C789" s="3" t="s">
        <v>7788</v>
      </c>
      <c r="D789" s="6">
        <v>2000</v>
      </c>
      <c r="E789" s="8">
        <v>2050</v>
      </c>
      <c r="F789" t="s">
        <v>8218</v>
      </c>
      <c r="G789" t="s">
        <v>8224</v>
      </c>
      <c r="H789" t="s">
        <v>8246</v>
      </c>
      <c r="I789">
        <v>1433076298</v>
      </c>
      <c r="J789">
        <v>1430052298</v>
      </c>
      <c r="K789" t="b">
        <v>0</v>
      </c>
      <c r="L789">
        <v>31</v>
      </c>
      <c r="M789" t="b">
        <v>1</v>
      </c>
      <c r="N789" s="12" t="s">
        <v>8297</v>
      </c>
      <c r="O789" t="s">
        <v>8298</v>
      </c>
      <c r="P789" s="13">
        <v>103</v>
      </c>
      <c r="Q789" s="13">
        <v>66.13</v>
      </c>
      <c r="R789" s="14">
        <v>42120.531226851846</v>
      </c>
      <c r="S789" s="14">
        <v>42155.531226851846</v>
      </c>
    </row>
    <row r="790" spans="1:19" ht="32" x14ac:dyDescent="0.2">
      <c r="A790">
        <v>3679</v>
      </c>
      <c r="B790" s="3" t="s">
        <v>3676</v>
      </c>
      <c r="C790" s="3" t="s">
        <v>7789</v>
      </c>
      <c r="D790" s="6">
        <v>2000</v>
      </c>
      <c r="E790" s="8">
        <v>2202</v>
      </c>
      <c r="F790" t="s">
        <v>8218</v>
      </c>
      <c r="G790" t="s">
        <v>8223</v>
      </c>
      <c r="H790" t="s">
        <v>8245</v>
      </c>
      <c r="I790">
        <v>1404190740</v>
      </c>
      <c r="J790">
        <v>1401214581</v>
      </c>
      <c r="K790" t="b">
        <v>0</v>
      </c>
      <c r="L790">
        <v>30</v>
      </c>
      <c r="M790" t="b">
        <v>1</v>
      </c>
      <c r="N790" s="12" t="s">
        <v>8297</v>
      </c>
      <c r="O790" t="s">
        <v>8298</v>
      </c>
      <c r="P790" s="13">
        <v>110</v>
      </c>
      <c r="Q790" s="13">
        <v>73.400000000000006</v>
      </c>
      <c r="R790" s="14">
        <v>41786.761354166665</v>
      </c>
      <c r="S790" s="14">
        <v>41821.207638888889</v>
      </c>
    </row>
    <row r="791" spans="1:19" ht="32" x14ac:dyDescent="0.2">
      <c r="A791">
        <v>3696</v>
      </c>
      <c r="B791" s="3" t="s">
        <v>3693</v>
      </c>
      <c r="C791" s="3" t="s">
        <v>7806</v>
      </c>
      <c r="D791" s="6">
        <v>2000</v>
      </c>
      <c r="E791" s="8">
        <v>3100</v>
      </c>
      <c r="F791" t="s">
        <v>8218</v>
      </c>
      <c r="G791" t="s">
        <v>8224</v>
      </c>
      <c r="H791" t="s">
        <v>8246</v>
      </c>
      <c r="I791">
        <v>1423838916</v>
      </c>
      <c r="J791">
        <v>1418654916</v>
      </c>
      <c r="K791" t="b">
        <v>0</v>
      </c>
      <c r="L791">
        <v>78</v>
      </c>
      <c r="M791" t="b">
        <v>1</v>
      </c>
      <c r="N791" s="12" t="s">
        <v>8297</v>
      </c>
      <c r="O791" t="s">
        <v>8298</v>
      </c>
      <c r="P791" s="13">
        <v>155</v>
      </c>
      <c r="Q791" s="13">
        <v>39.74</v>
      </c>
      <c r="R791" s="14">
        <v>41988.617083333331</v>
      </c>
      <c r="S791" s="14">
        <v>42048.617083333331</v>
      </c>
    </row>
    <row r="792" spans="1:19" ht="32" x14ac:dyDescent="0.2">
      <c r="A792">
        <v>3697</v>
      </c>
      <c r="B792" s="3" t="s">
        <v>3694</v>
      </c>
      <c r="C792" s="3" t="s">
        <v>7807</v>
      </c>
      <c r="D792" s="6">
        <v>2000</v>
      </c>
      <c r="E792" s="8">
        <v>2160</v>
      </c>
      <c r="F792" t="s">
        <v>8218</v>
      </c>
      <c r="G792" t="s">
        <v>8224</v>
      </c>
      <c r="H792" t="s">
        <v>8246</v>
      </c>
      <c r="I792">
        <v>1462878648</v>
      </c>
      <c r="J792">
        <v>1461064248</v>
      </c>
      <c r="K792" t="b">
        <v>0</v>
      </c>
      <c r="L792">
        <v>30</v>
      </c>
      <c r="M792" t="b">
        <v>1</v>
      </c>
      <c r="N792" s="12" t="s">
        <v>8297</v>
      </c>
      <c r="O792" t="s">
        <v>8298</v>
      </c>
      <c r="P792" s="13">
        <v>108</v>
      </c>
      <c r="Q792" s="13">
        <v>72</v>
      </c>
      <c r="R792" s="14">
        <v>42479.465833333335</v>
      </c>
      <c r="S792" s="14">
        <v>42500.465833333335</v>
      </c>
    </row>
    <row r="793" spans="1:19" ht="32" x14ac:dyDescent="0.2">
      <c r="A793">
        <v>3713</v>
      </c>
      <c r="B793" s="3" t="s">
        <v>3710</v>
      </c>
      <c r="C793" s="3" t="s">
        <v>7823</v>
      </c>
      <c r="D793" s="6">
        <v>2000</v>
      </c>
      <c r="E793" s="8">
        <v>2030</v>
      </c>
      <c r="F793" t="s">
        <v>8218</v>
      </c>
      <c r="G793" t="s">
        <v>8223</v>
      </c>
      <c r="H793" t="s">
        <v>8245</v>
      </c>
      <c r="I793">
        <v>1465062166</v>
      </c>
      <c r="J793">
        <v>1463334166</v>
      </c>
      <c r="K793" t="b">
        <v>0</v>
      </c>
      <c r="L793">
        <v>19</v>
      </c>
      <c r="M793" t="b">
        <v>1</v>
      </c>
      <c r="N793" s="12" t="s">
        <v>8297</v>
      </c>
      <c r="O793" t="s">
        <v>8298</v>
      </c>
      <c r="P793" s="13">
        <v>102</v>
      </c>
      <c r="Q793" s="13">
        <v>106.84</v>
      </c>
      <c r="R793" s="14">
        <v>42505.738032407404</v>
      </c>
      <c r="S793" s="14">
        <v>42525.738032407404</v>
      </c>
    </row>
    <row r="794" spans="1:19" ht="32" x14ac:dyDescent="0.2">
      <c r="A794">
        <v>3727</v>
      </c>
      <c r="B794" s="3" t="s">
        <v>3724</v>
      </c>
      <c r="C794" s="3" t="s">
        <v>7837</v>
      </c>
      <c r="D794" s="6">
        <v>2000</v>
      </c>
      <c r="E794" s="8">
        <v>2015</v>
      </c>
      <c r="F794" t="s">
        <v>8218</v>
      </c>
      <c r="G794" t="s">
        <v>8223</v>
      </c>
      <c r="H794" t="s">
        <v>8245</v>
      </c>
      <c r="I794">
        <v>1476939300</v>
      </c>
      <c r="J794">
        <v>1474273294</v>
      </c>
      <c r="K794" t="b">
        <v>0</v>
      </c>
      <c r="L794">
        <v>33</v>
      </c>
      <c r="M794" t="b">
        <v>1</v>
      </c>
      <c r="N794" s="12" t="s">
        <v>8297</v>
      </c>
      <c r="O794" t="s">
        <v>8298</v>
      </c>
      <c r="P794" s="13">
        <v>101</v>
      </c>
      <c r="Q794" s="13">
        <v>61.06</v>
      </c>
      <c r="R794" s="14">
        <v>42632.348310185189</v>
      </c>
      <c r="S794" s="14">
        <v>42663.204861111109</v>
      </c>
    </row>
    <row r="795" spans="1:19" ht="32" x14ac:dyDescent="0.2">
      <c r="A795">
        <v>3809</v>
      </c>
      <c r="B795" s="3" t="s">
        <v>3806</v>
      </c>
      <c r="C795" s="3" t="s">
        <v>7919</v>
      </c>
      <c r="D795" s="6">
        <v>2000</v>
      </c>
      <c r="E795" s="8">
        <v>2025</v>
      </c>
      <c r="F795" t="s">
        <v>8218</v>
      </c>
      <c r="G795" t="s">
        <v>8224</v>
      </c>
      <c r="H795" t="s">
        <v>8246</v>
      </c>
      <c r="I795">
        <v>1406761200</v>
      </c>
      <c r="J795">
        <v>1402403907</v>
      </c>
      <c r="K795" t="b">
        <v>0</v>
      </c>
      <c r="L795">
        <v>38</v>
      </c>
      <c r="M795" t="b">
        <v>1</v>
      </c>
      <c r="N795" s="12" t="s">
        <v>8297</v>
      </c>
      <c r="O795" t="s">
        <v>8298</v>
      </c>
      <c r="P795" s="13">
        <v>101</v>
      </c>
      <c r="Q795" s="13">
        <v>53.29</v>
      </c>
      <c r="R795" s="14">
        <v>41800.526701388888</v>
      </c>
      <c r="S795" s="14">
        <v>41850.958333333336</v>
      </c>
    </row>
    <row r="796" spans="1:19" ht="32" x14ac:dyDescent="0.2">
      <c r="A796">
        <v>3812</v>
      </c>
      <c r="B796" s="3" t="s">
        <v>3809</v>
      </c>
      <c r="C796" s="3" t="s">
        <v>7922</v>
      </c>
      <c r="D796" s="6">
        <v>2000</v>
      </c>
      <c r="E796" s="8">
        <v>2191</v>
      </c>
      <c r="F796" t="s">
        <v>8218</v>
      </c>
      <c r="G796" t="s">
        <v>8228</v>
      </c>
      <c r="H796" t="s">
        <v>8250</v>
      </c>
      <c r="I796">
        <v>1433131140</v>
      </c>
      <c r="J796">
        <v>1429120908</v>
      </c>
      <c r="K796" t="b">
        <v>0</v>
      </c>
      <c r="L796">
        <v>11</v>
      </c>
      <c r="M796" t="b">
        <v>1</v>
      </c>
      <c r="N796" s="12" t="s">
        <v>8297</v>
      </c>
      <c r="O796" t="s">
        <v>8298</v>
      </c>
      <c r="P796" s="13">
        <v>110</v>
      </c>
      <c r="Q796" s="13">
        <v>199.18</v>
      </c>
      <c r="R796" s="14">
        <v>42109.751250000001</v>
      </c>
      <c r="S796" s="14">
        <v>42156.165972222225</v>
      </c>
    </row>
    <row r="797" spans="1:19" ht="32" x14ac:dyDescent="0.2">
      <c r="A797">
        <v>3817</v>
      </c>
      <c r="B797" s="3" t="s">
        <v>3814</v>
      </c>
      <c r="C797" s="3" t="s">
        <v>7927</v>
      </c>
      <c r="D797" s="6">
        <v>2000</v>
      </c>
      <c r="E797" s="8">
        <v>2145</v>
      </c>
      <c r="F797" t="s">
        <v>8218</v>
      </c>
      <c r="G797" t="s">
        <v>8223</v>
      </c>
      <c r="H797" t="s">
        <v>8245</v>
      </c>
      <c r="I797">
        <v>1445659140</v>
      </c>
      <c r="J797">
        <v>1444236216</v>
      </c>
      <c r="K797" t="b">
        <v>0</v>
      </c>
      <c r="L797">
        <v>20</v>
      </c>
      <c r="M797" t="b">
        <v>1</v>
      </c>
      <c r="N797" s="12" t="s">
        <v>8297</v>
      </c>
      <c r="O797" t="s">
        <v>8298</v>
      </c>
      <c r="P797" s="13">
        <v>107</v>
      </c>
      <c r="Q797" s="13">
        <v>107.25</v>
      </c>
      <c r="R797" s="14">
        <v>42284.69694444444</v>
      </c>
      <c r="S797" s="14">
        <v>42301.165972222225</v>
      </c>
    </row>
    <row r="798" spans="1:19" ht="32" x14ac:dyDescent="0.2">
      <c r="A798">
        <v>3837</v>
      </c>
      <c r="B798" s="3" t="s">
        <v>3834</v>
      </c>
      <c r="C798" s="3" t="s">
        <v>7946</v>
      </c>
      <c r="D798" s="6">
        <v>2000</v>
      </c>
      <c r="E798" s="8">
        <v>2042</v>
      </c>
      <c r="F798" t="s">
        <v>8218</v>
      </c>
      <c r="G798" t="s">
        <v>8224</v>
      </c>
      <c r="H798" t="s">
        <v>8246</v>
      </c>
      <c r="I798">
        <v>1435947758</v>
      </c>
      <c r="J798">
        <v>1432837358</v>
      </c>
      <c r="K798" t="b">
        <v>0</v>
      </c>
      <c r="L798">
        <v>17</v>
      </c>
      <c r="M798" t="b">
        <v>1</v>
      </c>
      <c r="N798" s="12" t="s">
        <v>8297</v>
      </c>
      <c r="O798" t="s">
        <v>8298</v>
      </c>
      <c r="P798" s="13">
        <v>102</v>
      </c>
      <c r="Q798" s="13">
        <v>120.12</v>
      </c>
      <c r="R798" s="14">
        <v>42152.765717592592</v>
      </c>
      <c r="S798" s="14">
        <v>42188.765717592592</v>
      </c>
    </row>
    <row r="799" spans="1:19" ht="32" x14ac:dyDescent="0.2">
      <c r="A799">
        <v>3839</v>
      </c>
      <c r="B799" s="3" t="s">
        <v>3836</v>
      </c>
      <c r="C799" s="3" t="s">
        <v>7948</v>
      </c>
      <c r="D799" s="6">
        <v>2000</v>
      </c>
      <c r="E799" s="8">
        <v>2025</v>
      </c>
      <c r="F799" t="s">
        <v>8218</v>
      </c>
      <c r="G799" t="s">
        <v>8223</v>
      </c>
      <c r="H799" t="s">
        <v>8245</v>
      </c>
      <c r="I799">
        <v>1438226724</v>
      </c>
      <c r="J799">
        <v>1433042724</v>
      </c>
      <c r="K799" t="b">
        <v>0</v>
      </c>
      <c r="L799">
        <v>32</v>
      </c>
      <c r="M799" t="b">
        <v>1</v>
      </c>
      <c r="N799" s="12" t="s">
        <v>8297</v>
      </c>
      <c r="O799" t="s">
        <v>8298</v>
      </c>
      <c r="P799" s="13">
        <v>101</v>
      </c>
      <c r="Q799" s="13">
        <v>63.28</v>
      </c>
      <c r="R799" s="14">
        <v>42155.142638888887</v>
      </c>
      <c r="S799" s="14">
        <v>42215.142638888887</v>
      </c>
    </row>
    <row r="800" spans="1:19" ht="32" x14ac:dyDescent="0.2">
      <c r="A800">
        <v>3609</v>
      </c>
      <c r="B800" s="3" t="s">
        <v>3608</v>
      </c>
      <c r="C800" s="3" t="s">
        <v>7719</v>
      </c>
      <c r="D800" s="6">
        <v>1960</v>
      </c>
      <c r="E800" s="8">
        <v>3005</v>
      </c>
      <c r="F800" t="s">
        <v>8218</v>
      </c>
      <c r="G800" t="s">
        <v>8224</v>
      </c>
      <c r="H800" t="s">
        <v>8246</v>
      </c>
      <c r="I800">
        <v>1459378085</v>
      </c>
      <c r="J800">
        <v>1456789685</v>
      </c>
      <c r="K800" t="b">
        <v>0</v>
      </c>
      <c r="L800">
        <v>21</v>
      </c>
      <c r="M800" t="b">
        <v>1</v>
      </c>
      <c r="N800" s="12" t="s">
        <v>8297</v>
      </c>
      <c r="O800" t="s">
        <v>8298</v>
      </c>
      <c r="P800" s="13">
        <v>153</v>
      </c>
      <c r="Q800" s="13">
        <v>143.1</v>
      </c>
      <c r="R800" s="14">
        <v>42429.991724537031</v>
      </c>
      <c r="S800" s="14">
        <v>42459.950057870374</v>
      </c>
    </row>
    <row r="801" spans="1:19" ht="32" x14ac:dyDescent="0.2">
      <c r="A801">
        <v>3176</v>
      </c>
      <c r="B801" s="3" t="s">
        <v>3176</v>
      </c>
      <c r="C801" s="3" t="s">
        <v>7286</v>
      </c>
      <c r="D801" s="6">
        <v>1900</v>
      </c>
      <c r="E801" s="8">
        <v>2182</v>
      </c>
      <c r="F801" t="s">
        <v>8218</v>
      </c>
      <c r="G801" t="s">
        <v>8223</v>
      </c>
      <c r="H801" t="s">
        <v>8245</v>
      </c>
      <c r="I801">
        <v>1376838000</v>
      </c>
      <c r="J801">
        <v>1374531631</v>
      </c>
      <c r="K801" t="b">
        <v>1</v>
      </c>
      <c r="L801">
        <v>55</v>
      </c>
      <c r="M801" t="b">
        <v>1</v>
      </c>
      <c r="N801" s="12" t="s">
        <v>8297</v>
      </c>
      <c r="O801" t="s">
        <v>8298</v>
      </c>
      <c r="P801" s="13">
        <v>115</v>
      </c>
      <c r="Q801" s="13">
        <v>39.67</v>
      </c>
      <c r="R801" s="14">
        <v>41477.930914351848</v>
      </c>
      <c r="S801" s="14">
        <v>41504.625</v>
      </c>
    </row>
    <row r="802" spans="1:19" ht="32" x14ac:dyDescent="0.2">
      <c r="A802">
        <v>3148</v>
      </c>
      <c r="B802" s="3" t="s">
        <v>3148</v>
      </c>
      <c r="C802" s="3" t="s">
        <v>7258</v>
      </c>
      <c r="D802" s="6">
        <v>1800</v>
      </c>
      <c r="E802" s="8">
        <v>2361</v>
      </c>
      <c r="F802" t="s">
        <v>8218</v>
      </c>
      <c r="G802" t="s">
        <v>8223</v>
      </c>
      <c r="H802" t="s">
        <v>8245</v>
      </c>
      <c r="I802">
        <v>1412136000</v>
      </c>
      <c r="J802">
        <v>1410278284</v>
      </c>
      <c r="K802" t="b">
        <v>1</v>
      </c>
      <c r="L802">
        <v>57</v>
      </c>
      <c r="M802" t="b">
        <v>1</v>
      </c>
      <c r="N802" s="12" t="s">
        <v>8297</v>
      </c>
      <c r="O802" t="s">
        <v>8298</v>
      </c>
      <c r="P802" s="13">
        <v>131</v>
      </c>
      <c r="Q802" s="13">
        <v>41.42</v>
      </c>
      <c r="R802" s="14">
        <v>41891.665324074071</v>
      </c>
      <c r="S802" s="14">
        <v>41913.166666666664</v>
      </c>
    </row>
    <row r="803" spans="1:19" ht="32" x14ac:dyDescent="0.2">
      <c r="A803">
        <v>3270</v>
      </c>
      <c r="B803" s="3" t="s">
        <v>3270</v>
      </c>
      <c r="C803" s="3" t="s">
        <v>7380</v>
      </c>
      <c r="D803" s="6">
        <v>1800</v>
      </c>
      <c r="E803" s="8">
        <v>1830</v>
      </c>
      <c r="F803" t="s">
        <v>8218</v>
      </c>
      <c r="G803" t="s">
        <v>8224</v>
      </c>
      <c r="H803" t="s">
        <v>8246</v>
      </c>
      <c r="I803">
        <v>1436705265</v>
      </c>
      <c r="J803">
        <v>1434113265</v>
      </c>
      <c r="K803" t="b">
        <v>1</v>
      </c>
      <c r="L803">
        <v>30</v>
      </c>
      <c r="M803" t="b">
        <v>1</v>
      </c>
      <c r="N803" s="12" t="s">
        <v>8297</v>
      </c>
      <c r="O803" t="s">
        <v>8298</v>
      </c>
      <c r="P803" s="13">
        <v>102</v>
      </c>
      <c r="Q803" s="13">
        <v>61</v>
      </c>
      <c r="R803" s="14">
        <v>42167.533159722225</v>
      </c>
      <c r="S803" s="14">
        <v>42197.533159722225</v>
      </c>
    </row>
    <row r="804" spans="1:19" ht="32" x14ac:dyDescent="0.2">
      <c r="A804">
        <v>3275</v>
      </c>
      <c r="B804" s="3" t="s">
        <v>3275</v>
      </c>
      <c r="C804" s="3" t="s">
        <v>7385</v>
      </c>
      <c r="D804" s="6">
        <v>1800</v>
      </c>
      <c r="E804" s="8">
        <v>1805</v>
      </c>
      <c r="F804" t="s">
        <v>8218</v>
      </c>
      <c r="G804" t="s">
        <v>8223</v>
      </c>
      <c r="H804" t="s">
        <v>8245</v>
      </c>
      <c r="I804">
        <v>1423456200</v>
      </c>
      <c r="J804">
        <v>1421183271</v>
      </c>
      <c r="K804" t="b">
        <v>1</v>
      </c>
      <c r="L804">
        <v>12</v>
      </c>
      <c r="M804" t="b">
        <v>1</v>
      </c>
      <c r="N804" s="12" t="s">
        <v>8297</v>
      </c>
      <c r="O804" t="s">
        <v>8298</v>
      </c>
      <c r="P804" s="13">
        <v>100</v>
      </c>
      <c r="Q804" s="13">
        <v>150.41999999999999</v>
      </c>
      <c r="R804" s="14">
        <v>42017.88045138889</v>
      </c>
      <c r="S804" s="14">
        <v>42044.1875</v>
      </c>
    </row>
    <row r="805" spans="1:19" ht="32" x14ac:dyDescent="0.2">
      <c r="A805">
        <v>3303</v>
      </c>
      <c r="B805" s="3" t="s">
        <v>3303</v>
      </c>
      <c r="C805" s="3" t="s">
        <v>7413</v>
      </c>
      <c r="D805" s="6">
        <v>1800</v>
      </c>
      <c r="E805" s="8">
        <v>2086</v>
      </c>
      <c r="F805" t="s">
        <v>8218</v>
      </c>
      <c r="G805" t="s">
        <v>8223</v>
      </c>
      <c r="H805" t="s">
        <v>8245</v>
      </c>
      <c r="I805">
        <v>1427553484</v>
      </c>
      <c r="J805">
        <v>1424533084</v>
      </c>
      <c r="K805" t="b">
        <v>0</v>
      </c>
      <c r="L805">
        <v>35</v>
      </c>
      <c r="M805" t="b">
        <v>1</v>
      </c>
      <c r="N805" s="12" t="s">
        <v>8297</v>
      </c>
      <c r="O805" t="s">
        <v>8298</v>
      </c>
      <c r="P805" s="13">
        <v>116</v>
      </c>
      <c r="Q805" s="13">
        <v>59.6</v>
      </c>
      <c r="R805" s="14">
        <v>42056.65143518518</v>
      </c>
      <c r="S805" s="14">
        <v>42091.609768518523</v>
      </c>
    </row>
    <row r="806" spans="1:19" ht="32" x14ac:dyDescent="0.2">
      <c r="A806">
        <v>3328</v>
      </c>
      <c r="B806" s="3" t="s">
        <v>3328</v>
      </c>
      <c r="C806" s="3" t="s">
        <v>7438</v>
      </c>
      <c r="D806" s="6">
        <v>1800</v>
      </c>
      <c r="E806" s="8">
        <v>2635</v>
      </c>
      <c r="F806" t="s">
        <v>8218</v>
      </c>
      <c r="G806" t="s">
        <v>8223</v>
      </c>
      <c r="H806" t="s">
        <v>8245</v>
      </c>
      <c r="I806">
        <v>1404522000</v>
      </c>
      <c r="J806">
        <v>1404308883</v>
      </c>
      <c r="K806" t="b">
        <v>0</v>
      </c>
      <c r="L806">
        <v>9</v>
      </c>
      <c r="M806" t="b">
        <v>1</v>
      </c>
      <c r="N806" s="12" t="s">
        <v>8297</v>
      </c>
      <c r="O806" t="s">
        <v>8298</v>
      </c>
      <c r="P806" s="13">
        <v>146</v>
      </c>
      <c r="Q806" s="13">
        <v>292.77999999999997</v>
      </c>
      <c r="R806" s="14">
        <v>41822.57503472222</v>
      </c>
      <c r="S806" s="14">
        <v>41825.041666666664</v>
      </c>
    </row>
    <row r="807" spans="1:19" ht="32" x14ac:dyDescent="0.2">
      <c r="A807">
        <v>3477</v>
      </c>
      <c r="B807" s="3" t="s">
        <v>3476</v>
      </c>
      <c r="C807" s="3" t="s">
        <v>7587</v>
      </c>
      <c r="D807" s="6">
        <v>1800</v>
      </c>
      <c r="E807" s="8">
        <v>2076</v>
      </c>
      <c r="F807" t="s">
        <v>8218</v>
      </c>
      <c r="G807" t="s">
        <v>8223</v>
      </c>
      <c r="H807" t="s">
        <v>8245</v>
      </c>
      <c r="I807">
        <v>1431831600</v>
      </c>
      <c r="J807">
        <v>1430761243</v>
      </c>
      <c r="K807" t="b">
        <v>0</v>
      </c>
      <c r="L807">
        <v>39</v>
      </c>
      <c r="M807" t="b">
        <v>1</v>
      </c>
      <c r="N807" s="12" t="s">
        <v>8297</v>
      </c>
      <c r="O807" t="s">
        <v>8298</v>
      </c>
      <c r="P807" s="13">
        <v>115</v>
      </c>
      <c r="Q807" s="13">
        <v>53.23</v>
      </c>
      <c r="R807" s="14">
        <v>42128.736608796295</v>
      </c>
      <c r="S807" s="14">
        <v>42141.125</v>
      </c>
    </row>
    <row r="808" spans="1:19" ht="32" x14ac:dyDescent="0.2">
      <c r="A808">
        <v>3355</v>
      </c>
      <c r="B808" s="3" t="s">
        <v>3354</v>
      </c>
      <c r="C808" s="3" t="s">
        <v>7465</v>
      </c>
      <c r="D808" s="6">
        <v>1750</v>
      </c>
      <c r="E808" s="8">
        <v>2210</v>
      </c>
      <c r="F808" t="s">
        <v>8218</v>
      </c>
      <c r="G808" t="s">
        <v>8224</v>
      </c>
      <c r="H808" t="s">
        <v>8246</v>
      </c>
      <c r="I808">
        <v>1462879020</v>
      </c>
      <c r="J808">
        <v>1461941527</v>
      </c>
      <c r="K808" t="b">
        <v>0</v>
      </c>
      <c r="L808">
        <v>15</v>
      </c>
      <c r="M808" t="b">
        <v>1</v>
      </c>
      <c r="N808" s="12" t="s">
        <v>8297</v>
      </c>
      <c r="O808" t="s">
        <v>8298</v>
      </c>
      <c r="P808" s="13">
        <v>126</v>
      </c>
      <c r="Q808" s="13">
        <v>147.33000000000001</v>
      </c>
      <c r="R808" s="14">
        <v>42489.619525462964</v>
      </c>
      <c r="S808" s="14">
        <v>42500.470138888893</v>
      </c>
    </row>
    <row r="809" spans="1:19" ht="32" x14ac:dyDescent="0.2">
      <c r="A809">
        <v>3383</v>
      </c>
      <c r="B809" s="3" t="s">
        <v>3382</v>
      </c>
      <c r="C809" s="3" t="s">
        <v>7493</v>
      </c>
      <c r="D809" s="6">
        <v>1750</v>
      </c>
      <c r="E809" s="8">
        <v>1955</v>
      </c>
      <c r="F809" t="s">
        <v>8218</v>
      </c>
      <c r="G809" t="s">
        <v>8223</v>
      </c>
      <c r="H809" t="s">
        <v>8245</v>
      </c>
      <c r="I809">
        <v>1466707620</v>
      </c>
      <c r="J809">
        <v>1464979620</v>
      </c>
      <c r="K809" t="b">
        <v>0</v>
      </c>
      <c r="L809">
        <v>30</v>
      </c>
      <c r="M809" t="b">
        <v>1</v>
      </c>
      <c r="N809" s="12" t="s">
        <v>8297</v>
      </c>
      <c r="O809" t="s">
        <v>8298</v>
      </c>
      <c r="P809" s="13">
        <v>112</v>
      </c>
      <c r="Q809" s="13">
        <v>65.17</v>
      </c>
      <c r="R809" s="14">
        <v>42524.782638888893</v>
      </c>
      <c r="S809" s="14">
        <v>42544.782638888893</v>
      </c>
    </row>
    <row r="810" spans="1:19" ht="32" x14ac:dyDescent="0.2">
      <c r="A810">
        <v>1292</v>
      </c>
      <c r="B810" s="3" t="s">
        <v>1293</v>
      </c>
      <c r="C810" s="3" t="s">
        <v>5402</v>
      </c>
      <c r="D810" s="6">
        <v>1700</v>
      </c>
      <c r="E810" s="8">
        <v>1870</v>
      </c>
      <c r="F810" t="s">
        <v>8218</v>
      </c>
      <c r="G810" t="s">
        <v>8224</v>
      </c>
      <c r="H810" t="s">
        <v>8246</v>
      </c>
      <c r="I810">
        <v>1444172340</v>
      </c>
      <c r="J810">
        <v>1441822828</v>
      </c>
      <c r="K810" t="b">
        <v>0</v>
      </c>
      <c r="L810">
        <v>52</v>
      </c>
      <c r="M810" t="b">
        <v>1</v>
      </c>
      <c r="N810" s="12" t="s">
        <v>8297</v>
      </c>
      <c r="O810" t="s">
        <v>8298</v>
      </c>
      <c r="P810" s="13">
        <v>110</v>
      </c>
      <c r="Q810" s="13">
        <v>35.96</v>
      </c>
      <c r="R810" s="14">
        <v>42256.764212962968</v>
      </c>
      <c r="S810" s="14">
        <v>42283.957638888889</v>
      </c>
    </row>
    <row r="811" spans="1:19" ht="32" x14ac:dyDescent="0.2">
      <c r="A811">
        <v>3417</v>
      </c>
      <c r="B811" s="3" t="s">
        <v>3416</v>
      </c>
      <c r="C811" s="3" t="s">
        <v>7527</v>
      </c>
      <c r="D811" s="6">
        <v>1700</v>
      </c>
      <c r="E811" s="8">
        <v>1700.01</v>
      </c>
      <c r="F811" t="s">
        <v>8218</v>
      </c>
      <c r="G811" t="s">
        <v>8223</v>
      </c>
      <c r="H811" t="s">
        <v>8245</v>
      </c>
      <c r="I811">
        <v>1414284180</v>
      </c>
      <c r="J811">
        <v>1410558948</v>
      </c>
      <c r="K811" t="b">
        <v>0</v>
      </c>
      <c r="L811">
        <v>45</v>
      </c>
      <c r="M811" t="b">
        <v>1</v>
      </c>
      <c r="N811" s="12" t="s">
        <v>8297</v>
      </c>
      <c r="O811" t="s">
        <v>8298</v>
      </c>
      <c r="P811" s="13">
        <v>100</v>
      </c>
      <c r="Q811" s="13">
        <v>37.78</v>
      </c>
      <c r="R811" s="14">
        <v>41894.91375</v>
      </c>
      <c r="S811" s="14">
        <v>41938.029861111114</v>
      </c>
    </row>
    <row r="812" spans="1:19" ht="32" x14ac:dyDescent="0.2">
      <c r="A812">
        <v>3485</v>
      </c>
      <c r="B812" s="3" t="s">
        <v>3484</v>
      </c>
      <c r="C812" s="3" t="s">
        <v>7595</v>
      </c>
      <c r="D812" s="6">
        <v>1650</v>
      </c>
      <c r="E812" s="8">
        <v>1660</v>
      </c>
      <c r="F812" t="s">
        <v>8218</v>
      </c>
      <c r="G812" t="s">
        <v>8223</v>
      </c>
      <c r="H812" t="s">
        <v>8245</v>
      </c>
      <c r="I812">
        <v>1454431080</v>
      </c>
      <c r="J812">
        <v>1451839080</v>
      </c>
      <c r="K812" t="b">
        <v>0</v>
      </c>
      <c r="L812">
        <v>30</v>
      </c>
      <c r="M812" t="b">
        <v>1</v>
      </c>
      <c r="N812" s="12" t="s">
        <v>8297</v>
      </c>
      <c r="O812" t="s">
        <v>8298</v>
      </c>
      <c r="P812" s="13">
        <v>101</v>
      </c>
      <c r="Q812" s="13">
        <v>55.33</v>
      </c>
      <c r="R812" s="14">
        <v>42372.693055555559</v>
      </c>
      <c r="S812" s="14">
        <v>42402.693055555559</v>
      </c>
    </row>
    <row r="813" spans="1:19" ht="32" x14ac:dyDescent="0.2">
      <c r="A813">
        <v>3498</v>
      </c>
      <c r="B813" s="3" t="s">
        <v>3497</v>
      </c>
      <c r="C813" s="3" t="s">
        <v>7608</v>
      </c>
      <c r="D813" s="6">
        <v>1650</v>
      </c>
      <c r="E813" s="8">
        <v>1690</v>
      </c>
      <c r="F813" t="s">
        <v>8218</v>
      </c>
      <c r="G813" t="s">
        <v>8228</v>
      </c>
      <c r="H813" t="s">
        <v>8250</v>
      </c>
      <c r="I813">
        <v>1464471840</v>
      </c>
      <c r="J813">
        <v>1459309704</v>
      </c>
      <c r="K813" t="b">
        <v>0</v>
      </c>
      <c r="L813">
        <v>42</v>
      </c>
      <c r="M813" t="b">
        <v>1</v>
      </c>
      <c r="N813" s="12" t="s">
        <v>8297</v>
      </c>
      <c r="O813" t="s">
        <v>8298</v>
      </c>
      <c r="P813" s="13">
        <v>102</v>
      </c>
      <c r="Q813" s="13">
        <v>40.24</v>
      </c>
      <c r="R813" s="14">
        <v>42459.15861111111</v>
      </c>
      <c r="S813" s="14">
        <v>42518.905555555553</v>
      </c>
    </row>
    <row r="814" spans="1:19" ht="32" x14ac:dyDescent="0.2">
      <c r="A814">
        <v>3528</v>
      </c>
      <c r="B814" s="3" t="s">
        <v>3527</v>
      </c>
      <c r="C814" s="3" t="s">
        <v>7638</v>
      </c>
      <c r="D814" s="6">
        <v>1650</v>
      </c>
      <c r="E814" s="8">
        <v>1669</v>
      </c>
      <c r="F814" t="s">
        <v>8218</v>
      </c>
      <c r="G814" t="s">
        <v>8224</v>
      </c>
      <c r="H814" t="s">
        <v>8246</v>
      </c>
      <c r="I814">
        <v>1484740918</v>
      </c>
      <c r="J814">
        <v>1483012918</v>
      </c>
      <c r="K814" t="b">
        <v>0</v>
      </c>
      <c r="L814">
        <v>37</v>
      </c>
      <c r="M814" t="b">
        <v>1</v>
      </c>
      <c r="N814" s="12" t="s">
        <v>8297</v>
      </c>
      <c r="O814" t="s">
        <v>8298</v>
      </c>
      <c r="P814" s="13">
        <v>101</v>
      </c>
      <c r="Q814" s="13">
        <v>45.11</v>
      </c>
      <c r="R814" s="14">
        <v>42733.50136574074</v>
      </c>
      <c r="S814" s="14">
        <v>42753.50136574074</v>
      </c>
    </row>
    <row r="815" spans="1:19" ht="32" x14ac:dyDescent="0.2">
      <c r="A815">
        <v>3244</v>
      </c>
      <c r="B815" s="3" t="s">
        <v>3244</v>
      </c>
      <c r="C815" s="3" t="s">
        <v>7354</v>
      </c>
      <c r="D815" s="6">
        <v>1600</v>
      </c>
      <c r="E815" s="8">
        <v>1647</v>
      </c>
      <c r="F815" t="s">
        <v>8218</v>
      </c>
      <c r="G815" t="s">
        <v>8224</v>
      </c>
      <c r="H815" t="s">
        <v>8246</v>
      </c>
      <c r="I815">
        <v>1480613982</v>
      </c>
      <c r="J815">
        <v>1478018382</v>
      </c>
      <c r="K815" t="b">
        <v>0</v>
      </c>
      <c r="L815">
        <v>69</v>
      </c>
      <c r="M815" t="b">
        <v>1</v>
      </c>
      <c r="N815" s="12" t="s">
        <v>8297</v>
      </c>
      <c r="O815" t="s">
        <v>8298</v>
      </c>
      <c r="P815" s="13">
        <v>103</v>
      </c>
      <c r="Q815" s="13">
        <v>23.87</v>
      </c>
      <c r="R815" s="14">
        <v>42675.694236111114</v>
      </c>
      <c r="S815" s="14">
        <v>42705.735902777778</v>
      </c>
    </row>
    <row r="816" spans="1:19" ht="32" x14ac:dyDescent="0.2">
      <c r="A816">
        <v>3594</v>
      </c>
      <c r="B816" s="3" t="s">
        <v>3593</v>
      </c>
      <c r="C816" s="3" t="s">
        <v>7704</v>
      </c>
      <c r="D816" s="6">
        <v>1600</v>
      </c>
      <c r="E816" s="8">
        <v>2015</v>
      </c>
      <c r="F816" t="s">
        <v>8218</v>
      </c>
      <c r="G816" t="s">
        <v>8223</v>
      </c>
      <c r="H816" t="s">
        <v>8245</v>
      </c>
      <c r="I816">
        <v>1472952982</v>
      </c>
      <c r="J816">
        <v>1470792982</v>
      </c>
      <c r="K816" t="b">
        <v>0</v>
      </c>
      <c r="L816">
        <v>36</v>
      </c>
      <c r="M816" t="b">
        <v>1</v>
      </c>
      <c r="N816" s="12" t="s">
        <v>8297</v>
      </c>
      <c r="O816" t="s">
        <v>8298</v>
      </c>
      <c r="P816" s="13">
        <v>126</v>
      </c>
      <c r="Q816" s="13">
        <v>55.97</v>
      </c>
      <c r="R816" s="14">
        <v>42592.066921296297</v>
      </c>
      <c r="S816" s="14">
        <v>42617.066921296297</v>
      </c>
    </row>
    <row r="817" spans="1:19" ht="32" x14ac:dyDescent="0.2">
      <c r="A817">
        <v>3497</v>
      </c>
      <c r="B817" s="3" t="s">
        <v>3496</v>
      </c>
      <c r="C817" s="3" t="s">
        <v>7607</v>
      </c>
      <c r="D817" s="6">
        <v>1551</v>
      </c>
      <c r="E817" s="8">
        <v>1686</v>
      </c>
      <c r="F817" t="s">
        <v>8218</v>
      </c>
      <c r="G817" t="s">
        <v>8223</v>
      </c>
      <c r="H817" t="s">
        <v>8245</v>
      </c>
      <c r="I817">
        <v>1464904800</v>
      </c>
      <c r="J817">
        <v>1463852904</v>
      </c>
      <c r="K817" t="b">
        <v>0</v>
      </c>
      <c r="L817">
        <v>49</v>
      </c>
      <c r="M817" t="b">
        <v>1</v>
      </c>
      <c r="N817" s="12" t="s">
        <v>8297</v>
      </c>
      <c r="O817" t="s">
        <v>8298</v>
      </c>
      <c r="P817" s="13">
        <v>109</v>
      </c>
      <c r="Q817" s="13">
        <v>34.409999999999997</v>
      </c>
      <c r="R817" s="14">
        <v>42511.741944444439</v>
      </c>
      <c r="S817" s="14">
        <v>42523.916666666672</v>
      </c>
    </row>
    <row r="818" spans="1:19" ht="32" x14ac:dyDescent="0.2">
      <c r="A818">
        <v>526</v>
      </c>
      <c r="B818" s="3" t="s">
        <v>527</v>
      </c>
      <c r="C818" s="3" t="s">
        <v>4636</v>
      </c>
      <c r="D818" s="6">
        <v>1500</v>
      </c>
      <c r="E818" s="8">
        <v>1710</v>
      </c>
      <c r="F818" t="s">
        <v>8218</v>
      </c>
      <c r="G818" t="s">
        <v>8224</v>
      </c>
      <c r="H818" t="s">
        <v>8246</v>
      </c>
      <c r="I818">
        <v>1438966800</v>
      </c>
      <c r="J818">
        <v>1436278344</v>
      </c>
      <c r="K818" t="b">
        <v>0</v>
      </c>
      <c r="L818">
        <v>23</v>
      </c>
      <c r="M818" t="b">
        <v>1</v>
      </c>
      <c r="N818" s="12" t="s">
        <v>8297</v>
      </c>
      <c r="O818" t="s">
        <v>8298</v>
      </c>
      <c r="P818" s="13">
        <v>114</v>
      </c>
      <c r="Q818" s="13">
        <v>74.349999999999994</v>
      </c>
      <c r="R818" s="14">
        <v>42192.591944444444</v>
      </c>
      <c r="S818" s="14">
        <v>42223.708333333328</v>
      </c>
    </row>
    <row r="819" spans="1:19" ht="32" x14ac:dyDescent="0.2">
      <c r="A819">
        <v>1286</v>
      </c>
      <c r="B819" s="3" t="s">
        <v>1287</v>
      </c>
      <c r="C819" s="3" t="s">
        <v>5396</v>
      </c>
      <c r="D819" s="6">
        <v>1500</v>
      </c>
      <c r="E819" s="8">
        <v>1625</v>
      </c>
      <c r="F819" t="s">
        <v>8218</v>
      </c>
      <c r="G819" t="s">
        <v>8224</v>
      </c>
      <c r="H819" t="s">
        <v>8246</v>
      </c>
      <c r="I819">
        <v>1424181600</v>
      </c>
      <c r="J819">
        <v>1423041227</v>
      </c>
      <c r="K819" t="b">
        <v>0</v>
      </c>
      <c r="L819">
        <v>20</v>
      </c>
      <c r="M819" t="b">
        <v>1</v>
      </c>
      <c r="N819" s="12" t="s">
        <v>8297</v>
      </c>
      <c r="O819" t="s">
        <v>8298</v>
      </c>
      <c r="P819" s="13">
        <v>108</v>
      </c>
      <c r="Q819" s="13">
        <v>81.25</v>
      </c>
      <c r="R819" s="14">
        <v>42039.384571759263</v>
      </c>
      <c r="S819" s="14">
        <v>42052.583333333328</v>
      </c>
    </row>
    <row r="820" spans="1:19" ht="32" x14ac:dyDescent="0.2">
      <c r="A820">
        <v>1289</v>
      </c>
      <c r="B820" s="3" t="s">
        <v>1290</v>
      </c>
      <c r="C820" s="3" t="s">
        <v>5399</v>
      </c>
      <c r="D820" s="6">
        <v>1500</v>
      </c>
      <c r="E820" s="8">
        <v>1876</v>
      </c>
      <c r="F820" t="s">
        <v>8218</v>
      </c>
      <c r="G820" t="s">
        <v>8223</v>
      </c>
      <c r="H820" t="s">
        <v>8245</v>
      </c>
      <c r="I820">
        <v>1483499645</v>
      </c>
      <c r="J820">
        <v>1480907645</v>
      </c>
      <c r="K820" t="b">
        <v>0</v>
      </c>
      <c r="L820">
        <v>52</v>
      </c>
      <c r="M820" t="b">
        <v>1</v>
      </c>
      <c r="N820" s="12" t="s">
        <v>8297</v>
      </c>
      <c r="O820" t="s">
        <v>8298</v>
      </c>
      <c r="P820" s="13">
        <v>125</v>
      </c>
      <c r="Q820" s="13">
        <v>36.08</v>
      </c>
      <c r="R820" s="14">
        <v>42709.134780092587</v>
      </c>
      <c r="S820" s="14">
        <v>42739.134780092587</v>
      </c>
    </row>
    <row r="821" spans="1:19" ht="32" x14ac:dyDescent="0.2">
      <c r="A821">
        <v>2814</v>
      </c>
      <c r="B821" s="3" t="s">
        <v>2814</v>
      </c>
      <c r="C821" s="3" t="s">
        <v>6924</v>
      </c>
      <c r="D821" s="6">
        <v>1500</v>
      </c>
      <c r="E821" s="8">
        <v>1616</v>
      </c>
      <c r="F821" t="s">
        <v>8218</v>
      </c>
      <c r="G821" t="s">
        <v>8224</v>
      </c>
      <c r="H821" t="s">
        <v>8246</v>
      </c>
      <c r="I821">
        <v>1431164115</v>
      </c>
      <c r="J821">
        <v>1428572115</v>
      </c>
      <c r="K821" t="b">
        <v>0</v>
      </c>
      <c r="L821">
        <v>64</v>
      </c>
      <c r="M821" t="b">
        <v>1</v>
      </c>
      <c r="N821" s="12" t="s">
        <v>8297</v>
      </c>
      <c r="O821" t="s">
        <v>8298</v>
      </c>
      <c r="P821" s="13">
        <v>108</v>
      </c>
      <c r="Q821" s="13">
        <v>25.25</v>
      </c>
      <c r="R821" s="14">
        <v>42103.399479166663</v>
      </c>
      <c r="S821" s="14">
        <v>42133.399479166663</v>
      </c>
    </row>
    <row r="822" spans="1:19" ht="32" x14ac:dyDescent="0.2">
      <c r="A822">
        <v>2965</v>
      </c>
      <c r="B822" s="3" t="s">
        <v>2965</v>
      </c>
      <c r="C822" s="3" t="s">
        <v>7075</v>
      </c>
      <c r="D822" s="6">
        <v>1500</v>
      </c>
      <c r="E822" s="8">
        <v>1635</v>
      </c>
      <c r="F822" t="s">
        <v>8218</v>
      </c>
      <c r="G822" t="s">
        <v>8223</v>
      </c>
      <c r="H822" t="s">
        <v>8245</v>
      </c>
      <c r="I822">
        <v>1436290233</v>
      </c>
      <c r="J822">
        <v>1433698233</v>
      </c>
      <c r="K822" t="b">
        <v>0</v>
      </c>
      <c r="L822">
        <v>39</v>
      </c>
      <c r="M822" t="b">
        <v>1</v>
      </c>
      <c r="N822" s="12" t="s">
        <v>8297</v>
      </c>
      <c r="O822" t="s">
        <v>8298</v>
      </c>
      <c r="P822" s="13">
        <v>109</v>
      </c>
      <c r="Q822" s="13">
        <v>41.92</v>
      </c>
      <c r="R822" s="14">
        <v>42162.729548611111</v>
      </c>
      <c r="S822" s="14">
        <v>42192.729548611111</v>
      </c>
    </row>
    <row r="823" spans="1:19" ht="32" x14ac:dyDescent="0.2">
      <c r="A823">
        <v>3159</v>
      </c>
      <c r="B823" s="3" t="s">
        <v>3159</v>
      </c>
      <c r="C823" s="3" t="s">
        <v>7269</v>
      </c>
      <c r="D823" s="6">
        <v>1500</v>
      </c>
      <c r="E823" s="8">
        <v>2002.22</v>
      </c>
      <c r="F823" t="s">
        <v>8218</v>
      </c>
      <c r="G823" t="s">
        <v>8223</v>
      </c>
      <c r="H823" t="s">
        <v>8245</v>
      </c>
      <c r="I823">
        <v>1326927600</v>
      </c>
      <c r="J823">
        <v>1323221761</v>
      </c>
      <c r="K823" t="b">
        <v>1</v>
      </c>
      <c r="L823">
        <v>52</v>
      </c>
      <c r="M823" t="b">
        <v>1</v>
      </c>
      <c r="N823" s="12" t="s">
        <v>8297</v>
      </c>
      <c r="O823" t="s">
        <v>8298</v>
      </c>
      <c r="P823" s="13">
        <v>133</v>
      </c>
      <c r="Q823" s="13">
        <v>38.5</v>
      </c>
      <c r="R823" s="14">
        <v>40884.066678240742</v>
      </c>
      <c r="S823" s="14">
        <v>40926.958333333336</v>
      </c>
    </row>
    <row r="824" spans="1:19" ht="32" x14ac:dyDescent="0.2">
      <c r="A824">
        <v>3178</v>
      </c>
      <c r="B824" s="3" t="s">
        <v>3178</v>
      </c>
      <c r="C824" s="3" t="s">
        <v>7288</v>
      </c>
      <c r="D824" s="6">
        <v>1500</v>
      </c>
      <c r="E824" s="8">
        <v>2576</v>
      </c>
      <c r="F824" t="s">
        <v>8218</v>
      </c>
      <c r="G824" t="s">
        <v>8224</v>
      </c>
      <c r="H824" t="s">
        <v>8246</v>
      </c>
      <c r="I824">
        <v>1405521075</v>
      </c>
      <c r="J824">
        <v>1402929075</v>
      </c>
      <c r="K824" t="b">
        <v>1</v>
      </c>
      <c r="L824">
        <v>78</v>
      </c>
      <c r="M824" t="b">
        <v>1</v>
      </c>
      <c r="N824" s="12" t="s">
        <v>8297</v>
      </c>
      <c r="O824" t="s">
        <v>8298</v>
      </c>
      <c r="P824" s="13">
        <v>172</v>
      </c>
      <c r="Q824" s="13">
        <v>33.03</v>
      </c>
      <c r="R824" s="14">
        <v>41806.605034722219</v>
      </c>
      <c r="S824" s="14">
        <v>41836.605034722219</v>
      </c>
    </row>
    <row r="825" spans="1:19" ht="32" x14ac:dyDescent="0.2">
      <c r="A825">
        <v>3251</v>
      </c>
      <c r="B825" s="3" t="s">
        <v>3251</v>
      </c>
      <c r="C825" s="3" t="s">
        <v>7361</v>
      </c>
      <c r="D825" s="6">
        <v>1500</v>
      </c>
      <c r="E825" s="8">
        <v>1661</v>
      </c>
      <c r="F825" t="s">
        <v>8218</v>
      </c>
      <c r="G825" t="s">
        <v>8223</v>
      </c>
      <c r="H825" t="s">
        <v>8245</v>
      </c>
      <c r="I825">
        <v>1434907966</v>
      </c>
      <c r="J825">
        <v>1432315966</v>
      </c>
      <c r="K825" t="b">
        <v>1</v>
      </c>
      <c r="L825">
        <v>20</v>
      </c>
      <c r="M825" t="b">
        <v>1</v>
      </c>
      <c r="N825" s="12" t="s">
        <v>8297</v>
      </c>
      <c r="O825" t="s">
        <v>8298</v>
      </c>
      <c r="P825" s="13">
        <v>111</v>
      </c>
      <c r="Q825" s="13">
        <v>83.05</v>
      </c>
      <c r="R825" s="14">
        <v>42146.731087962966</v>
      </c>
      <c r="S825" s="14">
        <v>42176.731087962966</v>
      </c>
    </row>
    <row r="826" spans="1:19" ht="16" x14ac:dyDescent="0.2">
      <c r="A826">
        <v>3271</v>
      </c>
      <c r="B826" s="3" t="s">
        <v>3271</v>
      </c>
      <c r="C826" s="3" t="s">
        <v>7381</v>
      </c>
      <c r="D826" s="6">
        <v>1500</v>
      </c>
      <c r="E826" s="8">
        <v>1950</v>
      </c>
      <c r="F826" t="s">
        <v>8218</v>
      </c>
      <c r="G826" t="s">
        <v>8224</v>
      </c>
      <c r="H826" t="s">
        <v>8246</v>
      </c>
      <c r="I826">
        <v>1414927775</v>
      </c>
      <c r="J826">
        <v>1412332175</v>
      </c>
      <c r="K826" t="b">
        <v>1</v>
      </c>
      <c r="L826">
        <v>51</v>
      </c>
      <c r="M826" t="b">
        <v>1</v>
      </c>
      <c r="N826" s="12" t="s">
        <v>8297</v>
      </c>
      <c r="O826" t="s">
        <v>8298</v>
      </c>
      <c r="P826" s="13">
        <v>130</v>
      </c>
      <c r="Q826" s="13">
        <v>38.24</v>
      </c>
      <c r="R826" s="14">
        <v>41915.437210648146</v>
      </c>
      <c r="S826" s="14">
        <v>41945.478877314818</v>
      </c>
    </row>
    <row r="827" spans="1:19" ht="32" x14ac:dyDescent="0.2">
      <c r="A827">
        <v>3296</v>
      </c>
      <c r="B827" s="3" t="s">
        <v>3296</v>
      </c>
      <c r="C827" s="3" t="s">
        <v>7406</v>
      </c>
      <c r="D827" s="6">
        <v>1500</v>
      </c>
      <c r="E827" s="8">
        <v>2161</v>
      </c>
      <c r="F827" t="s">
        <v>8218</v>
      </c>
      <c r="G827" t="s">
        <v>8224</v>
      </c>
      <c r="H827" t="s">
        <v>8246</v>
      </c>
      <c r="I827">
        <v>1448229600</v>
      </c>
      <c r="J827">
        <v>1446401372</v>
      </c>
      <c r="K827" t="b">
        <v>0</v>
      </c>
      <c r="L827">
        <v>47</v>
      </c>
      <c r="M827" t="b">
        <v>1</v>
      </c>
      <c r="N827" s="12" t="s">
        <v>8297</v>
      </c>
      <c r="O827" t="s">
        <v>8298</v>
      </c>
      <c r="P827" s="13">
        <v>144</v>
      </c>
      <c r="Q827" s="13">
        <v>45.98</v>
      </c>
      <c r="R827" s="14">
        <v>42309.756620370375</v>
      </c>
      <c r="S827" s="14">
        <v>42330.916666666672</v>
      </c>
    </row>
    <row r="828" spans="1:19" ht="32" x14ac:dyDescent="0.2">
      <c r="A828">
        <v>3306</v>
      </c>
      <c r="B828" s="3" t="s">
        <v>3306</v>
      </c>
      <c r="C828" s="3" t="s">
        <v>7416</v>
      </c>
      <c r="D828" s="6">
        <v>1500</v>
      </c>
      <c r="E828" s="8">
        <v>2630</v>
      </c>
      <c r="F828" t="s">
        <v>8218</v>
      </c>
      <c r="G828" t="s">
        <v>8223</v>
      </c>
      <c r="H828" t="s">
        <v>8245</v>
      </c>
      <c r="I828">
        <v>1465527600</v>
      </c>
      <c r="J828">
        <v>1462252542</v>
      </c>
      <c r="K828" t="b">
        <v>0</v>
      </c>
      <c r="L828">
        <v>54</v>
      </c>
      <c r="M828" t="b">
        <v>1</v>
      </c>
      <c r="N828" s="12" t="s">
        <v>8297</v>
      </c>
      <c r="O828" t="s">
        <v>8298</v>
      </c>
      <c r="P828" s="13">
        <v>175</v>
      </c>
      <c r="Q828" s="13">
        <v>48.7</v>
      </c>
      <c r="R828" s="14">
        <v>42493.219236111108</v>
      </c>
      <c r="S828" s="14">
        <v>42531.125</v>
      </c>
    </row>
    <row r="829" spans="1:19" ht="32" x14ac:dyDescent="0.2">
      <c r="A829">
        <v>3324</v>
      </c>
      <c r="B829" s="3" t="s">
        <v>3324</v>
      </c>
      <c r="C829" s="3" t="s">
        <v>7434</v>
      </c>
      <c r="D829" s="6">
        <v>1500</v>
      </c>
      <c r="E829" s="8">
        <v>1525</v>
      </c>
      <c r="F829" t="s">
        <v>8218</v>
      </c>
      <c r="G829" t="s">
        <v>8240</v>
      </c>
      <c r="H829" t="s">
        <v>8248</v>
      </c>
      <c r="I829">
        <v>1465135190</v>
      </c>
      <c r="J829">
        <v>1463925590</v>
      </c>
      <c r="K829" t="b">
        <v>0</v>
      </c>
      <c r="L829">
        <v>10</v>
      </c>
      <c r="M829" t="b">
        <v>1</v>
      </c>
      <c r="N829" s="12" t="s">
        <v>8297</v>
      </c>
      <c r="O829" t="s">
        <v>8298</v>
      </c>
      <c r="P829" s="13">
        <v>102</v>
      </c>
      <c r="Q829" s="13">
        <v>152.5</v>
      </c>
      <c r="R829" s="14">
        <v>42512.58321759259</v>
      </c>
      <c r="S829" s="14">
        <v>42526.58321759259</v>
      </c>
    </row>
    <row r="830" spans="1:19" ht="32" x14ac:dyDescent="0.2">
      <c r="A830">
        <v>3330</v>
      </c>
      <c r="B830" s="3" t="s">
        <v>3330</v>
      </c>
      <c r="C830" s="3" t="s">
        <v>7440</v>
      </c>
      <c r="D830" s="6">
        <v>1500</v>
      </c>
      <c r="E830" s="8">
        <v>1594</v>
      </c>
      <c r="F830" t="s">
        <v>8218</v>
      </c>
      <c r="G830" t="s">
        <v>8224</v>
      </c>
      <c r="H830" t="s">
        <v>8246</v>
      </c>
      <c r="I830">
        <v>1427919468</v>
      </c>
      <c r="J830">
        <v>1425331068</v>
      </c>
      <c r="K830" t="b">
        <v>0</v>
      </c>
      <c r="L830">
        <v>69</v>
      </c>
      <c r="M830" t="b">
        <v>1</v>
      </c>
      <c r="N830" s="12" t="s">
        <v>8297</v>
      </c>
      <c r="O830" t="s">
        <v>8298</v>
      </c>
      <c r="P830" s="13">
        <v>106</v>
      </c>
      <c r="Q830" s="13">
        <v>23.1</v>
      </c>
      <c r="R830" s="14">
        <v>42065.887361111112</v>
      </c>
      <c r="S830" s="14">
        <v>42095.845694444448</v>
      </c>
    </row>
    <row r="831" spans="1:19" ht="32" x14ac:dyDescent="0.2">
      <c r="A831">
        <v>3346</v>
      </c>
      <c r="B831" s="3" t="s">
        <v>3346</v>
      </c>
      <c r="C831" s="3" t="s">
        <v>7456</v>
      </c>
      <c r="D831" s="6">
        <v>1500</v>
      </c>
      <c r="E831" s="8">
        <v>1650</v>
      </c>
      <c r="F831" t="s">
        <v>8218</v>
      </c>
      <c r="G831" t="s">
        <v>8223</v>
      </c>
      <c r="H831" t="s">
        <v>8245</v>
      </c>
      <c r="I831">
        <v>1424910910</v>
      </c>
      <c r="J831">
        <v>1424306110</v>
      </c>
      <c r="K831" t="b">
        <v>0</v>
      </c>
      <c r="L831">
        <v>18</v>
      </c>
      <c r="M831" t="b">
        <v>1</v>
      </c>
      <c r="N831" s="12" t="s">
        <v>8297</v>
      </c>
      <c r="O831" t="s">
        <v>8298</v>
      </c>
      <c r="P831" s="13">
        <v>110</v>
      </c>
      <c r="Q831" s="13">
        <v>91.67</v>
      </c>
      <c r="R831" s="14">
        <v>42054.024421296301</v>
      </c>
      <c r="S831" s="14">
        <v>42061.024421296301</v>
      </c>
    </row>
    <row r="832" spans="1:19" ht="32" x14ac:dyDescent="0.2">
      <c r="A832">
        <v>3356</v>
      </c>
      <c r="B832" s="3" t="s">
        <v>3355</v>
      </c>
      <c r="C832" s="3" t="s">
        <v>7466</v>
      </c>
      <c r="D832" s="6">
        <v>1500</v>
      </c>
      <c r="E832" s="8">
        <v>1521</v>
      </c>
      <c r="F832" t="s">
        <v>8218</v>
      </c>
      <c r="G832" t="s">
        <v>8224</v>
      </c>
      <c r="H832" t="s">
        <v>8246</v>
      </c>
      <c r="I832">
        <v>1468611272</v>
      </c>
      <c r="J832">
        <v>1466019272</v>
      </c>
      <c r="K832" t="b">
        <v>0</v>
      </c>
      <c r="L832">
        <v>27</v>
      </c>
      <c r="M832" t="b">
        <v>1</v>
      </c>
      <c r="N832" s="12" t="s">
        <v>8297</v>
      </c>
      <c r="O832" t="s">
        <v>8298</v>
      </c>
      <c r="P832" s="13">
        <v>101</v>
      </c>
      <c r="Q832" s="13">
        <v>56.33</v>
      </c>
      <c r="R832" s="14">
        <v>42536.815648148149</v>
      </c>
      <c r="S832" s="14">
        <v>42566.815648148149</v>
      </c>
    </row>
    <row r="833" spans="1:19" ht="32" x14ac:dyDescent="0.2">
      <c r="A833">
        <v>3370</v>
      </c>
      <c r="B833" s="3" t="s">
        <v>3369</v>
      </c>
      <c r="C833" s="3" t="s">
        <v>7480</v>
      </c>
      <c r="D833" s="6">
        <v>1500</v>
      </c>
      <c r="E833" s="8">
        <v>1766</v>
      </c>
      <c r="F833" t="s">
        <v>8218</v>
      </c>
      <c r="G833" t="s">
        <v>8223</v>
      </c>
      <c r="H833" t="s">
        <v>8245</v>
      </c>
      <c r="I833">
        <v>1481961600</v>
      </c>
      <c r="J833">
        <v>1479283285</v>
      </c>
      <c r="K833" t="b">
        <v>0</v>
      </c>
      <c r="L833">
        <v>26</v>
      </c>
      <c r="M833" t="b">
        <v>1</v>
      </c>
      <c r="N833" s="12" t="s">
        <v>8297</v>
      </c>
      <c r="O833" t="s">
        <v>8298</v>
      </c>
      <c r="P833" s="13">
        <v>118</v>
      </c>
      <c r="Q833" s="13">
        <v>67.92</v>
      </c>
      <c r="R833" s="14">
        <v>42690.334317129629</v>
      </c>
      <c r="S833" s="14">
        <v>42721.333333333328</v>
      </c>
    </row>
    <row r="834" spans="1:19" ht="32" x14ac:dyDescent="0.2">
      <c r="A834">
        <v>3388</v>
      </c>
      <c r="B834" s="3" t="s">
        <v>3387</v>
      </c>
      <c r="C834" s="3" t="s">
        <v>7498</v>
      </c>
      <c r="D834" s="6">
        <v>1500</v>
      </c>
      <c r="E834" s="8">
        <v>1557</v>
      </c>
      <c r="F834" t="s">
        <v>8218</v>
      </c>
      <c r="G834" t="s">
        <v>8224</v>
      </c>
      <c r="H834" t="s">
        <v>8246</v>
      </c>
      <c r="I834">
        <v>1434625441</v>
      </c>
      <c r="J834">
        <v>1432033441</v>
      </c>
      <c r="K834" t="b">
        <v>0</v>
      </c>
      <c r="L834">
        <v>45</v>
      </c>
      <c r="M834" t="b">
        <v>1</v>
      </c>
      <c r="N834" s="12" t="s">
        <v>8297</v>
      </c>
      <c r="O834" t="s">
        <v>8298</v>
      </c>
      <c r="P834" s="13">
        <v>104</v>
      </c>
      <c r="Q834" s="13">
        <v>34.6</v>
      </c>
      <c r="R834" s="14">
        <v>42143.461122685185</v>
      </c>
      <c r="S834" s="14">
        <v>42173.461122685185</v>
      </c>
    </row>
    <row r="835" spans="1:19" ht="32" x14ac:dyDescent="0.2">
      <c r="A835">
        <v>3390</v>
      </c>
      <c r="B835" s="3" t="s">
        <v>3389</v>
      </c>
      <c r="C835" s="3" t="s">
        <v>7500</v>
      </c>
      <c r="D835" s="6">
        <v>1500</v>
      </c>
      <c r="E835" s="8">
        <v>1536</v>
      </c>
      <c r="F835" t="s">
        <v>8218</v>
      </c>
      <c r="G835" t="s">
        <v>8223</v>
      </c>
      <c r="H835" t="s">
        <v>8245</v>
      </c>
      <c r="I835">
        <v>1405017345</v>
      </c>
      <c r="J835">
        <v>1403721345</v>
      </c>
      <c r="K835" t="b">
        <v>0</v>
      </c>
      <c r="L835">
        <v>22</v>
      </c>
      <c r="M835" t="b">
        <v>1</v>
      </c>
      <c r="N835" s="12" t="s">
        <v>8297</v>
      </c>
      <c r="O835" t="s">
        <v>8298</v>
      </c>
      <c r="P835" s="13">
        <v>102</v>
      </c>
      <c r="Q835" s="13">
        <v>69.819999999999993</v>
      </c>
      <c r="R835" s="14">
        <v>41815.774826388886</v>
      </c>
      <c r="S835" s="14">
        <v>41830.774826388886</v>
      </c>
    </row>
    <row r="836" spans="1:19" ht="32" x14ac:dyDescent="0.2">
      <c r="A836">
        <v>3393</v>
      </c>
      <c r="B836" s="3" t="s">
        <v>3392</v>
      </c>
      <c r="C836" s="3" t="s">
        <v>7503</v>
      </c>
      <c r="D836" s="6">
        <v>1500</v>
      </c>
      <c r="E836" s="8">
        <v>1587</v>
      </c>
      <c r="F836" t="s">
        <v>8218</v>
      </c>
      <c r="G836" t="s">
        <v>8223</v>
      </c>
      <c r="H836" t="s">
        <v>8245</v>
      </c>
      <c r="I836">
        <v>1415234760</v>
      </c>
      <c r="J836">
        <v>1413065230</v>
      </c>
      <c r="K836" t="b">
        <v>0</v>
      </c>
      <c r="L836">
        <v>44</v>
      </c>
      <c r="M836" t="b">
        <v>1</v>
      </c>
      <c r="N836" s="12" t="s">
        <v>8297</v>
      </c>
      <c r="O836" t="s">
        <v>8298</v>
      </c>
      <c r="P836" s="13">
        <v>106</v>
      </c>
      <c r="Q836" s="13">
        <v>36.07</v>
      </c>
      <c r="R836" s="14">
        <v>41923.921643518523</v>
      </c>
      <c r="S836" s="14">
        <v>41949.031944444447</v>
      </c>
    </row>
    <row r="837" spans="1:19" ht="32" x14ac:dyDescent="0.2">
      <c r="A837">
        <v>3396</v>
      </c>
      <c r="B837" s="3" t="s">
        <v>3395</v>
      </c>
      <c r="C837" s="3" t="s">
        <v>7506</v>
      </c>
      <c r="D837" s="6">
        <v>1500</v>
      </c>
      <c r="E837" s="8">
        <v>1565</v>
      </c>
      <c r="F837" t="s">
        <v>8218</v>
      </c>
      <c r="G837" t="s">
        <v>8223</v>
      </c>
      <c r="H837" t="s">
        <v>8245</v>
      </c>
      <c r="I837">
        <v>1401595140</v>
      </c>
      <c r="J837">
        <v>1399286589</v>
      </c>
      <c r="K837" t="b">
        <v>0</v>
      </c>
      <c r="L837">
        <v>28</v>
      </c>
      <c r="M837" t="b">
        <v>1</v>
      </c>
      <c r="N837" s="12" t="s">
        <v>8297</v>
      </c>
      <c r="O837" t="s">
        <v>8298</v>
      </c>
      <c r="P837" s="13">
        <v>104</v>
      </c>
      <c r="Q837" s="13">
        <v>55.89</v>
      </c>
      <c r="R837" s="14">
        <v>41764.44663194444</v>
      </c>
      <c r="S837" s="14">
        <v>41791.165972222225</v>
      </c>
    </row>
    <row r="838" spans="1:19" ht="32" x14ac:dyDescent="0.2">
      <c r="A838">
        <v>3427</v>
      </c>
      <c r="B838" s="3" t="s">
        <v>3426</v>
      </c>
      <c r="C838" s="3" t="s">
        <v>7537</v>
      </c>
      <c r="D838" s="6">
        <v>1500</v>
      </c>
      <c r="E838" s="8">
        <v>1500</v>
      </c>
      <c r="F838" t="s">
        <v>8218</v>
      </c>
      <c r="G838" t="s">
        <v>8224</v>
      </c>
      <c r="H838" t="s">
        <v>8246</v>
      </c>
      <c r="I838">
        <v>1404314952</v>
      </c>
      <c r="J838">
        <v>1401722952</v>
      </c>
      <c r="K838" t="b">
        <v>0</v>
      </c>
      <c r="L838">
        <v>29</v>
      </c>
      <c r="M838" t="b">
        <v>1</v>
      </c>
      <c r="N838" s="12" t="s">
        <v>8297</v>
      </c>
      <c r="O838" t="s">
        <v>8298</v>
      </c>
      <c r="P838" s="13">
        <v>100</v>
      </c>
      <c r="Q838" s="13">
        <v>51.72</v>
      </c>
      <c r="R838" s="14">
        <v>41792.645277777774</v>
      </c>
      <c r="S838" s="14">
        <v>41822.645277777774</v>
      </c>
    </row>
    <row r="839" spans="1:19" ht="32" x14ac:dyDescent="0.2">
      <c r="A839">
        <v>3479</v>
      </c>
      <c r="B839" s="3" t="s">
        <v>3478</v>
      </c>
      <c r="C839" s="3" t="s">
        <v>7589</v>
      </c>
      <c r="D839" s="6">
        <v>1500</v>
      </c>
      <c r="E839" s="8">
        <v>1918</v>
      </c>
      <c r="F839" t="s">
        <v>8218</v>
      </c>
      <c r="G839" t="s">
        <v>8224</v>
      </c>
      <c r="H839" t="s">
        <v>8246</v>
      </c>
      <c r="I839">
        <v>1403382680</v>
      </c>
      <c r="J839">
        <v>1400790680</v>
      </c>
      <c r="K839" t="b">
        <v>0</v>
      </c>
      <c r="L839">
        <v>56</v>
      </c>
      <c r="M839" t="b">
        <v>1</v>
      </c>
      <c r="N839" s="12" t="s">
        <v>8297</v>
      </c>
      <c r="O839" t="s">
        <v>8298</v>
      </c>
      <c r="P839" s="13">
        <v>128</v>
      </c>
      <c r="Q839" s="13">
        <v>34.25</v>
      </c>
      <c r="R839" s="14">
        <v>41781.855092592588</v>
      </c>
      <c r="S839" s="14">
        <v>41811.855092592588</v>
      </c>
    </row>
    <row r="840" spans="1:19" ht="32" x14ac:dyDescent="0.2">
      <c r="A840">
        <v>3480</v>
      </c>
      <c r="B840" s="3" t="s">
        <v>3479</v>
      </c>
      <c r="C840" s="3" t="s">
        <v>7590</v>
      </c>
      <c r="D840" s="6">
        <v>1500</v>
      </c>
      <c r="E840" s="8">
        <v>2140</v>
      </c>
      <c r="F840" t="s">
        <v>8218</v>
      </c>
      <c r="G840" t="s">
        <v>8223</v>
      </c>
      <c r="H840" t="s">
        <v>8245</v>
      </c>
      <c r="I840">
        <v>1436562000</v>
      </c>
      <c r="J840">
        <v>1434440227</v>
      </c>
      <c r="K840" t="b">
        <v>0</v>
      </c>
      <c r="L840">
        <v>13</v>
      </c>
      <c r="M840" t="b">
        <v>1</v>
      </c>
      <c r="N840" s="12" t="s">
        <v>8297</v>
      </c>
      <c r="O840" t="s">
        <v>8298</v>
      </c>
      <c r="P840" s="13">
        <v>143</v>
      </c>
      <c r="Q840" s="13">
        <v>164.62</v>
      </c>
      <c r="R840" s="14">
        <v>42171.317442129628</v>
      </c>
      <c r="S840" s="14">
        <v>42195.875</v>
      </c>
    </row>
    <row r="841" spans="1:19" ht="32" x14ac:dyDescent="0.2">
      <c r="A841">
        <v>3493</v>
      </c>
      <c r="B841" s="3" t="s">
        <v>3492</v>
      </c>
      <c r="C841" s="3" t="s">
        <v>7603</v>
      </c>
      <c r="D841" s="6">
        <v>1500</v>
      </c>
      <c r="E841" s="8">
        <v>1500</v>
      </c>
      <c r="F841" t="s">
        <v>8218</v>
      </c>
      <c r="G841" t="s">
        <v>8223</v>
      </c>
      <c r="H841" t="s">
        <v>8245</v>
      </c>
      <c r="I841">
        <v>1408252260</v>
      </c>
      <c r="J841">
        <v>1406580436</v>
      </c>
      <c r="K841" t="b">
        <v>0</v>
      </c>
      <c r="L841">
        <v>29</v>
      </c>
      <c r="M841" t="b">
        <v>1</v>
      </c>
      <c r="N841" s="12" t="s">
        <v>8297</v>
      </c>
      <c r="O841" t="s">
        <v>8298</v>
      </c>
      <c r="P841" s="13">
        <v>100</v>
      </c>
      <c r="Q841" s="13">
        <v>51.72</v>
      </c>
      <c r="R841" s="14">
        <v>41848.866157407407</v>
      </c>
      <c r="S841" s="14">
        <v>41868.21597222222</v>
      </c>
    </row>
    <row r="842" spans="1:19" ht="32" x14ac:dyDescent="0.2">
      <c r="A842">
        <v>3501</v>
      </c>
      <c r="B842" s="3" t="s">
        <v>3500</v>
      </c>
      <c r="C842" s="3" t="s">
        <v>7611</v>
      </c>
      <c r="D842" s="6">
        <v>1500</v>
      </c>
      <c r="E842" s="8">
        <v>1510</v>
      </c>
      <c r="F842" t="s">
        <v>8218</v>
      </c>
      <c r="G842" t="s">
        <v>8224</v>
      </c>
      <c r="H842" t="s">
        <v>8246</v>
      </c>
      <c r="I842">
        <v>1441995595</v>
      </c>
      <c r="J842">
        <v>1439835595</v>
      </c>
      <c r="K842" t="b">
        <v>0</v>
      </c>
      <c r="L842">
        <v>42</v>
      </c>
      <c r="M842" t="b">
        <v>1</v>
      </c>
      <c r="N842" s="12" t="s">
        <v>8297</v>
      </c>
      <c r="O842" t="s">
        <v>8298</v>
      </c>
      <c r="P842" s="13">
        <v>101</v>
      </c>
      <c r="Q842" s="13">
        <v>35.950000000000003</v>
      </c>
      <c r="R842" s="14">
        <v>42233.763831018514</v>
      </c>
      <c r="S842" s="14">
        <v>42258.763831018514</v>
      </c>
    </row>
    <row r="843" spans="1:19" ht="32" x14ac:dyDescent="0.2">
      <c r="A843">
        <v>3511</v>
      </c>
      <c r="B843" s="3" t="s">
        <v>3510</v>
      </c>
      <c r="C843" s="3" t="s">
        <v>7621</v>
      </c>
      <c r="D843" s="6">
        <v>1500</v>
      </c>
      <c r="E843" s="8">
        <v>1518</v>
      </c>
      <c r="F843" t="s">
        <v>8218</v>
      </c>
      <c r="G843" t="s">
        <v>8224</v>
      </c>
      <c r="H843" t="s">
        <v>8246</v>
      </c>
      <c r="I843">
        <v>1415385000</v>
      </c>
      <c r="J843">
        <v>1413406695</v>
      </c>
      <c r="K843" t="b">
        <v>0</v>
      </c>
      <c r="L843">
        <v>19</v>
      </c>
      <c r="M843" t="b">
        <v>1</v>
      </c>
      <c r="N843" s="12" t="s">
        <v>8297</v>
      </c>
      <c r="O843" t="s">
        <v>8298</v>
      </c>
      <c r="P843" s="13">
        <v>101</v>
      </c>
      <c r="Q843" s="13">
        <v>79.89</v>
      </c>
      <c r="R843" s="14">
        <v>41927.873784722222</v>
      </c>
      <c r="S843" s="14">
        <v>41950.770833333336</v>
      </c>
    </row>
    <row r="844" spans="1:19" ht="32" x14ac:dyDescent="0.2">
      <c r="A844">
        <v>3518</v>
      </c>
      <c r="B844" s="3" t="s">
        <v>3517</v>
      </c>
      <c r="C844" s="3" t="s">
        <v>7628</v>
      </c>
      <c r="D844" s="6">
        <v>1500</v>
      </c>
      <c r="E844" s="8">
        <v>1650.69</v>
      </c>
      <c r="F844" t="s">
        <v>8218</v>
      </c>
      <c r="G844" t="s">
        <v>8223</v>
      </c>
      <c r="H844" t="s">
        <v>8245</v>
      </c>
      <c r="I844">
        <v>1412259660</v>
      </c>
      <c r="J844">
        <v>1410461299</v>
      </c>
      <c r="K844" t="b">
        <v>0</v>
      </c>
      <c r="L844">
        <v>33</v>
      </c>
      <c r="M844" t="b">
        <v>1</v>
      </c>
      <c r="N844" s="12" t="s">
        <v>8297</v>
      </c>
      <c r="O844" t="s">
        <v>8298</v>
      </c>
      <c r="P844" s="13">
        <v>110</v>
      </c>
      <c r="Q844" s="13">
        <v>50.02</v>
      </c>
      <c r="R844" s="14">
        <v>41893.783553240741</v>
      </c>
      <c r="S844" s="14">
        <v>41914.597916666666</v>
      </c>
    </row>
    <row r="845" spans="1:19" ht="32" x14ac:dyDescent="0.2">
      <c r="A845">
        <v>3543</v>
      </c>
      <c r="B845" s="3" t="s">
        <v>3542</v>
      </c>
      <c r="C845" s="3" t="s">
        <v>7653</v>
      </c>
      <c r="D845" s="6">
        <v>1500</v>
      </c>
      <c r="E845" s="8">
        <v>1570</v>
      </c>
      <c r="F845" t="s">
        <v>8218</v>
      </c>
      <c r="G845" t="s">
        <v>8235</v>
      </c>
      <c r="H845" t="s">
        <v>8248</v>
      </c>
      <c r="I845">
        <v>1435255659</v>
      </c>
      <c r="J845">
        <v>1432663659</v>
      </c>
      <c r="K845" t="b">
        <v>0</v>
      </c>
      <c r="L845">
        <v>29</v>
      </c>
      <c r="M845" t="b">
        <v>1</v>
      </c>
      <c r="N845" s="12" t="s">
        <v>8297</v>
      </c>
      <c r="O845" t="s">
        <v>8298</v>
      </c>
      <c r="P845" s="13">
        <v>105</v>
      </c>
      <c r="Q845" s="13">
        <v>54.14</v>
      </c>
      <c r="R845" s="14">
        <v>42150.755312499998</v>
      </c>
      <c r="S845" s="14">
        <v>42180.755312499998</v>
      </c>
    </row>
    <row r="846" spans="1:19" ht="32" x14ac:dyDescent="0.2">
      <c r="A846">
        <v>3551</v>
      </c>
      <c r="B846" s="3" t="s">
        <v>3550</v>
      </c>
      <c r="C846" s="3" t="s">
        <v>7661</v>
      </c>
      <c r="D846" s="6">
        <v>1500</v>
      </c>
      <c r="E846" s="8">
        <v>1527.5</v>
      </c>
      <c r="F846" t="s">
        <v>8218</v>
      </c>
      <c r="G846" t="s">
        <v>8223</v>
      </c>
      <c r="H846" t="s">
        <v>8245</v>
      </c>
      <c r="I846">
        <v>1400796420</v>
      </c>
      <c r="J846">
        <v>1398342170</v>
      </c>
      <c r="K846" t="b">
        <v>0</v>
      </c>
      <c r="L846">
        <v>25</v>
      </c>
      <c r="M846" t="b">
        <v>1</v>
      </c>
      <c r="N846" s="12" t="s">
        <v>8297</v>
      </c>
      <c r="O846" t="s">
        <v>8298</v>
      </c>
      <c r="P846" s="13">
        <v>102</v>
      </c>
      <c r="Q846" s="13">
        <v>61.1</v>
      </c>
      <c r="R846" s="14">
        <v>41753.515856481477</v>
      </c>
      <c r="S846" s="14">
        <v>41781.921527777777</v>
      </c>
    </row>
    <row r="847" spans="1:19" ht="32" x14ac:dyDescent="0.2">
      <c r="A847">
        <v>3571</v>
      </c>
      <c r="B847" s="3" t="s">
        <v>3570</v>
      </c>
      <c r="C847" s="3" t="s">
        <v>7681</v>
      </c>
      <c r="D847" s="6">
        <v>1500</v>
      </c>
      <c r="E847" s="8">
        <v>1831</v>
      </c>
      <c r="F847" t="s">
        <v>8218</v>
      </c>
      <c r="G847" t="s">
        <v>8224</v>
      </c>
      <c r="H847" t="s">
        <v>8246</v>
      </c>
      <c r="I847">
        <v>1414701413</v>
      </c>
      <c r="J847">
        <v>1412109413</v>
      </c>
      <c r="K847" t="b">
        <v>0</v>
      </c>
      <c r="L847">
        <v>25</v>
      </c>
      <c r="M847" t="b">
        <v>1</v>
      </c>
      <c r="N847" s="12" t="s">
        <v>8297</v>
      </c>
      <c r="O847" t="s">
        <v>8298</v>
      </c>
      <c r="P847" s="13">
        <v>122</v>
      </c>
      <c r="Q847" s="13">
        <v>73.239999999999995</v>
      </c>
      <c r="R847" s="14">
        <v>41912.858946759261</v>
      </c>
      <c r="S847" s="14">
        <v>41942.858946759261</v>
      </c>
    </row>
    <row r="848" spans="1:19" ht="32" x14ac:dyDescent="0.2">
      <c r="A848">
        <v>3578</v>
      </c>
      <c r="B848" s="3" t="s">
        <v>3577</v>
      </c>
      <c r="C848" s="3" t="s">
        <v>7688</v>
      </c>
      <c r="D848" s="6">
        <v>1500</v>
      </c>
      <c r="E848" s="8">
        <v>1500.2</v>
      </c>
      <c r="F848" t="s">
        <v>8218</v>
      </c>
      <c r="G848" t="s">
        <v>8224</v>
      </c>
      <c r="H848" t="s">
        <v>8246</v>
      </c>
      <c r="I848">
        <v>1462037777</v>
      </c>
      <c r="J848">
        <v>1459445777</v>
      </c>
      <c r="K848" t="b">
        <v>0</v>
      </c>
      <c r="L848">
        <v>37</v>
      </c>
      <c r="M848" t="b">
        <v>1</v>
      </c>
      <c r="N848" s="12" t="s">
        <v>8297</v>
      </c>
      <c r="O848" t="s">
        <v>8298</v>
      </c>
      <c r="P848" s="13">
        <v>100</v>
      </c>
      <c r="Q848" s="13">
        <v>40.549999999999997</v>
      </c>
      <c r="R848" s="14">
        <v>42460.733530092592</v>
      </c>
      <c r="S848" s="14">
        <v>42490.733530092592</v>
      </c>
    </row>
    <row r="849" spans="1:19" ht="32" x14ac:dyDescent="0.2">
      <c r="A849">
        <v>3581</v>
      </c>
      <c r="B849" s="3" t="s">
        <v>3580</v>
      </c>
      <c r="C849" s="3" t="s">
        <v>7691</v>
      </c>
      <c r="D849" s="6">
        <v>1500</v>
      </c>
      <c r="E849" s="8">
        <v>1500</v>
      </c>
      <c r="F849" t="s">
        <v>8218</v>
      </c>
      <c r="G849" t="s">
        <v>8224</v>
      </c>
      <c r="H849" t="s">
        <v>8246</v>
      </c>
      <c r="I849">
        <v>1406719110</v>
      </c>
      <c r="J849">
        <v>1405509510</v>
      </c>
      <c r="K849" t="b">
        <v>0</v>
      </c>
      <c r="L849">
        <v>45</v>
      </c>
      <c r="M849" t="b">
        <v>1</v>
      </c>
      <c r="N849" s="12" t="s">
        <v>8297</v>
      </c>
      <c r="O849" t="s">
        <v>8298</v>
      </c>
      <c r="P849" s="13">
        <v>100</v>
      </c>
      <c r="Q849" s="13">
        <v>33.33</v>
      </c>
      <c r="R849" s="14">
        <v>41836.471180555556</v>
      </c>
      <c r="S849" s="14">
        <v>41850.471180555556</v>
      </c>
    </row>
    <row r="850" spans="1:19" ht="32" x14ac:dyDescent="0.2">
      <c r="A850">
        <v>3603</v>
      </c>
      <c r="B850" s="3" t="s">
        <v>3602</v>
      </c>
      <c r="C850" s="3" t="s">
        <v>7713</v>
      </c>
      <c r="D850" s="6">
        <v>1500</v>
      </c>
      <c r="E850" s="8">
        <v>2560</v>
      </c>
      <c r="F850" t="s">
        <v>8218</v>
      </c>
      <c r="G850" t="s">
        <v>8223</v>
      </c>
      <c r="H850" t="s">
        <v>8245</v>
      </c>
      <c r="I850">
        <v>1446759880</v>
      </c>
      <c r="J850">
        <v>1444164280</v>
      </c>
      <c r="K850" t="b">
        <v>0</v>
      </c>
      <c r="L850">
        <v>57</v>
      </c>
      <c r="M850" t="b">
        <v>1</v>
      </c>
      <c r="N850" s="12" t="s">
        <v>8297</v>
      </c>
      <c r="O850" t="s">
        <v>8298</v>
      </c>
      <c r="P850" s="13">
        <v>171</v>
      </c>
      <c r="Q850" s="13">
        <v>44.91</v>
      </c>
      <c r="R850" s="14">
        <v>42283.864351851851</v>
      </c>
      <c r="S850" s="14">
        <v>42313.906018518523</v>
      </c>
    </row>
    <row r="851" spans="1:19" ht="32" x14ac:dyDescent="0.2">
      <c r="A851">
        <v>3654</v>
      </c>
      <c r="B851" s="3" t="s">
        <v>3651</v>
      </c>
      <c r="C851" s="3" t="s">
        <v>7764</v>
      </c>
      <c r="D851" s="6">
        <v>1500</v>
      </c>
      <c r="E851" s="8">
        <v>2616</v>
      </c>
      <c r="F851" t="s">
        <v>8218</v>
      </c>
      <c r="G851" t="s">
        <v>8224</v>
      </c>
      <c r="H851" t="s">
        <v>8246</v>
      </c>
      <c r="I851">
        <v>1459702800</v>
      </c>
      <c r="J851">
        <v>1457690386</v>
      </c>
      <c r="K851" t="b">
        <v>0</v>
      </c>
      <c r="L851">
        <v>38</v>
      </c>
      <c r="M851" t="b">
        <v>1</v>
      </c>
      <c r="N851" s="12" t="s">
        <v>8297</v>
      </c>
      <c r="O851" t="s">
        <v>8298</v>
      </c>
      <c r="P851" s="13">
        <v>174</v>
      </c>
      <c r="Q851" s="13">
        <v>68.84</v>
      </c>
      <c r="R851" s="14">
        <v>42440.416504629626</v>
      </c>
      <c r="S851" s="14">
        <v>42463.708333333328</v>
      </c>
    </row>
    <row r="852" spans="1:19" ht="16" x14ac:dyDescent="0.2">
      <c r="A852">
        <v>3658</v>
      </c>
      <c r="B852" s="3" t="s">
        <v>3655</v>
      </c>
      <c r="C852" s="3" t="s">
        <v>7768</v>
      </c>
      <c r="D852" s="6">
        <v>1500</v>
      </c>
      <c r="E852" s="8">
        <v>1510</v>
      </c>
      <c r="F852" t="s">
        <v>8218</v>
      </c>
      <c r="G852" t="s">
        <v>8223</v>
      </c>
      <c r="H852" t="s">
        <v>8245</v>
      </c>
      <c r="I852">
        <v>1404273540</v>
      </c>
      <c r="J852">
        <v>1400272580</v>
      </c>
      <c r="K852" t="b">
        <v>0</v>
      </c>
      <c r="L852">
        <v>20</v>
      </c>
      <c r="M852" t="b">
        <v>1</v>
      </c>
      <c r="N852" s="12" t="s">
        <v>8297</v>
      </c>
      <c r="O852" t="s">
        <v>8298</v>
      </c>
      <c r="P852" s="13">
        <v>101</v>
      </c>
      <c r="Q852" s="13">
        <v>75.5</v>
      </c>
      <c r="R852" s="14">
        <v>41775.858564814815</v>
      </c>
      <c r="S852" s="14">
        <v>41822.165972222225</v>
      </c>
    </row>
    <row r="853" spans="1:19" ht="32" x14ac:dyDescent="0.2">
      <c r="A853">
        <v>3690</v>
      </c>
      <c r="B853" s="3" t="s">
        <v>3687</v>
      </c>
      <c r="C853" s="3" t="s">
        <v>7800</v>
      </c>
      <c r="D853" s="6">
        <v>1500</v>
      </c>
      <c r="E853" s="8">
        <v>1800</v>
      </c>
      <c r="F853" t="s">
        <v>8218</v>
      </c>
      <c r="G853" t="s">
        <v>8223</v>
      </c>
      <c r="H853" t="s">
        <v>8245</v>
      </c>
      <c r="I853">
        <v>1417101683</v>
      </c>
      <c r="J853">
        <v>1414506083</v>
      </c>
      <c r="K853" t="b">
        <v>0</v>
      </c>
      <c r="L853">
        <v>31</v>
      </c>
      <c r="M853" t="b">
        <v>1</v>
      </c>
      <c r="N853" s="12" t="s">
        <v>8297</v>
      </c>
      <c r="O853" t="s">
        <v>8298</v>
      </c>
      <c r="P853" s="13">
        <v>120</v>
      </c>
      <c r="Q853" s="13">
        <v>58.06</v>
      </c>
      <c r="R853" s="14">
        <v>41940.598182870373</v>
      </c>
      <c r="S853" s="14">
        <v>41970.639849537038</v>
      </c>
    </row>
    <row r="854" spans="1:19" ht="32" x14ac:dyDescent="0.2">
      <c r="A854">
        <v>3701</v>
      </c>
      <c r="B854" s="3" t="s">
        <v>3698</v>
      </c>
      <c r="C854" s="3" t="s">
        <v>7811</v>
      </c>
      <c r="D854" s="6">
        <v>1500</v>
      </c>
      <c r="E854" s="8">
        <v>1505</v>
      </c>
      <c r="F854" t="s">
        <v>8218</v>
      </c>
      <c r="G854" t="s">
        <v>8224</v>
      </c>
      <c r="H854" t="s">
        <v>8246</v>
      </c>
      <c r="I854">
        <v>1433422793</v>
      </c>
      <c r="J854">
        <v>1430830793</v>
      </c>
      <c r="K854" t="b">
        <v>0</v>
      </c>
      <c r="L854">
        <v>39</v>
      </c>
      <c r="M854" t="b">
        <v>1</v>
      </c>
      <c r="N854" s="12" t="s">
        <v>8297</v>
      </c>
      <c r="O854" t="s">
        <v>8298</v>
      </c>
      <c r="P854" s="13">
        <v>100</v>
      </c>
      <c r="Q854" s="13">
        <v>38.590000000000003</v>
      </c>
      <c r="R854" s="14">
        <v>42129.541585648149</v>
      </c>
      <c r="S854" s="14">
        <v>42159.541585648149</v>
      </c>
    </row>
    <row r="855" spans="1:19" ht="32" x14ac:dyDescent="0.2">
      <c r="A855">
        <v>3706</v>
      </c>
      <c r="B855" s="3" t="s">
        <v>3703</v>
      </c>
      <c r="C855" s="3" t="s">
        <v>7816</v>
      </c>
      <c r="D855" s="6">
        <v>1500</v>
      </c>
      <c r="E855" s="8">
        <v>1820</v>
      </c>
      <c r="F855" t="s">
        <v>8218</v>
      </c>
      <c r="G855" t="s">
        <v>8223</v>
      </c>
      <c r="H855" t="s">
        <v>8245</v>
      </c>
      <c r="I855">
        <v>1410558949</v>
      </c>
      <c r="J855">
        <v>1409262949</v>
      </c>
      <c r="K855" t="b">
        <v>0</v>
      </c>
      <c r="L855">
        <v>13</v>
      </c>
      <c r="M855" t="b">
        <v>1</v>
      </c>
      <c r="N855" s="12" t="s">
        <v>8297</v>
      </c>
      <c r="O855" t="s">
        <v>8298</v>
      </c>
      <c r="P855" s="13">
        <v>121</v>
      </c>
      <c r="Q855" s="13">
        <v>140</v>
      </c>
      <c r="R855" s="14">
        <v>41879.913761574076</v>
      </c>
      <c r="S855" s="14">
        <v>41894.913761574076</v>
      </c>
    </row>
    <row r="856" spans="1:19" ht="32" x14ac:dyDescent="0.2">
      <c r="A856">
        <v>3722</v>
      </c>
      <c r="B856" s="3" t="s">
        <v>3719</v>
      </c>
      <c r="C856" s="3" t="s">
        <v>7832</v>
      </c>
      <c r="D856" s="6">
        <v>1500</v>
      </c>
      <c r="E856" s="8">
        <v>1668</v>
      </c>
      <c r="F856" t="s">
        <v>8218</v>
      </c>
      <c r="G856" t="s">
        <v>8228</v>
      </c>
      <c r="H856" t="s">
        <v>8250</v>
      </c>
      <c r="I856">
        <v>1455231540</v>
      </c>
      <c r="J856">
        <v>1452614847</v>
      </c>
      <c r="K856" t="b">
        <v>0</v>
      </c>
      <c r="L856">
        <v>35</v>
      </c>
      <c r="M856" t="b">
        <v>1</v>
      </c>
      <c r="N856" s="12" t="s">
        <v>8297</v>
      </c>
      <c r="O856" t="s">
        <v>8298</v>
      </c>
      <c r="P856" s="13">
        <v>111</v>
      </c>
      <c r="Q856" s="13">
        <v>47.66</v>
      </c>
      <c r="R856" s="14">
        <v>42381.671840277777</v>
      </c>
      <c r="S856" s="14">
        <v>42411.957638888889</v>
      </c>
    </row>
    <row r="857" spans="1:19" ht="32" x14ac:dyDescent="0.2">
      <c r="A857">
        <v>3810</v>
      </c>
      <c r="B857" s="3" t="s">
        <v>3807</v>
      </c>
      <c r="C857" s="3" t="s">
        <v>7920</v>
      </c>
      <c r="D857" s="6">
        <v>1500</v>
      </c>
      <c r="E857" s="8">
        <v>1826</v>
      </c>
      <c r="F857" t="s">
        <v>8218</v>
      </c>
      <c r="G857" t="s">
        <v>8223</v>
      </c>
      <c r="H857" t="s">
        <v>8245</v>
      </c>
      <c r="I857">
        <v>1426965758</v>
      </c>
      <c r="J857">
        <v>1424377358</v>
      </c>
      <c r="K857" t="b">
        <v>0</v>
      </c>
      <c r="L857">
        <v>26</v>
      </c>
      <c r="M857" t="b">
        <v>1</v>
      </c>
      <c r="N857" s="12" t="s">
        <v>8297</v>
      </c>
      <c r="O857" t="s">
        <v>8298</v>
      </c>
      <c r="P857" s="13">
        <v>122</v>
      </c>
      <c r="Q857" s="13">
        <v>70.23</v>
      </c>
      <c r="R857" s="14">
        <v>42054.849050925928</v>
      </c>
      <c r="S857" s="14">
        <v>42084.807384259257</v>
      </c>
    </row>
    <row r="858" spans="1:19" ht="32" x14ac:dyDescent="0.2">
      <c r="A858">
        <v>3814</v>
      </c>
      <c r="B858" s="3" t="s">
        <v>3811</v>
      </c>
      <c r="C858" s="3" t="s">
        <v>7924</v>
      </c>
      <c r="D858" s="6">
        <v>1500</v>
      </c>
      <c r="E858" s="8">
        <v>2102</v>
      </c>
      <c r="F858" t="s">
        <v>8218</v>
      </c>
      <c r="G858" t="s">
        <v>8223</v>
      </c>
      <c r="H858" t="s">
        <v>8245</v>
      </c>
      <c r="I858">
        <v>1427860740</v>
      </c>
      <c r="J858">
        <v>1424727712</v>
      </c>
      <c r="K858" t="b">
        <v>0</v>
      </c>
      <c r="L858">
        <v>34</v>
      </c>
      <c r="M858" t="b">
        <v>1</v>
      </c>
      <c r="N858" s="12" t="s">
        <v>8297</v>
      </c>
      <c r="O858" t="s">
        <v>8298</v>
      </c>
      <c r="P858" s="13">
        <v>140</v>
      </c>
      <c r="Q858" s="13">
        <v>61.82</v>
      </c>
      <c r="R858" s="14">
        <v>42058.904074074075</v>
      </c>
      <c r="S858" s="14">
        <v>42095.165972222225</v>
      </c>
    </row>
    <row r="859" spans="1:19" ht="48" x14ac:dyDescent="0.2">
      <c r="A859">
        <v>3816</v>
      </c>
      <c r="B859" s="3" t="s">
        <v>3813</v>
      </c>
      <c r="C859" s="3" t="s">
        <v>7926</v>
      </c>
      <c r="D859" s="6">
        <v>1500</v>
      </c>
      <c r="E859" s="8">
        <v>1788.57</v>
      </c>
      <c r="F859" t="s">
        <v>8218</v>
      </c>
      <c r="G859" t="s">
        <v>8223</v>
      </c>
      <c r="H859" t="s">
        <v>8245</v>
      </c>
      <c r="I859">
        <v>1405614823</v>
      </c>
      <c r="J859">
        <v>1403022823</v>
      </c>
      <c r="K859" t="b">
        <v>0</v>
      </c>
      <c r="L859">
        <v>37</v>
      </c>
      <c r="M859" t="b">
        <v>1</v>
      </c>
      <c r="N859" s="12" t="s">
        <v>8297</v>
      </c>
      <c r="O859" t="s">
        <v>8298</v>
      </c>
      <c r="P859" s="13">
        <v>119</v>
      </c>
      <c r="Q859" s="13">
        <v>48.34</v>
      </c>
      <c r="R859" s="14">
        <v>41807.690081018518</v>
      </c>
      <c r="S859" s="14">
        <v>41837.690081018518</v>
      </c>
    </row>
    <row r="860" spans="1:19" ht="32" x14ac:dyDescent="0.2">
      <c r="A860">
        <v>3522</v>
      </c>
      <c r="B860" s="3" t="s">
        <v>3521</v>
      </c>
      <c r="C860" s="3" t="s">
        <v>7632</v>
      </c>
      <c r="D860" s="6">
        <v>1395</v>
      </c>
      <c r="E860" s="8">
        <v>1395</v>
      </c>
      <c r="F860" t="s">
        <v>8218</v>
      </c>
      <c r="G860" t="s">
        <v>8224</v>
      </c>
      <c r="H860" t="s">
        <v>8246</v>
      </c>
      <c r="I860">
        <v>1442311560</v>
      </c>
      <c r="J860">
        <v>1439924246</v>
      </c>
      <c r="K860" t="b">
        <v>0</v>
      </c>
      <c r="L860">
        <v>34</v>
      </c>
      <c r="M860" t="b">
        <v>1</v>
      </c>
      <c r="N860" s="12" t="s">
        <v>8297</v>
      </c>
      <c r="O860" t="s">
        <v>8298</v>
      </c>
      <c r="P860" s="13">
        <v>100</v>
      </c>
      <c r="Q860" s="13">
        <v>41.03</v>
      </c>
      <c r="R860" s="14">
        <v>42234.789884259255</v>
      </c>
      <c r="S860" s="14">
        <v>42262.420833333337</v>
      </c>
    </row>
    <row r="861" spans="1:19" ht="32" x14ac:dyDescent="0.2">
      <c r="A861">
        <v>3710</v>
      </c>
      <c r="B861" s="3" t="s">
        <v>3707</v>
      </c>
      <c r="C861" s="3" t="s">
        <v>7820</v>
      </c>
      <c r="D861" s="6">
        <v>1300</v>
      </c>
      <c r="E861" s="8">
        <v>1835</v>
      </c>
      <c r="F861" t="s">
        <v>8218</v>
      </c>
      <c r="G861" t="s">
        <v>8223</v>
      </c>
      <c r="H861" t="s">
        <v>8245</v>
      </c>
      <c r="I861">
        <v>1428068988</v>
      </c>
      <c r="J861">
        <v>1425908988</v>
      </c>
      <c r="K861" t="b">
        <v>0</v>
      </c>
      <c r="L861">
        <v>27</v>
      </c>
      <c r="M861" t="b">
        <v>1</v>
      </c>
      <c r="N861" s="12" t="s">
        <v>8297</v>
      </c>
      <c r="O861" t="s">
        <v>8298</v>
      </c>
      <c r="P861" s="13">
        <v>141</v>
      </c>
      <c r="Q861" s="13">
        <v>67.959999999999994</v>
      </c>
      <c r="R861" s="14">
        <v>42072.576249999998</v>
      </c>
      <c r="S861" s="14">
        <v>42097.576249999998</v>
      </c>
    </row>
    <row r="862" spans="1:19" ht="32" x14ac:dyDescent="0.2">
      <c r="A862">
        <v>2781</v>
      </c>
      <c r="B862" s="3" t="s">
        <v>2781</v>
      </c>
      <c r="C862" s="3" t="s">
        <v>6891</v>
      </c>
      <c r="D862" s="6">
        <v>1250</v>
      </c>
      <c r="E862" s="8">
        <v>1316</v>
      </c>
      <c r="F862" t="s">
        <v>8218</v>
      </c>
      <c r="G862" t="s">
        <v>8223</v>
      </c>
      <c r="H862" t="s">
        <v>8245</v>
      </c>
      <c r="I862">
        <v>1423724400</v>
      </c>
      <c r="J862">
        <v>1421274954</v>
      </c>
      <c r="K862" t="b">
        <v>0</v>
      </c>
      <c r="L862">
        <v>28</v>
      </c>
      <c r="M862" t="b">
        <v>1</v>
      </c>
      <c r="N862" s="12" t="s">
        <v>8297</v>
      </c>
      <c r="O862" t="s">
        <v>8298</v>
      </c>
      <c r="P862" s="13">
        <v>105</v>
      </c>
      <c r="Q862" s="13">
        <v>47</v>
      </c>
      <c r="R862" s="14">
        <v>42018.94159722222</v>
      </c>
      <c r="S862" s="14">
        <v>42047.291666666672</v>
      </c>
    </row>
    <row r="863" spans="1:19" ht="32" x14ac:dyDescent="0.2">
      <c r="A863">
        <v>3149</v>
      </c>
      <c r="B863" s="3" t="s">
        <v>3149</v>
      </c>
      <c r="C863" s="3" t="s">
        <v>7259</v>
      </c>
      <c r="D863" s="6">
        <v>1250</v>
      </c>
      <c r="E863" s="8">
        <v>1300</v>
      </c>
      <c r="F863" t="s">
        <v>8218</v>
      </c>
      <c r="G863" t="s">
        <v>8223</v>
      </c>
      <c r="H863" t="s">
        <v>8245</v>
      </c>
      <c r="I863">
        <v>1354845600</v>
      </c>
      <c r="J863">
        <v>1352766300</v>
      </c>
      <c r="K863" t="b">
        <v>1</v>
      </c>
      <c r="L863">
        <v>25</v>
      </c>
      <c r="M863" t="b">
        <v>1</v>
      </c>
      <c r="N863" s="12" t="s">
        <v>8297</v>
      </c>
      <c r="O863" t="s">
        <v>8298</v>
      </c>
      <c r="P863" s="13">
        <v>104</v>
      </c>
      <c r="Q863" s="13">
        <v>52</v>
      </c>
      <c r="R863" s="14">
        <v>41226.017361111109</v>
      </c>
      <c r="S863" s="14">
        <v>41250.083333333336</v>
      </c>
    </row>
    <row r="864" spans="1:19" ht="32" x14ac:dyDescent="0.2">
      <c r="A864">
        <v>3613</v>
      </c>
      <c r="B864" s="3" t="s">
        <v>3612</v>
      </c>
      <c r="C864" s="3" t="s">
        <v>7723</v>
      </c>
      <c r="D864" s="6">
        <v>1250</v>
      </c>
      <c r="E864" s="8">
        <v>1250</v>
      </c>
      <c r="F864" t="s">
        <v>8218</v>
      </c>
      <c r="G864" t="s">
        <v>8223</v>
      </c>
      <c r="H864" t="s">
        <v>8245</v>
      </c>
      <c r="I864">
        <v>1403964574</v>
      </c>
      <c r="J864">
        <v>1401372574</v>
      </c>
      <c r="K864" t="b">
        <v>0</v>
      </c>
      <c r="L864">
        <v>20</v>
      </c>
      <c r="M864" t="b">
        <v>1</v>
      </c>
      <c r="N864" s="12" t="s">
        <v>8297</v>
      </c>
      <c r="O864" t="s">
        <v>8298</v>
      </c>
      <c r="P864" s="13">
        <v>100</v>
      </c>
      <c r="Q864" s="13">
        <v>62.5</v>
      </c>
      <c r="R864" s="14">
        <v>41788.58997685185</v>
      </c>
      <c r="S864" s="14">
        <v>41818.58997685185</v>
      </c>
    </row>
    <row r="865" spans="1:19" ht="32" x14ac:dyDescent="0.2">
      <c r="A865">
        <v>529</v>
      </c>
      <c r="B865" s="3" t="s">
        <v>530</v>
      </c>
      <c r="C865" s="3" t="s">
        <v>4639</v>
      </c>
      <c r="D865" s="6">
        <v>1200</v>
      </c>
      <c r="E865" s="8">
        <v>1565</v>
      </c>
      <c r="F865" t="s">
        <v>8218</v>
      </c>
      <c r="G865" t="s">
        <v>8228</v>
      </c>
      <c r="H865" t="s">
        <v>8250</v>
      </c>
      <c r="I865">
        <v>1484110800</v>
      </c>
      <c r="J865">
        <v>1482281094</v>
      </c>
      <c r="K865" t="b">
        <v>0</v>
      </c>
      <c r="L865">
        <v>18</v>
      </c>
      <c r="M865" t="b">
        <v>1</v>
      </c>
      <c r="N865" s="12" t="s">
        <v>8297</v>
      </c>
      <c r="O865" t="s">
        <v>8298</v>
      </c>
      <c r="P865" s="13">
        <v>130</v>
      </c>
      <c r="Q865" s="13">
        <v>86.94</v>
      </c>
      <c r="R865" s="14">
        <v>42725.031180555554</v>
      </c>
      <c r="S865" s="14">
        <v>42746.208333333328</v>
      </c>
    </row>
    <row r="866" spans="1:19" ht="32" x14ac:dyDescent="0.2">
      <c r="A866">
        <v>3180</v>
      </c>
      <c r="B866" s="3" t="s">
        <v>3180</v>
      </c>
      <c r="C866" s="3" t="s">
        <v>7290</v>
      </c>
      <c r="D866" s="6">
        <v>1200</v>
      </c>
      <c r="E866" s="8">
        <v>1437</v>
      </c>
      <c r="F866" t="s">
        <v>8218</v>
      </c>
      <c r="G866" t="s">
        <v>8224</v>
      </c>
      <c r="H866" t="s">
        <v>8246</v>
      </c>
      <c r="I866">
        <v>1403258049</v>
      </c>
      <c r="J866">
        <v>1400666049</v>
      </c>
      <c r="K866" t="b">
        <v>1</v>
      </c>
      <c r="L866">
        <v>45</v>
      </c>
      <c r="M866" t="b">
        <v>1</v>
      </c>
      <c r="N866" s="12" t="s">
        <v>8297</v>
      </c>
      <c r="O866" t="s">
        <v>8298</v>
      </c>
      <c r="P866" s="13">
        <v>120</v>
      </c>
      <c r="Q866" s="13">
        <v>31.93</v>
      </c>
      <c r="R866" s="14">
        <v>41780.412604166668</v>
      </c>
      <c r="S866" s="14">
        <v>41810.412604166668</v>
      </c>
    </row>
    <row r="867" spans="1:19" ht="32" x14ac:dyDescent="0.2">
      <c r="A867">
        <v>3226</v>
      </c>
      <c r="B867" s="3" t="s">
        <v>3226</v>
      </c>
      <c r="C867" s="3" t="s">
        <v>7336</v>
      </c>
      <c r="D867" s="6">
        <v>1200</v>
      </c>
      <c r="E867" s="8">
        <v>1250</v>
      </c>
      <c r="F867" t="s">
        <v>8218</v>
      </c>
      <c r="G867" t="s">
        <v>8224</v>
      </c>
      <c r="H867" t="s">
        <v>8246</v>
      </c>
      <c r="I867">
        <v>1446213612</v>
      </c>
      <c r="J867">
        <v>1443621612</v>
      </c>
      <c r="K867" t="b">
        <v>1</v>
      </c>
      <c r="L867">
        <v>21</v>
      </c>
      <c r="M867" t="b">
        <v>1</v>
      </c>
      <c r="N867" s="12" t="s">
        <v>8297</v>
      </c>
      <c r="O867" t="s">
        <v>8298</v>
      </c>
      <c r="P867" s="13">
        <v>104</v>
      </c>
      <c r="Q867" s="13">
        <v>59.52</v>
      </c>
      <c r="R867" s="14">
        <v>42277.583472222221</v>
      </c>
      <c r="S867" s="14">
        <v>42307.583472222221</v>
      </c>
    </row>
    <row r="868" spans="1:19" ht="32" x14ac:dyDescent="0.2">
      <c r="A868">
        <v>3227</v>
      </c>
      <c r="B868" s="3" t="s">
        <v>3227</v>
      </c>
      <c r="C868" s="3" t="s">
        <v>7337</v>
      </c>
      <c r="D868" s="6">
        <v>1200</v>
      </c>
      <c r="E868" s="8">
        <v>1500</v>
      </c>
      <c r="F868" t="s">
        <v>8218</v>
      </c>
      <c r="G868" t="s">
        <v>8224</v>
      </c>
      <c r="H868" t="s">
        <v>8246</v>
      </c>
      <c r="I868">
        <v>1484687436</v>
      </c>
      <c r="J868">
        <v>1482095436</v>
      </c>
      <c r="K868" t="b">
        <v>0</v>
      </c>
      <c r="L868">
        <v>30</v>
      </c>
      <c r="M868" t="b">
        <v>1</v>
      </c>
      <c r="N868" s="12" t="s">
        <v>8297</v>
      </c>
      <c r="O868" t="s">
        <v>8298</v>
      </c>
      <c r="P868" s="13">
        <v>125</v>
      </c>
      <c r="Q868" s="13">
        <v>50</v>
      </c>
      <c r="R868" s="14">
        <v>42722.882361111115</v>
      </c>
      <c r="S868" s="14">
        <v>42752.882361111115</v>
      </c>
    </row>
    <row r="869" spans="1:19" ht="32" x14ac:dyDescent="0.2">
      <c r="A869">
        <v>3399</v>
      </c>
      <c r="B869" s="3" t="s">
        <v>3398</v>
      </c>
      <c r="C869" s="3" t="s">
        <v>7509</v>
      </c>
      <c r="D869" s="6">
        <v>1200</v>
      </c>
      <c r="E869" s="8">
        <v>1245</v>
      </c>
      <c r="F869" t="s">
        <v>8218</v>
      </c>
      <c r="G869" t="s">
        <v>8224</v>
      </c>
      <c r="H869" t="s">
        <v>8246</v>
      </c>
      <c r="I869">
        <v>1424556325</v>
      </c>
      <c r="J869">
        <v>1421964325</v>
      </c>
      <c r="K869" t="b">
        <v>0</v>
      </c>
      <c r="L869">
        <v>46</v>
      </c>
      <c r="M869" t="b">
        <v>1</v>
      </c>
      <c r="N869" s="12" t="s">
        <v>8297</v>
      </c>
      <c r="O869" t="s">
        <v>8298</v>
      </c>
      <c r="P869" s="13">
        <v>104</v>
      </c>
      <c r="Q869" s="13">
        <v>27.07</v>
      </c>
      <c r="R869" s="14">
        <v>42026.920428240745</v>
      </c>
      <c r="S869" s="14">
        <v>42056.920428240745</v>
      </c>
    </row>
    <row r="870" spans="1:19" ht="32" x14ac:dyDescent="0.2">
      <c r="A870">
        <v>3439</v>
      </c>
      <c r="B870" s="3" t="s">
        <v>3438</v>
      </c>
      <c r="C870" s="3" t="s">
        <v>7549</v>
      </c>
      <c r="D870" s="6">
        <v>1200</v>
      </c>
      <c r="E870" s="8">
        <v>1616.14</v>
      </c>
      <c r="F870" t="s">
        <v>8218</v>
      </c>
      <c r="G870" t="s">
        <v>8223</v>
      </c>
      <c r="H870" t="s">
        <v>8245</v>
      </c>
      <c r="I870">
        <v>1453179540</v>
      </c>
      <c r="J870">
        <v>1452030730</v>
      </c>
      <c r="K870" t="b">
        <v>0</v>
      </c>
      <c r="L870">
        <v>18</v>
      </c>
      <c r="M870" t="b">
        <v>1</v>
      </c>
      <c r="N870" s="12" t="s">
        <v>8297</v>
      </c>
      <c r="O870" t="s">
        <v>8298</v>
      </c>
      <c r="P870" s="13">
        <v>135</v>
      </c>
      <c r="Q870" s="13">
        <v>89.79</v>
      </c>
      <c r="R870" s="14">
        <v>42374.911226851851</v>
      </c>
      <c r="S870" s="14">
        <v>42388.207638888889</v>
      </c>
    </row>
    <row r="871" spans="1:19" ht="32" x14ac:dyDescent="0.2">
      <c r="A871">
        <v>3541</v>
      </c>
      <c r="B871" s="3" t="s">
        <v>3540</v>
      </c>
      <c r="C871" s="3" t="s">
        <v>7651</v>
      </c>
      <c r="D871" s="6">
        <v>1200</v>
      </c>
      <c r="E871" s="8">
        <v>1260</v>
      </c>
      <c r="F871" t="s">
        <v>8218</v>
      </c>
      <c r="G871" t="s">
        <v>8224</v>
      </c>
      <c r="H871" t="s">
        <v>8246</v>
      </c>
      <c r="I871">
        <v>1441042275</v>
      </c>
      <c r="J871">
        <v>1438882275</v>
      </c>
      <c r="K871" t="b">
        <v>0</v>
      </c>
      <c r="L871">
        <v>32</v>
      </c>
      <c r="M871" t="b">
        <v>1</v>
      </c>
      <c r="N871" s="12" t="s">
        <v>8297</v>
      </c>
      <c r="O871" t="s">
        <v>8298</v>
      </c>
      <c r="P871" s="13">
        <v>105</v>
      </c>
      <c r="Q871" s="13">
        <v>39.380000000000003</v>
      </c>
      <c r="R871" s="14">
        <v>42222.730034722219</v>
      </c>
      <c r="S871" s="14">
        <v>42247.730034722219</v>
      </c>
    </row>
    <row r="872" spans="1:19" ht="32" x14ac:dyDescent="0.2">
      <c r="A872">
        <v>3666</v>
      </c>
      <c r="B872" s="3" t="s">
        <v>3663</v>
      </c>
      <c r="C872" s="3" t="s">
        <v>7776</v>
      </c>
      <c r="D872" s="6">
        <v>1200</v>
      </c>
      <c r="E872" s="8">
        <v>1200</v>
      </c>
      <c r="F872" t="s">
        <v>8218</v>
      </c>
      <c r="G872" t="s">
        <v>8223</v>
      </c>
      <c r="H872" t="s">
        <v>8245</v>
      </c>
      <c r="I872">
        <v>1406185200</v>
      </c>
      <c r="J872">
        <v>1404337382</v>
      </c>
      <c r="K872" t="b">
        <v>0</v>
      </c>
      <c r="L872">
        <v>38</v>
      </c>
      <c r="M872" t="b">
        <v>1</v>
      </c>
      <c r="N872" s="12" t="s">
        <v>8297</v>
      </c>
      <c r="O872" t="s">
        <v>8298</v>
      </c>
      <c r="P872" s="13">
        <v>100</v>
      </c>
      <c r="Q872" s="13">
        <v>31.58</v>
      </c>
      <c r="R872" s="14">
        <v>41822.90488425926</v>
      </c>
      <c r="S872" s="14">
        <v>41844.291666666664</v>
      </c>
    </row>
    <row r="873" spans="1:19" ht="32" x14ac:dyDescent="0.2">
      <c r="A873">
        <v>3832</v>
      </c>
      <c r="B873" s="3" t="s">
        <v>3829</v>
      </c>
      <c r="C873" s="3" t="s">
        <v>7941</v>
      </c>
      <c r="D873" s="6">
        <v>1200</v>
      </c>
      <c r="E873" s="8">
        <v>1256</v>
      </c>
      <c r="F873" t="s">
        <v>8218</v>
      </c>
      <c r="G873" t="s">
        <v>8223</v>
      </c>
      <c r="H873" t="s">
        <v>8245</v>
      </c>
      <c r="I873">
        <v>1455936335</v>
      </c>
      <c r="J873">
        <v>1452048335</v>
      </c>
      <c r="K873" t="b">
        <v>0</v>
      </c>
      <c r="L873">
        <v>9</v>
      </c>
      <c r="M873" t="b">
        <v>1</v>
      </c>
      <c r="N873" s="12" t="s">
        <v>8297</v>
      </c>
      <c r="O873" t="s">
        <v>8298</v>
      </c>
      <c r="P873" s="13">
        <v>105</v>
      </c>
      <c r="Q873" s="13">
        <v>139.56</v>
      </c>
      <c r="R873" s="14">
        <v>42375.114988425921</v>
      </c>
      <c r="S873" s="14">
        <v>42420.114988425921</v>
      </c>
    </row>
    <row r="874" spans="1:19" ht="32" x14ac:dyDescent="0.2">
      <c r="A874">
        <v>3833</v>
      </c>
      <c r="B874" s="3" t="s">
        <v>3830</v>
      </c>
      <c r="C874" s="3" t="s">
        <v>7942</v>
      </c>
      <c r="D874" s="6">
        <v>1200</v>
      </c>
      <c r="E874" s="8">
        <v>1400</v>
      </c>
      <c r="F874" t="s">
        <v>8218</v>
      </c>
      <c r="G874" t="s">
        <v>8228</v>
      </c>
      <c r="H874" t="s">
        <v>8250</v>
      </c>
      <c r="I874">
        <v>1417460940</v>
      </c>
      <c r="J874">
        <v>1416516972</v>
      </c>
      <c r="K874" t="b">
        <v>0</v>
      </c>
      <c r="L874">
        <v>20</v>
      </c>
      <c r="M874" t="b">
        <v>1</v>
      </c>
      <c r="N874" s="12" t="s">
        <v>8297</v>
      </c>
      <c r="O874" t="s">
        <v>8298</v>
      </c>
      <c r="P874" s="13">
        <v>117</v>
      </c>
      <c r="Q874" s="13">
        <v>70</v>
      </c>
      <c r="R874" s="14">
        <v>41963.872361111105</v>
      </c>
      <c r="S874" s="14">
        <v>41974.797916666663</v>
      </c>
    </row>
    <row r="875" spans="1:19" ht="16" x14ac:dyDescent="0.2">
      <c r="A875">
        <v>528</v>
      </c>
      <c r="B875" s="3" t="s">
        <v>529</v>
      </c>
      <c r="C875" s="3" t="s">
        <v>4638</v>
      </c>
      <c r="D875" s="6">
        <v>1150</v>
      </c>
      <c r="E875" s="8">
        <v>1330</v>
      </c>
      <c r="F875" t="s">
        <v>8218</v>
      </c>
      <c r="G875" t="s">
        <v>8223</v>
      </c>
      <c r="H875" t="s">
        <v>8245</v>
      </c>
      <c r="I875">
        <v>1434921600</v>
      </c>
      <c r="J875">
        <v>1433109907</v>
      </c>
      <c r="K875" t="b">
        <v>0</v>
      </c>
      <c r="L875">
        <v>30</v>
      </c>
      <c r="M875" t="b">
        <v>1</v>
      </c>
      <c r="N875" s="12" t="s">
        <v>8297</v>
      </c>
      <c r="O875" t="s">
        <v>8298</v>
      </c>
      <c r="P875" s="13">
        <v>116</v>
      </c>
      <c r="Q875" s="13">
        <v>44.33</v>
      </c>
      <c r="R875" s="14">
        <v>42155.920219907406</v>
      </c>
      <c r="S875" s="14">
        <v>42176.888888888891</v>
      </c>
    </row>
    <row r="876" spans="1:19" ht="32" x14ac:dyDescent="0.2">
      <c r="A876">
        <v>3546</v>
      </c>
      <c r="B876" s="3" t="s">
        <v>3545</v>
      </c>
      <c r="C876" s="3" t="s">
        <v>7656</v>
      </c>
      <c r="D876" s="6">
        <v>1100</v>
      </c>
      <c r="E876" s="8">
        <v>1125</v>
      </c>
      <c r="F876" t="s">
        <v>8218</v>
      </c>
      <c r="G876" t="s">
        <v>8223</v>
      </c>
      <c r="H876" t="s">
        <v>8245</v>
      </c>
      <c r="I876">
        <v>1427860740</v>
      </c>
      <c r="J876">
        <v>1426002684</v>
      </c>
      <c r="K876" t="b">
        <v>0</v>
      </c>
      <c r="L876">
        <v>19</v>
      </c>
      <c r="M876" t="b">
        <v>1</v>
      </c>
      <c r="N876" s="12" t="s">
        <v>8297</v>
      </c>
      <c r="O876" t="s">
        <v>8298</v>
      </c>
      <c r="P876" s="13">
        <v>102</v>
      </c>
      <c r="Q876" s="13">
        <v>59.21</v>
      </c>
      <c r="R876" s="14">
        <v>42073.660694444443</v>
      </c>
      <c r="S876" s="14">
        <v>42095.165972222225</v>
      </c>
    </row>
    <row r="877" spans="1:19" ht="32" x14ac:dyDescent="0.2">
      <c r="A877">
        <v>3596</v>
      </c>
      <c r="B877" s="3" t="s">
        <v>3595</v>
      </c>
      <c r="C877" s="3" t="s">
        <v>7706</v>
      </c>
      <c r="D877" s="6">
        <v>1100</v>
      </c>
      <c r="E877" s="8">
        <v>1185</v>
      </c>
      <c r="F877" t="s">
        <v>8218</v>
      </c>
      <c r="G877" t="s">
        <v>8228</v>
      </c>
      <c r="H877" t="s">
        <v>8250</v>
      </c>
      <c r="I877">
        <v>1409072982</v>
      </c>
      <c r="J877">
        <v>1407258582</v>
      </c>
      <c r="K877" t="b">
        <v>0</v>
      </c>
      <c r="L877">
        <v>15</v>
      </c>
      <c r="M877" t="b">
        <v>1</v>
      </c>
      <c r="N877" s="12" t="s">
        <v>8297</v>
      </c>
      <c r="O877" t="s">
        <v>8298</v>
      </c>
      <c r="P877" s="13">
        <v>108</v>
      </c>
      <c r="Q877" s="13">
        <v>79</v>
      </c>
      <c r="R877" s="14">
        <v>41856.715069444443</v>
      </c>
      <c r="S877" s="14">
        <v>41877.715069444443</v>
      </c>
    </row>
    <row r="878" spans="1:19" ht="32" x14ac:dyDescent="0.2">
      <c r="A878">
        <v>3317</v>
      </c>
      <c r="B878" s="3" t="s">
        <v>3317</v>
      </c>
      <c r="C878" s="3" t="s">
        <v>7427</v>
      </c>
      <c r="D878" s="6">
        <v>1050</v>
      </c>
      <c r="E878" s="8">
        <v>1115</v>
      </c>
      <c r="F878" t="s">
        <v>8218</v>
      </c>
      <c r="G878" t="s">
        <v>8223</v>
      </c>
      <c r="H878" t="s">
        <v>8245</v>
      </c>
      <c r="I878">
        <v>1465347424</v>
      </c>
      <c r="J878">
        <v>1462755424</v>
      </c>
      <c r="K878" t="b">
        <v>0</v>
      </c>
      <c r="L878">
        <v>18</v>
      </c>
      <c r="M878" t="b">
        <v>1</v>
      </c>
      <c r="N878" s="12" t="s">
        <v>8297</v>
      </c>
      <c r="O878" t="s">
        <v>8298</v>
      </c>
      <c r="P878" s="13">
        <v>106</v>
      </c>
      <c r="Q878" s="13">
        <v>61.94</v>
      </c>
      <c r="R878" s="14">
        <v>42499.039629629624</v>
      </c>
      <c r="S878" s="14">
        <v>42529.039629629624</v>
      </c>
    </row>
    <row r="879" spans="1:19" ht="32" x14ac:dyDescent="0.2">
      <c r="A879">
        <v>3703</v>
      </c>
      <c r="B879" s="3" t="s">
        <v>3700</v>
      </c>
      <c r="C879" s="3" t="s">
        <v>7813</v>
      </c>
      <c r="D879" s="6">
        <v>1050</v>
      </c>
      <c r="E879" s="8">
        <v>1296</v>
      </c>
      <c r="F879" t="s">
        <v>8218</v>
      </c>
      <c r="G879" t="s">
        <v>8223</v>
      </c>
      <c r="H879" t="s">
        <v>8245</v>
      </c>
      <c r="I879">
        <v>1471071540</v>
      </c>
      <c r="J879">
        <v>1467720388</v>
      </c>
      <c r="K879" t="b">
        <v>0</v>
      </c>
      <c r="L879">
        <v>30</v>
      </c>
      <c r="M879" t="b">
        <v>1</v>
      </c>
      <c r="N879" s="12" t="s">
        <v>8297</v>
      </c>
      <c r="O879" t="s">
        <v>8298</v>
      </c>
      <c r="P879" s="13">
        <v>123</v>
      </c>
      <c r="Q879" s="13">
        <v>43.2</v>
      </c>
      <c r="R879" s="14">
        <v>42556.504490740743</v>
      </c>
      <c r="S879" s="14">
        <v>42595.290972222225</v>
      </c>
    </row>
    <row r="880" spans="1:19" ht="32" x14ac:dyDescent="0.2">
      <c r="A880">
        <v>2782</v>
      </c>
      <c r="B880" s="3" t="s">
        <v>2782</v>
      </c>
      <c r="C880" s="3" t="s">
        <v>6892</v>
      </c>
      <c r="D880" s="6">
        <v>1000</v>
      </c>
      <c r="E880" s="8">
        <v>1200</v>
      </c>
      <c r="F880" t="s">
        <v>8218</v>
      </c>
      <c r="G880" t="s">
        <v>8223</v>
      </c>
      <c r="H880" t="s">
        <v>8245</v>
      </c>
      <c r="I880">
        <v>1424149140</v>
      </c>
      <c r="J880">
        <v>1421964718</v>
      </c>
      <c r="K880" t="b">
        <v>0</v>
      </c>
      <c r="L880">
        <v>18</v>
      </c>
      <c r="M880" t="b">
        <v>1</v>
      </c>
      <c r="N880" s="12" t="s">
        <v>8297</v>
      </c>
      <c r="O880" t="s">
        <v>8298</v>
      </c>
      <c r="P880" s="13">
        <v>120</v>
      </c>
      <c r="Q880" s="13">
        <v>66.67</v>
      </c>
      <c r="R880" s="14">
        <v>42026.924976851849</v>
      </c>
      <c r="S880" s="14">
        <v>42052.207638888889</v>
      </c>
    </row>
    <row r="881" spans="1:19" ht="32" x14ac:dyDescent="0.2">
      <c r="A881">
        <v>2783</v>
      </c>
      <c r="B881" s="3" t="s">
        <v>2783</v>
      </c>
      <c r="C881" s="3" t="s">
        <v>6893</v>
      </c>
      <c r="D881" s="6">
        <v>1000</v>
      </c>
      <c r="E881" s="8">
        <v>1145</v>
      </c>
      <c r="F881" t="s">
        <v>8218</v>
      </c>
      <c r="G881" t="s">
        <v>8224</v>
      </c>
      <c r="H881" t="s">
        <v>8246</v>
      </c>
      <c r="I881">
        <v>1429793446</v>
      </c>
      <c r="J881">
        <v>1428583846</v>
      </c>
      <c r="K881" t="b">
        <v>0</v>
      </c>
      <c r="L881">
        <v>61</v>
      </c>
      <c r="M881" t="b">
        <v>1</v>
      </c>
      <c r="N881" s="12" t="s">
        <v>8297</v>
      </c>
      <c r="O881" t="s">
        <v>8298</v>
      </c>
      <c r="P881" s="13">
        <v>115</v>
      </c>
      <c r="Q881" s="13">
        <v>18.77</v>
      </c>
      <c r="R881" s="14">
        <v>42103.535254629634</v>
      </c>
      <c r="S881" s="14">
        <v>42117.535254629634</v>
      </c>
    </row>
    <row r="882" spans="1:19" ht="32" x14ac:dyDescent="0.2">
      <c r="A882">
        <v>2787</v>
      </c>
      <c r="B882" s="3" t="s">
        <v>2787</v>
      </c>
      <c r="C882" s="3" t="s">
        <v>6897</v>
      </c>
      <c r="D882" s="6">
        <v>1000</v>
      </c>
      <c r="E882" s="8">
        <v>1197</v>
      </c>
      <c r="F882" t="s">
        <v>8218</v>
      </c>
      <c r="G882" t="s">
        <v>8223</v>
      </c>
      <c r="H882" t="s">
        <v>8245</v>
      </c>
      <c r="I882">
        <v>1405658752</v>
      </c>
      <c r="J882">
        <v>1403066752</v>
      </c>
      <c r="K882" t="b">
        <v>0</v>
      </c>
      <c r="L882">
        <v>38</v>
      </c>
      <c r="M882" t="b">
        <v>1</v>
      </c>
      <c r="N882" s="12" t="s">
        <v>8297</v>
      </c>
      <c r="O882" t="s">
        <v>8298</v>
      </c>
      <c r="P882" s="13">
        <v>120</v>
      </c>
      <c r="Q882" s="13">
        <v>31.5</v>
      </c>
      <c r="R882" s="14">
        <v>41808.198518518519</v>
      </c>
      <c r="S882" s="14">
        <v>41838.198518518519</v>
      </c>
    </row>
    <row r="883" spans="1:19" ht="32" x14ac:dyDescent="0.2">
      <c r="A883">
        <v>2800</v>
      </c>
      <c r="B883" s="3" t="s">
        <v>2800</v>
      </c>
      <c r="C883" s="3" t="s">
        <v>6910</v>
      </c>
      <c r="D883" s="6">
        <v>1000</v>
      </c>
      <c r="E883" s="8">
        <v>1330</v>
      </c>
      <c r="F883" t="s">
        <v>8218</v>
      </c>
      <c r="G883" t="s">
        <v>8224</v>
      </c>
      <c r="H883" t="s">
        <v>8246</v>
      </c>
      <c r="I883">
        <v>1420377366</v>
      </c>
      <c r="J883">
        <v>1415193366</v>
      </c>
      <c r="K883" t="b">
        <v>0</v>
      </c>
      <c r="L883">
        <v>31</v>
      </c>
      <c r="M883" t="b">
        <v>1</v>
      </c>
      <c r="N883" s="12" t="s">
        <v>8297</v>
      </c>
      <c r="O883" t="s">
        <v>8298</v>
      </c>
      <c r="P883" s="13">
        <v>133</v>
      </c>
      <c r="Q883" s="13">
        <v>42.9</v>
      </c>
      <c r="R883" s="14">
        <v>41948.552847222221</v>
      </c>
      <c r="S883" s="14">
        <v>42008.552847222221</v>
      </c>
    </row>
    <row r="884" spans="1:19" ht="32" x14ac:dyDescent="0.2">
      <c r="A884">
        <v>2804</v>
      </c>
      <c r="B884" s="3" t="s">
        <v>2804</v>
      </c>
      <c r="C884" s="3" t="s">
        <v>6914</v>
      </c>
      <c r="D884" s="6">
        <v>1000</v>
      </c>
      <c r="E884" s="8">
        <v>1150</v>
      </c>
      <c r="F884" t="s">
        <v>8218</v>
      </c>
      <c r="G884" t="s">
        <v>8224</v>
      </c>
      <c r="H884" t="s">
        <v>8246</v>
      </c>
      <c r="I884">
        <v>1411987990</v>
      </c>
      <c r="J884">
        <v>1409395990</v>
      </c>
      <c r="K884" t="b">
        <v>0</v>
      </c>
      <c r="L884">
        <v>23</v>
      </c>
      <c r="M884" t="b">
        <v>1</v>
      </c>
      <c r="N884" s="12" t="s">
        <v>8297</v>
      </c>
      <c r="O884" t="s">
        <v>8298</v>
      </c>
      <c r="P884" s="13">
        <v>115</v>
      </c>
      <c r="Q884" s="13">
        <v>50</v>
      </c>
      <c r="R884" s="14">
        <v>41881.453587962962</v>
      </c>
      <c r="S884" s="14">
        <v>41911.453587962962</v>
      </c>
    </row>
    <row r="885" spans="1:19" ht="32" x14ac:dyDescent="0.2">
      <c r="A885">
        <v>2821</v>
      </c>
      <c r="B885" s="3" t="s">
        <v>2821</v>
      </c>
      <c r="C885" s="3" t="s">
        <v>6931</v>
      </c>
      <c r="D885" s="6">
        <v>1000</v>
      </c>
      <c r="E885" s="8">
        <v>1000</v>
      </c>
      <c r="F885" t="s">
        <v>8218</v>
      </c>
      <c r="G885" t="s">
        <v>8224</v>
      </c>
      <c r="H885" t="s">
        <v>8246</v>
      </c>
      <c r="I885">
        <v>1411510135</v>
      </c>
      <c r="J885">
        <v>1408918135</v>
      </c>
      <c r="K885" t="b">
        <v>0</v>
      </c>
      <c r="L885">
        <v>35</v>
      </c>
      <c r="M885" t="b">
        <v>1</v>
      </c>
      <c r="N885" s="12" t="s">
        <v>8297</v>
      </c>
      <c r="O885" t="s">
        <v>8298</v>
      </c>
      <c r="P885" s="13">
        <v>100</v>
      </c>
      <c r="Q885" s="13">
        <v>28.57</v>
      </c>
      <c r="R885" s="14">
        <v>41875.922858796301</v>
      </c>
      <c r="S885" s="14">
        <v>41905.922858796301</v>
      </c>
    </row>
    <row r="886" spans="1:19" ht="32" x14ac:dyDescent="0.2">
      <c r="A886">
        <v>2835</v>
      </c>
      <c r="B886" s="3" t="s">
        <v>2835</v>
      </c>
      <c r="C886" s="3" t="s">
        <v>6945</v>
      </c>
      <c r="D886" s="6">
        <v>1000</v>
      </c>
      <c r="E886" s="8">
        <v>1870.99</v>
      </c>
      <c r="F886" t="s">
        <v>8218</v>
      </c>
      <c r="G886" t="s">
        <v>8224</v>
      </c>
      <c r="H886" t="s">
        <v>8246</v>
      </c>
      <c r="I886">
        <v>1449273600</v>
      </c>
      <c r="J886">
        <v>1446742417</v>
      </c>
      <c r="K886" t="b">
        <v>0</v>
      </c>
      <c r="L886">
        <v>93</v>
      </c>
      <c r="M886" t="b">
        <v>1</v>
      </c>
      <c r="N886" s="12" t="s">
        <v>8297</v>
      </c>
      <c r="O886" t="s">
        <v>8298</v>
      </c>
      <c r="P886" s="13">
        <v>187</v>
      </c>
      <c r="Q886" s="13">
        <v>20.12</v>
      </c>
      <c r="R886" s="14">
        <v>42313.703900462962</v>
      </c>
      <c r="S886" s="14">
        <v>42343</v>
      </c>
    </row>
    <row r="887" spans="1:19" ht="32" x14ac:dyDescent="0.2">
      <c r="A887">
        <v>2962</v>
      </c>
      <c r="B887" s="3" t="s">
        <v>2962</v>
      </c>
      <c r="C887" s="3" t="s">
        <v>7072</v>
      </c>
      <c r="D887" s="6">
        <v>1000</v>
      </c>
      <c r="E887" s="8">
        <v>1218</v>
      </c>
      <c r="F887" t="s">
        <v>8218</v>
      </c>
      <c r="G887" t="s">
        <v>8223</v>
      </c>
      <c r="H887" t="s">
        <v>8245</v>
      </c>
      <c r="I887">
        <v>1425193140</v>
      </c>
      <c r="J887">
        <v>1422769906</v>
      </c>
      <c r="K887" t="b">
        <v>0</v>
      </c>
      <c r="L887">
        <v>20</v>
      </c>
      <c r="M887" t="b">
        <v>1</v>
      </c>
      <c r="N887" s="12" t="s">
        <v>8297</v>
      </c>
      <c r="O887" t="s">
        <v>8298</v>
      </c>
      <c r="P887" s="13">
        <v>122</v>
      </c>
      <c r="Q887" s="13">
        <v>60.9</v>
      </c>
      <c r="R887" s="14">
        <v>42036.24428240741</v>
      </c>
      <c r="S887" s="14">
        <v>42064.290972222225</v>
      </c>
    </row>
    <row r="888" spans="1:19" ht="32" x14ac:dyDescent="0.2">
      <c r="A888">
        <v>2969</v>
      </c>
      <c r="B888" s="3" t="s">
        <v>2969</v>
      </c>
      <c r="C888" s="3" t="s">
        <v>7079</v>
      </c>
      <c r="D888" s="6">
        <v>1000</v>
      </c>
      <c r="E888" s="8">
        <v>1625</v>
      </c>
      <c r="F888" t="s">
        <v>8218</v>
      </c>
      <c r="G888" t="s">
        <v>8228</v>
      </c>
      <c r="H888" t="s">
        <v>8250</v>
      </c>
      <c r="I888">
        <v>1430693460</v>
      </c>
      <c r="J888">
        <v>1428087153</v>
      </c>
      <c r="K888" t="b">
        <v>0</v>
      </c>
      <c r="L888">
        <v>17</v>
      </c>
      <c r="M888" t="b">
        <v>1</v>
      </c>
      <c r="N888" s="12" t="s">
        <v>8297</v>
      </c>
      <c r="O888" t="s">
        <v>8298</v>
      </c>
      <c r="P888" s="13">
        <v>163</v>
      </c>
      <c r="Q888" s="13">
        <v>95.59</v>
      </c>
      <c r="R888" s="14">
        <v>42097.786493055552</v>
      </c>
      <c r="S888" s="14">
        <v>42127.952083333337</v>
      </c>
    </row>
    <row r="889" spans="1:19" ht="32" x14ac:dyDescent="0.2">
      <c r="A889">
        <v>3185</v>
      </c>
      <c r="B889" s="3" t="s">
        <v>3185</v>
      </c>
      <c r="C889" s="3" t="s">
        <v>7295</v>
      </c>
      <c r="D889" s="6">
        <v>1000</v>
      </c>
      <c r="E889" s="8">
        <v>1000</v>
      </c>
      <c r="F889" t="s">
        <v>8218</v>
      </c>
      <c r="G889" t="s">
        <v>8224</v>
      </c>
      <c r="H889" t="s">
        <v>8246</v>
      </c>
      <c r="I889">
        <v>1405553241</v>
      </c>
      <c r="J889">
        <v>1404948441</v>
      </c>
      <c r="K889" t="b">
        <v>1</v>
      </c>
      <c r="L889">
        <v>24</v>
      </c>
      <c r="M889" t="b">
        <v>1</v>
      </c>
      <c r="N889" s="12" t="s">
        <v>8297</v>
      </c>
      <c r="O889" t="s">
        <v>8298</v>
      </c>
      <c r="P889" s="13">
        <v>100</v>
      </c>
      <c r="Q889" s="13">
        <v>41.67</v>
      </c>
      <c r="R889" s="14">
        <v>41829.977326388893</v>
      </c>
      <c r="S889" s="14">
        <v>41836.977326388893</v>
      </c>
    </row>
    <row r="890" spans="1:19" ht="32" x14ac:dyDescent="0.2">
      <c r="A890">
        <v>3231</v>
      </c>
      <c r="B890" s="3" t="s">
        <v>3231</v>
      </c>
      <c r="C890" s="3" t="s">
        <v>7341</v>
      </c>
      <c r="D890" s="6">
        <v>1000</v>
      </c>
      <c r="E890" s="8">
        <v>1610</v>
      </c>
      <c r="F890" t="s">
        <v>8218</v>
      </c>
      <c r="G890" t="s">
        <v>8223</v>
      </c>
      <c r="H890" t="s">
        <v>8245</v>
      </c>
      <c r="I890">
        <v>1460846347</v>
      </c>
      <c r="J890">
        <v>1458254347</v>
      </c>
      <c r="K890" t="b">
        <v>0</v>
      </c>
      <c r="L890">
        <v>28</v>
      </c>
      <c r="M890" t="b">
        <v>1</v>
      </c>
      <c r="N890" s="12" t="s">
        <v>8297</v>
      </c>
      <c r="O890" t="s">
        <v>8298</v>
      </c>
      <c r="P890" s="13">
        <v>161</v>
      </c>
      <c r="Q890" s="13">
        <v>57.5</v>
      </c>
      <c r="R890" s="14">
        <v>42446.943831018521</v>
      </c>
      <c r="S890" s="14">
        <v>42476.943831018521</v>
      </c>
    </row>
    <row r="891" spans="1:19" ht="32" x14ac:dyDescent="0.2">
      <c r="A891">
        <v>3232</v>
      </c>
      <c r="B891" s="3" t="s">
        <v>3232</v>
      </c>
      <c r="C891" s="3" t="s">
        <v>7342</v>
      </c>
      <c r="D891" s="6">
        <v>1000</v>
      </c>
      <c r="E891" s="8">
        <v>1312</v>
      </c>
      <c r="F891" t="s">
        <v>8218</v>
      </c>
      <c r="G891" t="s">
        <v>8223</v>
      </c>
      <c r="H891" t="s">
        <v>8245</v>
      </c>
      <c r="I891">
        <v>1462334340</v>
      </c>
      <c r="J891">
        <v>1459711917</v>
      </c>
      <c r="K891" t="b">
        <v>1</v>
      </c>
      <c r="L891">
        <v>26</v>
      </c>
      <c r="M891" t="b">
        <v>1</v>
      </c>
      <c r="N891" s="12" t="s">
        <v>8297</v>
      </c>
      <c r="O891" t="s">
        <v>8298</v>
      </c>
      <c r="P891" s="13">
        <v>131</v>
      </c>
      <c r="Q891" s="13">
        <v>50.46</v>
      </c>
      <c r="R891" s="14">
        <v>42463.81385416667</v>
      </c>
      <c r="S891" s="14">
        <v>42494.165972222225</v>
      </c>
    </row>
    <row r="892" spans="1:19" ht="32" x14ac:dyDescent="0.2">
      <c r="A892">
        <v>3307</v>
      </c>
      <c r="B892" s="3" t="s">
        <v>3307</v>
      </c>
      <c r="C892" s="3" t="s">
        <v>7417</v>
      </c>
      <c r="D892" s="6">
        <v>1000</v>
      </c>
      <c r="E892" s="8">
        <v>1066.8</v>
      </c>
      <c r="F892" t="s">
        <v>8218</v>
      </c>
      <c r="G892" t="s">
        <v>8223</v>
      </c>
      <c r="H892" t="s">
        <v>8245</v>
      </c>
      <c r="I892">
        <v>1463275339</v>
      </c>
      <c r="J892">
        <v>1460683339</v>
      </c>
      <c r="K892" t="b">
        <v>0</v>
      </c>
      <c r="L892">
        <v>20</v>
      </c>
      <c r="M892" t="b">
        <v>1</v>
      </c>
      <c r="N892" s="12" t="s">
        <v>8297</v>
      </c>
      <c r="O892" t="s">
        <v>8298</v>
      </c>
      <c r="P892" s="13">
        <v>107</v>
      </c>
      <c r="Q892" s="13">
        <v>53.34</v>
      </c>
      <c r="R892" s="14">
        <v>42475.057164351849</v>
      </c>
      <c r="S892" s="14">
        <v>42505.057164351849</v>
      </c>
    </row>
    <row r="893" spans="1:19" ht="32" x14ac:dyDescent="0.2">
      <c r="A893">
        <v>3323</v>
      </c>
      <c r="B893" s="3" t="s">
        <v>3323</v>
      </c>
      <c r="C893" s="3" t="s">
        <v>7433</v>
      </c>
      <c r="D893" s="6">
        <v>1000</v>
      </c>
      <c r="E893" s="8">
        <v>1259</v>
      </c>
      <c r="F893" t="s">
        <v>8218</v>
      </c>
      <c r="G893" t="s">
        <v>8224</v>
      </c>
      <c r="H893" t="s">
        <v>8246</v>
      </c>
      <c r="I893">
        <v>1474793208</v>
      </c>
      <c r="J893">
        <v>1472201208</v>
      </c>
      <c r="K893" t="b">
        <v>0</v>
      </c>
      <c r="L893">
        <v>49</v>
      </c>
      <c r="M893" t="b">
        <v>1</v>
      </c>
      <c r="N893" s="12" t="s">
        <v>8297</v>
      </c>
      <c r="O893" t="s">
        <v>8298</v>
      </c>
      <c r="P893" s="13">
        <v>126</v>
      </c>
      <c r="Q893" s="13">
        <v>25.69</v>
      </c>
      <c r="R893" s="14">
        <v>42608.36583333333</v>
      </c>
      <c r="S893" s="14">
        <v>42638.36583333333</v>
      </c>
    </row>
    <row r="894" spans="1:19" ht="32" x14ac:dyDescent="0.2">
      <c r="A894">
        <v>3329</v>
      </c>
      <c r="B894" s="3" t="s">
        <v>3329</v>
      </c>
      <c r="C894" s="3" t="s">
        <v>7439</v>
      </c>
      <c r="D894" s="6">
        <v>1000</v>
      </c>
      <c r="E894" s="8">
        <v>1168</v>
      </c>
      <c r="F894" t="s">
        <v>8218</v>
      </c>
      <c r="G894" t="s">
        <v>8224</v>
      </c>
      <c r="H894" t="s">
        <v>8246</v>
      </c>
      <c r="I894">
        <v>1406502000</v>
      </c>
      <c r="J894">
        <v>1405583108</v>
      </c>
      <c r="K894" t="b">
        <v>0</v>
      </c>
      <c r="L894">
        <v>26</v>
      </c>
      <c r="M894" t="b">
        <v>1</v>
      </c>
      <c r="N894" s="12" t="s">
        <v>8297</v>
      </c>
      <c r="O894" t="s">
        <v>8298</v>
      </c>
      <c r="P894" s="13">
        <v>117</v>
      </c>
      <c r="Q894" s="13">
        <v>44.92</v>
      </c>
      <c r="R894" s="14">
        <v>41837.323009259257</v>
      </c>
      <c r="S894" s="14">
        <v>41847.958333333336</v>
      </c>
    </row>
    <row r="895" spans="1:19" ht="32" x14ac:dyDescent="0.2">
      <c r="A895">
        <v>3349</v>
      </c>
      <c r="B895" s="3" t="s">
        <v>3348</v>
      </c>
      <c r="C895" s="3" t="s">
        <v>7459</v>
      </c>
      <c r="D895" s="6">
        <v>1000</v>
      </c>
      <c r="E895" s="8">
        <v>1534</v>
      </c>
      <c r="F895" t="s">
        <v>8218</v>
      </c>
      <c r="G895" t="s">
        <v>8223</v>
      </c>
      <c r="H895" t="s">
        <v>8245</v>
      </c>
      <c r="I895">
        <v>1465837200</v>
      </c>
      <c r="J895">
        <v>1463971172</v>
      </c>
      <c r="K895" t="b">
        <v>0</v>
      </c>
      <c r="L895">
        <v>14</v>
      </c>
      <c r="M895" t="b">
        <v>1</v>
      </c>
      <c r="N895" s="12" t="s">
        <v>8297</v>
      </c>
      <c r="O895" t="s">
        <v>8298</v>
      </c>
      <c r="P895" s="13">
        <v>153</v>
      </c>
      <c r="Q895" s="13">
        <v>109.57</v>
      </c>
      <c r="R895" s="14">
        <v>42513.110787037032</v>
      </c>
      <c r="S895" s="14">
        <v>42534.708333333328</v>
      </c>
    </row>
    <row r="896" spans="1:19" ht="32" x14ac:dyDescent="0.2">
      <c r="A896">
        <v>3368</v>
      </c>
      <c r="B896" s="3" t="s">
        <v>3367</v>
      </c>
      <c r="C896" s="3" t="s">
        <v>7478</v>
      </c>
      <c r="D896" s="6">
        <v>1000</v>
      </c>
      <c r="E896" s="8">
        <v>1046</v>
      </c>
      <c r="F896" t="s">
        <v>8218</v>
      </c>
      <c r="G896" t="s">
        <v>8223</v>
      </c>
      <c r="H896" t="s">
        <v>8245</v>
      </c>
      <c r="I896">
        <v>1420088400</v>
      </c>
      <c r="J896">
        <v>1416977259</v>
      </c>
      <c r="K896" t="b">
        <v>0</v>
      </c>
      <c r="L896">
        <v>23</v>
      </c>
      <c r="M896" t="b">
        <v>1</v>
      </c>
      <c r="N896" s="12" t="s">
        <v>8297</v>
      </c>
      <c r="O896" t="s">
        <v>8298</v>
      </c>
      <c r="P896" s="13">
        <v>105</v>
      </c>
      <c r="Q896" s="13">
        <v>45.48</v>
      </c>
      <c r="R896" s="14">
        <v>41969.199756944443</v>
      </c>
      <c r="S896" s="14">
        <v>42005.208333333328</v>
      </c>
    </row>
    <row r="897" spans="1:19" ht="32" x14ac:dyDescent="0.2">
      <c r="A897">
        <v>3372</v>
      </c>
      <c r="B897" s="3" t="s">
        <v>3371</v>
      </c>
      <c r="C897" s="3" t="s">
        <v>7482</v>
      </c>
      <c r="D897" s="6">
        <v>1000</v>
      </c>
      <c r="E897" s="8">
        <v>1035</v>
      </c>
      <c r="F897" t="s">
        <v>8218</v>
      </c>
      <c r="G897" t="s">
        <v>8223</v>
      </c>
      <c r="H897" t="s">
        <v>8245</v>
      </c>
      <c r="I897">
        <v>1408942740</v>
      </c>
      <c r="J897">
        <v>1407157756</v>
      </c>
      <c r="K897" t="b">
        <v>0</v>
      </c>
      <c r="L897">
        <v>27</v>
      </c>
      <c r="M897" t="b">
        <v>1</v>
      </c>
      <c r="N897" s="12" t="s">
        <v>8297</v>
      </c>
      <c r="O897" t="s">
        <v>8298</v>
      </c>
      <c r="P897" s="13">
        <v>104</v>
      </c>
      <c r="Q897" s="13">
        <v>38.33</v>
      </c>
      <c r="R897" s="14">
        <v>41855.548101851848</v>
      </c>
      <c r="S897" s="14">
        <v>41876.207638888889</v>
      </c>
    </row>
    <row r="898" spans="1:19" ht="32" x14ac:dyDescent="0.2">
      <c r="A898">
        <v>3435</v>
      </c>
      <c r="B898" s="3" t="s">
        <v>3434</v>
      </c>
      <c r="C898" s="3" t="s">
        <v>7545</v>
      </c>
      <c r="D898" s="6">
        <v>1000</v>
      </c>
      <c r="E898" s="8">
        <v>1120</v>
      </c>
      <c r="F898" t="s">
        <v>8218</v>
      </c>
      <c r="G898" t="s">
        <v>8223</v>
      </c>
      <c r="H898" t="s">
        <v>8245</v>
      </c>
      <c r="I898">
        <v>1470538800</v>
      </c>
      <c r="J898">
        <v>1469112493</v>
      </c>
      <c r="K898" t="b">
        <v>0</v>
      </c>
      <c r="L898">
        <v>19</v>
      </c>
      <c r="M898" t="b">
        <v>1</v>
      </c>
      <c r="N898" s="12" t="s">
        <v>8297</v>
      </c>
      <c r="O898" t="s">
        <v>8298</v>
      </c>
      <c r="P898" s="13">
        <v>112</v>
      </c>
      <c r="Q898" s="13">
        <v>58.95</v>
      </c>
      <c r="R898" s="14">
        <v>42572.61681712963</v>
      </c>
      <c r="S898" s="14">
        <v>42589.125</v>
      </c>
    </row>
    <row r="899" spans="1:19" ht="32" x14ac:dyDescent="0.2">
      <c r="A899">
        <v>3443</v>
      </c>
      <c r="B899" s="3" t="s">
        <v>3442</v>
      </c>
      <c r="C899" s="3" t="s">
        <v>7553</v>
      </c>
      <c r="D899" s="6">
        <v>1000</v>
      </c>
      <c r="E899" s="8">
        <v>1855</v>
      </c>
      <c r="F899" t="s">
        <v>8218</v>
      </c>
      <c r="G899" t="s">
        <v>8223</v>
      </c>
      <c r="H899" t="s">
        <v>8245</v>
      </c>
      <c r="I899">
        <v>1410266146</v>
      </c>
      <c r="J899">
        <v>1407674146</v>
      </c>
      <c r="K899" t="b">
        <v>0</v>
      </c>
      <c r="L899">
        <v>45</v>
      </c>
      <c r="M899" t="b">
        <v>1</v>
      </c>
      <c r="N899" s="12" t="s">
        <v>8297</v>
      </c>
      <c r="O899" t="s">
        <v>8298</v>
      </c>
      <c r="P899" s="13">
        <v>186</v>
      </c>
      <c r="Q899" s="13">
        <v>41.22</v>
      </c>
      <c r="R899" s="14">
        <v>41861.524837962963</v>
      </c>
      <c r="S899" s="14">
        <v>41891.524837962963</v>
      </c>
    </row>
    <row r="900" spans="1:19" ht="32" x14ac:dyDescent="0.2">
      <c r="A900">
        <v>3446</v>
      </c>
      <c r="B900" s="3" t="s">
        <v>3445</v>
      </c>
      <c r="C900" s="3" t="s">
        <v>7556</v>
      </c>
      <c r="D900" s="6">
        <v>1000</v>
      </c>
      <c r="E900" s="8">
        <v>1082</v>
      </c>
      <c r="F900" t="s">
        <v>8218</v>
      </c>
      <c r="G900" t="s">
        <v>8224</v>
      </c>
      <c r="H900" t="s">
        <v>8246</v>
      </c>
      <c r="I900">
        <v>1423138800</v>
      </c>
      <c r="J900">
        <v>1421092725</v>
      </c>
      <c r="K900" t="b">
        <v>0</v>
      </c>
      <c r="L900">
        <v>25</v>
      </c>
      <c r="M900" t="b">
        <v>1</v>
      </c>
      <c r="N900" s="12" t="s">
        <v>8297</v>
      </c>
      <c r="O900" t="s">
        <v>8298</v>
      </c>
      <c r="P900" s="13">
        <v>108</v>
      </c>
      <c r="Q900" s="13">
        <v>43.28</v>
      </c>
      <c r="R900" s="14">
        <v>42016.832465277781</v>
      </c>
      <c r="S900" s="14">
        <v>42040.513888888891</v>
      </c>
    </row>
    <row r="901" spans="1:19" ht="16" x14ac:dyDescent="0.2">
      <c r="A901">
        <v>3447</v>
      </c>
      <c r="B901" s="3" t="s">
        <v>3446</v>
      </c>
      <c r="C901" s="3" t="s">
        <v>7557</v>
      </c>
      <c r="D901" s="6">
        <v>1000</v>
      </c>
      <c r="E901" s="8">
        <v>1078</v>
      </c>
      <c r="F901" t="s">
        <v>8218</v>
      </c>
      <c r="G901" t="s">
        <v>8223</v>
      </c>
      <c r="H901" t="s">
        <v>8245</v>
      </c>
      <c r="I901">
        <v>1458332412</v>
      </c>
      <c r="J901">
        <v>1454448012</v>
      </c>
      <c r="K901" t="b">
        <v>0</v>
      </c>
      <c r="L901">
        <v>14</v>
      </c>
      <c r="M901" t="b">
        <v>1</v>
      </c>
      <c r="N901" s="12" t="s">
        <v>8297</v>
      </c>
      <c r="O901" t="s">
        <v>8298</v>
      </c>
      <c r="P901" s="13">
        <v>108</v>
      </c>
      <c r="Q901" s="13">
        <v>77</v>
      </c>
      <c r="R901" s="14">
        <v>42402.889027777783</v>
      </c>
      <c r="S901" s="14">
        <v>42447.847361111111</v>
      </c>
    </row>
    <row r="902" spans="1:19" ht="32" x14ac:dyDescent="0.2">
      <c r="A902">
        <v>3452</v>
      </c>
      <c r="B902" s="3" t="s">
        <v>3451</v>
      </c>
      <c r="C902" s="3" t="s">
        <v>7562</v>
      </c>
      <c r="D902" s="6">
        <v>1000</v>
      </c>
      <c r="E902" s="8">
        <v>1532</v>
      </c>
      <c r="F902" t="s">
        <v>8218</v>
      </c>
      <c r="G902" t="s">
        <v>8223</v>
      </c>
      <c r="H902" t="s">
        <v>8245</v>
      </c>
      <c r="I902">
        <v>1406087940</v>
      </c>
      <c r="J902">
        <v>1404141626</v>
      </c>
      <c r="K902" t="b">
        <v>0</v>
      </c>
      <c r="L902">
        <v>37</v>
      </c>
      <c r="M902" t="b">
        <v>1</v>
      </c>
      <c r="N902" s="12" t="s">
        <v>8297</v>
      </c>
      <c r="O902" t="s">
        <v>8298</v>
      </c>
      <c r="P902" s="13">
        <v>153</v>
      </c>
      <c r="Q902" s="13">
        <v>41.41</v>
      </c>
      <c r="R902" s="14">
        <v>41820.639189814814</v>
      </c>
      <c r="S902" s="14">
        <v>41843.165972222225</v>
      </c>
    </row>
    <row r="903" spans="1:19" ht="32" x14ac:dyDescent="0.2">
      <c r="A903">
        <v>3490</v>
      </c>
      <c r="B903" s="3" t="s">
        <v>3489</v>
      </c>
      <c r="C903" s="3" t="s">
        <v>7600</v>
      </c>
      <c r="D903" s="6">
        <v>1000</v>
      </c>
      <c r="E903" s="8">
        <v>1275</v>
      </c>
      <c r="F903" t="s">
        <v>8218</v>
      </c>
      <c r="G903" t="s">
        <v>8223</v>
      </c>
      <c r="H903" t="s">
        <v>8245</v>
      </c>
      <c r="I903">
        <v>1460574924</v>
      </c>
      <c r="J903">
        <v>1457982924</v>
      </c>
      <c r="K903" t="b">
        <v>0</v>
      </c>
      <c r="L903">
        <v>27</v>
      </c>
      <c r="M903" t="b">
        <v>1</v>
      </c>
      <c r="N903" s="12" t="s">
        <v>8297</v>
      </c>
      <c r="O903" t="s">
        <v>8298</v>
      </c>
      <c r="P903" s="13">
        <v>128</v>
      </c>
      <c r="Q903" s="13">
        <v>47.22</v>
      </c>
      <c r="R903" s="14">
        <v>42443.802361111113</v>
      </c>
      <c r="S903" s="14">
        <v>42473.802361111113</v>
      </c>
    </row>
    <row r="904" spans="1:19" ht="32" x14ac:dyDescent="0.2">
      <c r="A904">
        <v>3500</v>
      </c>
      <c r="B904" s="3" t="s">
        <v>3499</v>
      </c>
      <c r="C904" s="3" t="s">
        <v>7610</v>
      </c>
      <c r="D904" s="6">
        <v>1000</v>
      </c>
      <c r="E904" s="8">
        <v>1063</v>
      </c>
      <c r="F904" t="s">
        <v>8218</v>
      </c>
      <c r="G904" t="s">
        <v>8223</v>
      </c>
      <c r="H904" t="s">
        <v>8245</v>
      </c>
      <c r="I904">
        <v>1457326740</v>
      </c>
      <c r="J904">
        <v>1455919438</v>
      </c>
      <c r="K904" t="b">
        <v>0</v>
      </c>
      <c r="L904">
        <v>42</v>
      </c>
      <c r="M904" t="b">
        <v>1</v>
      </c>
      <c r="N904" s="12" t="s">
        <v>8297</v>
      </c>
      <c r="O904" t="s">
        <v>8298</v>
      </c>
      <c r="P904" s="13">
        <v>106</v>
      </c>
      <c r="Q904" s="13">
        <v>25.31</v>
      </c>
      <c r="R904" s="14">
        <v>42419.91942129629</v>
      </c>
      <c r="S904" s="14">
        <v>42436.207638888889</v>
      </c>
    </row>
    <row r="905" spans="1:19" ht="32" x14ac:dyDescent="0.2">
      <c r="A905">
        <v>3504</v>
      </c>
      <c r="B905" s="3" t="s">
        <v>3503</v>
      </c>
      <c r="C905" s="3" t="s">
        <v>7614</v>
      </c>
      <c r="D905" s="6">
        <v>1000</v>
      </c>
      <c r="E905" s="8">
        <v>1000</v>
      </c>
      <c r="F905" t="s">
        <v>8218</v>
      </c>
      <c r="G905" t="s">
        <v>8223</v>
      </c>
      <c r="H905" t="s">
        <v>8245</v>
      </c>
      <c r="I905">
        <v>1447959491</v>
      </c>
      <c r="J905">
        <v>1445363891</v>
      </c>
      <c r="K905" t="b">
        <v>0</v>
      </c>
      <c r="L905">
        <v>8</v>
      </c>
      <c r="M905" t="b">
        <v>1</v>
      </c>
      <c r="N905" s="12" t="s">
        <v>8297</v>
      </c>
      <c r="O905" t="s">
        <v>8298</v>
      </c>
      <c r="P905" s="13">
        <v>100</v>
      </c>
      <c r="Q905" s="13">
        <v>125</v>
      </c>
      <c r="R905" s="14">
        <v>42297.748738425929</v>
      </c>
      <c r="S905" s="14">
        <v>42327.790405092594</v>
      </c>
    </row>
    <row r="906" spans="1:19" ht="32" x14ac:dyDescent="0.2">
      <c r="A906">
        <v>3512</v>
      </c>
      <c r="B906" s="3" t="s">
        <v>3511</v>
      </c>
      <c r="C906" s="3" t="s">
        <v>7622</v>
      </c>
      <c r="D906" s="6">
        <v>1000</v>
      </c>
      <c r="E906" s="8">
        <v>1000</v>
      </c>
      <c r="F906" t="s">
        <v>8218</v>
      </c>
      <c r="G906" t="s">
        <v>8224</v>
      </c>
      <c r="H906" t="s">
        <v>8246</v>
      </c>
      <c r="I906">
        <v>1429789992</v>
      </c>
      <c r="J906">
        <v>1424609592</v>
      </c>
      <c r="K906" t="b">
        <v>0</v>
      </c>
      <c r="L906">
        <v>17</v>
      </c>
      <c r="M906" t="b">
        <v>1</v>
      </c>
      <c r="N906" s="12" t="s">
        <v>8297</v>
      </c>
      <c r="O906" t="s">
        <v>8298</v>
      </c>
      <c r="P906" s="13">
        <v>100</v>
      </c>
      <c r="Q906" s="13">
        <v>58.82</v>
      </c>
      <c r="R906" s="14">
        <v>42057.536944444444</v>
      </c>
      <c r="S906" s="14">
        <v>42117.49527777778</v>
      </c>
    </row>
    <row r="907" spans="1:19" ht="16" x14ac:dyDescent="0.2">
      <c r="A907">
        <v>3531</v>
      </c>
      <c r="B907" s="3" t="s">
        <v>3530</v>
      </c>
      <c r="C907" s="3" t="s">
        <v>7641</v>
      </c>
      <c r="D907" s="6">
        <v>1000</v>
      </c>
      <c r="E907" s="8">
        <v>1280</v>
      </c>
      <c r="F907" t="s">
        <v>8218</v>
      </c>
      <c r="G907" t="s">
        <v>8223</v>
      </c>
      <c r="H907" t="s">
        <v>8245</v>
      </c>
      <c r="I907">
        <v>1467301334</v>
      </c>
      <c r="J907">
        <v>1464709334</v>
      </c>
      <c r="K907" t="b">
        <v>0</v>
      </c>
      <c r="L907">
        <v>26</v>
      </c>
      <c r="M907" t="b">
        <v>1</v>
      </c>
      <c r="N907" s="12" t="s">
        <v>8297</v>
      </c>
      <c r="O907" t="s">
        <v>8298</v>
      </c>
      <c r="P907" s="13">
        <v>128</v>
      </c>
      <c r="Q907" s="13">
        <v>49.23</v>
      </c>
      <c r="R907" s="14">
        <v>42521.654328703706</v>
      </c>
      <c r="S907" s="14">
        <v>42551.654328703706</v>
      </c>
    </row>
    <row r="908" spans="1:19" ht="32" x14ac:dyDescent="0.2">
      <c r="A908">
        <v>3549</v>
      </c>
      <c r="B908" s="3" t="s">
        <v>3548</v>
      </c>
      <c r="C908" s="3" t="s">
        <v>7659</v>
      </c>
      <c r="D908" s="6">
        <v>1000</v>
      </c>
      <c r="E908" s="8">
        <v>1020</v>
      </c>
      <c r="F908" t="s">
        <v>8218</v>
      </c>
      <c r="G908" t="s">
        <v>8224</v>
      </c>
      <c r="H908" t="s">
        <v>8246</v>
      </c>
      <c r="I908">
        <v>1441358873</v>
      </c>
      <c r="J908">
        <v>1438939673</v>
      </c>
      <c r="K908" t="b">
        <v>0</v>
      </c>
      <c r="L908">
        <v>42</v>
      </c>
      <c r="M908" t="b">
        <v>1</v>
      </c>
      <c r="N908" s="12" t="s">
        <v>8297</v>
      </c>
      <c r="O908" t="s">
        <v>8298</v>
      </c>
      <c r="P908" s="13">
        <v>102</v>
      </c>
      <c r="Q908" s="13">
        <v>24.29</v>
      </c>
      <c r="R908" s="14">
        <v>42223.394363425927</v>
      </c>
      <c r="S908" s="14">
        <v>42251.394363425927</v>
      </c>
    </row>
    <row r="909" spans="1:19" ht="32" x14ac:dyDescent="0.2">
      <c r="A909">
        <v>3559</v>
      </c>
      <c r="B909" s="3" t="s">
        <v>3558</v>
      </c>
      <c r="C909" s="3" t="s">
        <v>7669</v>
      </c>
      <c r="D909" s="6">
        <v>1000</v>
      </c>
      <c r="E909" s="8">
        <v>1035</v>
      </c>
      <c r="F909" t="s">
        <v>8218</v>
      </c>
      <c r="G909" t="s">
        <v>8225</v>
      </c>
      <c r="H909" t="s">
        <v>8247</v>
      </c>
      <c r="I909">
        <v>1438333080</v>
      </c>
      <c r="J909">
        <v>1436408308</v>
      </c>
      <c r="K909" t="b">
        <v>0</v>
      </c>
      <c r="L909">
        <v>24</v>
      </c>
      <c r="M909" t="b">
        <v>1</v>
      </c>
      <c r="N909" s="12" t="s">
        <v>8297</v>
      </c>
      <c r="O909" t="s">
        <v>8298</v>
      </c>
      <c r="P909" s="13">
        <v>104</v>
      </c>
      <c r="Q909" s="13">
        <v>43.13</v>
      </c>
      <c r="R909" s="14">
        <v>42194.096157407403</v>
      </c>
      <c r="S909" s="14">
        <v>42216.373611111107</v>
      </c>
    </row>
    <row r="910" spans="1:19" ht="32" x14ac:dyDescent="0.2">
      <c r="A910">
        <v>3564</v>
      </c>
      <c r="B910" s="3" t="s">
        <v>3563</v>
      </c>
      <c r="C910" s="3" t="s">
        <v>7674</v>
      </c>
      <c r="D910" s="6">
        <v>1000</v>
      </c>
      <c r="E910" s="8">
        <v>1005</v>
      </c>
      <c r="F910" t="s">
        <v>8218</v>
      </c>
      <c r="G910" t="s">
        <v>8224</v>
      </c>
      <c r="H910" t="s">
        <v>8246</v>
      </c>
      <c r="I910">
        <v>1444060800</v>
      </c>
      <c r="J910">
        <v>1440082649</v>
      </c>
      <c r="K910" t="b">
        <v>0</v>
      </c>
      <c r="L910">
        <v>17</v>
      </c>
      <c r="M910" t="b">
        <v>1</v>
      </c>
      <c r="N910" s="12" t="s">
        <v>8297</v>
      </c>
      <c r="O910" t="s">
        <v>8298</v>
      </c>
      <c r="P910" s="13">
        <v>101</v>
      </c>
      <c r="Q910" s="13">
        <v>59.12</v>
      </c>
      <c r="R910" s="14">
        <v>42236.623252314821</v>
      </c>
      <c r="S910" s="14">
        <v>42282.666666666672</v>
      </c>
    </row>
    <row r="911" spans="1:19" ht="32" x14ac:dyDescent="0.2">
      <c r="A911">
        <v>3567</v>
      </c>
      <c r="B911" s="3" t="s">
        <v>3566</v>
      </c>
      <c r="C911" s="3" t="s">
        <v>7677</v>
      </c>
      <c r="D911" s="6">
        <v>1000</v>
      </c>
      <c r="E911" s="8">
        <v>1088</v>
      </c>
      <c r="F911" t="s">
        <v>8218</v>
      </c>
      <c r="G911" t="s">
        <v>8224</v>
      </c>
      <c r="H911" t="s">
        <v>8246</v>
      </c>
      <c r="I911">
        <v>1433964444</v>
      </c>
      <c r="J911">
        <v>1431372444</v>
      </c>
      <c r="K911" t="b">
        <v>0</v>
      </c>
      <c r="L911">
        <v>41</v>
      </c>
      <c r="M911" t="b">
        <v>1</v>
      </c>
      <c r="N911" s="12" t="s">
        <v>8297</v>
      </c>
      <c r="O911" t="s">
        <v>8298</v>
      </c>
      <c r="P911" s="13">
        <v>109</v>
      </c>
      <c r="Q911" s="13">
        <v>26.54</v>
      </c>
      <c r="R911" s="14">
        <v>42135.810694444444</v>
      </c>
      <c r="S911" s="14">
        <v>42165.810694444444</v>
      </c>
    </row>
    <row r="912" spans="1:19" ht="32" x14ac:dyDescent="0.2">
      <c r="A912">
        <v>3568</v>
      </c>
      <c r="B912" s="3" t="s">
        <v>3567</v>
      </c>
      <c r="C912" s="3" t="s">
        <v>7678</v>
      </c>
      <c r="D912" s="6">
        <v>1000</v>
      </c>
      <c r="E912" s="8">
        <v>1110</v>
      </c>
      <c r="F912" t="s">
        <v>8218</v>
      </c>
      <c r="G912" t="s">
        <v>8223</v>
      </c>
      <c r="H912" t="s">
        <v>8245</v>
      </c>
      <c r="I912">
        <v>1410975994</v>
      </c>
      <c r="J912">
        <v>1408383994</v>
      </c>
      <c r="K912" t="b">
        <v>0</v>
      </c>
      <c r="L912">
        <v>19</v>
      </c>
      <c r="M912" t="b">
        <v>1</v>
      </c>
      <c r="N912" s="12" t="s">
        <v>8297</v>
      </c>
      <c r="O912" t="s">
        <v>8298</v>
      </c>
      <c r="P912" s="13">
        <v>111</v>
      </c>
      <c r="Q912" s="13">
        <v>58.42</v>
      </c>
      <c r="R912" s="14">
        <v>41869.740671296298</v>
      </c>
      <c r="S912" s="14">
        <v>41899.740671296298</v>
      </c>
    </row>
    <row r="913" spans="1:19" ht="32" x14ac:dyDescent="0.2">
      <c r="A913">
        <v>3582</v>
      </c>
      <c r="B913" s="3" t="s">
        <v>3581</v>
      </c>
      <c r="C913" s="3" t="s">
        <v>7692</v>
      </c>
      <c r="D913" s="6">
        <v>1000</v>
      </c>
      <c r="E913" s="8">
        <v>2870</v>
      </c>
      <c r="F913" t="s">
        <v>8218</v>
      </c>
      <c r="G913" t="s">
        <v>8223</v>
      </c>
      <c r="H913" t="s">
        <v>8245</v>
      </c>
      <c r="I913">
        <v>1459822682</v>
      </c>
      <c r="J913">
        <v>1458613082</v>
      </c>
      <c r="K913" t="b">
        <v>0</v>
      </c>
      <c r="L913">
        <v>49</v>
      </c>
      <c r="M913" t="b">
        <v>1</v>
      </c>
      <c r="N913" s="12" t="s">
        <v>8297</v>
      </c>
      <c r="O913" t="s">
        <v>8298</v>
      </c>
      <c r="P913" s="13">
        <v>287</v>
      </c>
      <c r="Q913" s="13">
        <v>58.57</v>
      </c>
      <c r="R913" s="14">
        <v>42451.095856481479</v>
      </c>
      <c r="S913" s="14">
        <v>42465.095856481479</v>
      </c>
    </row>
    <row r="914" spans="1:19" ht="32" x14ac:dyDescent="0.2">
      <c r="A914">
        <v>3598</v>
      </c>
      <c r="B914" s="3" t="s">
        <v>3597</v>
      </c>
      <c r="C914" s="3" t="s">
        <v>7708</v>
      </c>
      <c r="D914" s="6">
        <v>1000</v>
      </c>
      <c r="E914" s="8">
        <v>1101</v>
      </c>
      <c r="F914" t="s">
        <v>8218</v>
      </c>
      <c r="G914" t="s">
        <v>8223</v>
      </c>
      <c r="H914" t="s">
        <v>8245</v>
      </c>
      <c r="I914">
        <v>1409720340</v>
      </c>
      <c r="J914">
        <v>1408129822</v>
      </c>
      <c r="K914" t="b">
        <v>0</v>
      </c>
      <c r="L914">
        <v>27</v>
      </c>
      <c r="M914" t="b">
        <v>1</v>
      </c>
      <c r="N914" s="12" t="s">
        <v>8297</v>
      </c>
      <c r="O914" t="s">
        <v>8298</v>
      </c>
      <c r="P914" s="13">
        <v>110</v>
      </c>
      <c r="Q914" s="13">
        <v>40.78</v>
      </c>
      <c r="R914" s="14">
        <v>41866.79886574074</v>
      </c>
      <c r="S914" s="14">
        <v>41885.207638888889</v>
      </c>
    </row>
    <row r="915" spans="1:19" ht="32" x14ac:dyDescent="0.2">
      <c r="A915">
        <v>3610</v>
      </c>
      <c r="B915" s="3" t="s">
        <v>3609</v>
      </c>
      <c r="C915" s="3" t="s">
        <v>7720</v>
      </c>
      <c r="D915" s="6">
        <v>1000</v>
      </c>
      <c r="E915" s="8">
        <v>1623</v>
      </c>
      <c r="F915" t="s">
        <v>8218</v>
      </c>
      <c r="G915" t="s">
        <v>8224</v>
      </c>
      <c r="H915" t="s">
        <v>8246</v>
      </c>
      <c r="I915">
        <v>1439806936</v>
      </c>
      <c r="J915">
        <v>1437214936</v>
      </c>
      <c r="K915" t="b">
        <v>0</v>
      </c>
      <c r="L915">
        <v>31</v>
      </c>
      <c r="M915" t="b">
        <v>1</v>
      </c>
      <c r="N915" s="12" t="s">
        <v>8297</v>
      </c>
      <c r="O915" t="s">
        <v>8298</v>
      </c>
      <c r="P915" s="13">
        <v>162</v>
      </c>
      <c r="Q915" s="13">
        <v>52.35</v>
      </c>
      <c r="R915" s="14">
        <v>42203.432129629626</v>
      </c>
      <c r="S915" s="14">
        <v>42233.432129629626</v>
      </c>
    </row>
    <row r="916" spans="1:19" ht="32" x14ac:dyDescent="0.2">
      <c r="A916">
        <v>3619</v>
      </c>
      <c r="B916" s="3" t="s">
        <v>3617</v>
      </c>
      <c r="C916" s="3" t="s">
        <v>7729</v>
      </c>
      <c r="D916" s="6">
        <v>1000</v>
      </c>
      <c r="E916" s="8">
        <v>1130</v>
      </c>
      <c r="F916" t="s">
        <v>8218</v>
      </c>
      <c r="G916" t="s">
        <v>8223</v>
      </c>
      <c r="H916" t="s">
        <v>8245</v>
      </c>
      <c r="I916">
        <v>1479592800</v>
      </c>
      <c r="J916">
        <v>1476760226</v>
      </c>
      <c r="K916" t="b">
        <v>0</v>
      </c>
      <c r="L916">
        <v>17</v>
      </c>
      <c r="M916" t="b">
        <v>1</v>
      </c>
      <c r="N916" s="12" t="s">
        <v>8297</v>
      </c>
      <c r="O916" t="s">
        <v>8298</v>
      </c>
      <c r="P916" s="13">
        <v>113</v>
      </c>
      <c r="Q916" s="13">
        <v>66.47</v>
      </c>
      <c r="R916" s="14">
        <v>42661.132245370376</v>
      </c>
      <c r="S916" s="14">
        <v>42693.916666666672</v>
      </c>
    </row>
    <row r="917" spans="1:19" ht="32" x14ac:dyDescent="0.2">
      <c r="A917">
        <v>3622</v>
      </c>
      <c r="B917" s="3" t="s">
        <v>3620</v>
      </c>
      <c r="C917" s="3" t="s">
        <v>7732</v>
      </c>
      <c r="D917" s="6">
        <v>1000</v>
      </c>
      <c r="E917" s="8">
        <v>1000.99</v>
      </c>
      <c r="F917" t="s">
        <v>8218</v>
      </c>
      <c r="G917" t="s">
        <v>8223</v>
      </c>
      <c r="H917" t="s">
        <v>8245</v>
      </c>
      <c r="I917">
        <v>1411874580</v>
      </c>
      <c r="J917">
        <v>1409030371</v>
      </c>
      <c r="K917" t="b">
        <v>0</v>
      </c>
      <c r="L917">
        <v>21</v>
      </c>
      <c r="M917" t="b">
        <v>1</v>
      </c>
      <c r="N917" s="12" t="s">
        <v>8297</v>
      </c>
      <c r="O917" t="s">
        <v>8298</v>
      </c>
      <c r="P917" s="13">
        <v>100</v>
      </c>
      <c r="Q917" s="13">
        <v>47.67</v>
      </c>
      <c r="R917" s="14">
        <v>41877.221886574072</v>
      </c>
      <c r="S917" s="14">
        <v>41910.140972222223</v>
      </c>
    </row>
    <row r="918" spans="1:19" ht="32" x14ac:dyDescent="0.2">
      <c r="A918">
        <v>3668</v>
      </c>
      <c r="B918" s="3" t="s">
        <v>3665</v>
      </c>
      <c r="C918" s="3" t="s">
        <v>7778</v>
      </c>
      <c r="D918" s="6">
        <v>1000</v>
      </c>
      <c r="E918" s="8">
        <v>1035</v>
      </c>
      <c r="F918" t="s">
        <v>8218</v>
      </c>
      <c r="G918" t="s">
        <v>8223</v>
      </c>
      <c r="H918" t="s">
        <v>8245</v>
      </c>
      <c r="I918">
        <v>1437676380</v>
      </c>
      <c r="J918">
        <v>1435670452</v>
      </c>
      <c r="K918" t="b">
        <v>0</v>
      </c>
      <c r="L918">
        <v>28</v>
      </c>
      <c r="M918" t="b">
        <v>1</v>
      </c>
      <c r="N918" s="12" t="s">
        <v>8297</v>
      </c>
      <c r="O918" t="s">
        <v>8298</v>
      </c>
      <c r="P918" s="13">
        <v>104</v>
      </c>
      <c r="Q918" s="13">
        <v>36.96</v>
      </c>
      <c r="R918" s="14">
        <v>42185.556157407409</v>
      </c>
      <c r="S918" s="14">
        <v>42208.772916666669</v>
      </c>
    </row>
    <row r="919" spans="1:19" ht="32" x14ac:dyDescent="0.2">
      <c r="A919">
        <v>3669</v>
      </c>
      <c r="B919" s="3" t="s">
        <v>3666</v>
      </c>
      <c r="C919" s="3" t="s">
        <v>7779</v>
      </c>
      <c r="D919" s="6">
        <v>1000</v>
      </c>
      <c r="E919" s="8">
        <v>1382</v>
      </c>
      <c r="F919" t="s">
        <v>8218</v>
      </c>
      <c r="G919" t="s">
        <v>8224</v>
      </c>
      <c r="H919" t="s">
        <v>8246</v>
      </c>
      <c r="I919">
        <v>1434039137</v>
      </c>
      <c r="J919">
        <v>1431447137</v>
      </c>
      <c r="K919" t="b">
        <v>0</v>
      </c>
      <c r="L919">
        <v>17</v>
      </c>
      <c r="M919" t="b">
        <v>1</v>
      </c>
      <c r="N919" s="12" t="s">
        <v>8297</v>
      </c>
      <c r="O919" t="s">
        <v>8298</v>
      </c>
      <c r="P919" s="13">
        <v>138</v>
      </c>
      <c r="Q919" s="13">
        <v>81.290000000000006</v>
      </c>
      <c r="R919" s="14">
        <v>42136.675196759257</v>
      </c>
      <c r="S919" s="14">
        <v>42166.675196759257</v>
      </c>
    </row>
    <row r="920" spans="1:19" ht="32" x14ac:dyDescent="0.2">
      <c r="A920">
        <v>3681</v>
      </c>
      <c r="B920" s="3" t="s">
        <v>3678</v>
      </c>
      <c r="C920" s="3" t="s">
        <v>7791</v>
      </c>
      <c r="D920" s="6">
        <v>1000</v>
      </c>
      <c r="E920" s="8">
        <v>1119</v>
      </c>
      <c r="F920" t="s">
        <v>8218</v>
      </c>
      <c r="G920" t="s">
        <v>8223</v>
      </c>
      <c r="H920" t="s">
        <v>8245</v>
      </c>
      <c r="I920">
        <v>1452872290</v>
      </c>
      <c r="J920">
        <v>1452008290</v>
      </c>
      <c r="K920" t="b">
        <v>0</v>
      </c>
      <c r="L920">
        <v>18</v>
      </c>
      <c r="M920" t="b">
        <v>1</v>
      </c>
      <c r="N920" s="12" t="s">
        <v>8297</v>
      </c>
      <c r="O920" t="s">
        <v>8298</v>
      </c>
      <c r="P920" s="13">
        <v>112</v>
      </c>
      <c r="Q920" s="13">
        <v>62.17</v>
      </c>
      <c r="R920" s="14">
        <v>42374.651504629626</v>
      </c>
      <c r="S920" s="14">
        <v>42384.651504629626</v>
      </c>
    </row>
    <row r="921" spans="1:19" ht="16" x14ac:dyDescent="0.2">
      <c r="A921">
        <v>3692</v>
      </c>
      <c r="B921" s="3" t="s">
        <v>3689</v>
      </c>
      <c r="C921" s="3" t="s">
        <v>7802</v>
      </c>
      <c r="D921" s="6">
        <v>1000</v>
      </c>
      <c r="E921" s="8">
        <v>1260</v>
      </c>
      <c r="F921" t="s">
        <v>8218</v>
      </c>
      <c r="G921" t="s">
        <v>8223</v>
      </c>
      <c r="H921" t="s">
        <v>8245</v>
      </c>
      <c r="I921">
        <v>1411084800</v>
      </c>
      <c r="J921">
        <v>1410304179</v>
      </c>
      <c r="K921" t="b">
        <v>0</v>
      </c>
      <c r="L921">
        <v>17</v>
      </c>
      <c r="M921" t="b">
        <v>1</v>
      </c>
      <c r="N921" s="12" t="s">
        <v>8297</v>
      </c>
      <c r="O921" t="s">
        <v>8298</v>
      </c>
      <c r="P921" s="13">
        <v>126</v>
      </c>
      <c r="Q921" s="13">
        <v>74.12</v>
      </c>
      <c r="R921" s="14">
        <v>41891.96503472222</v>
      </c>
      <c r="S921" s="14">
        <v>41901</v>
      </c>
    </row>
    <row r="922" spans="1:19" ht="32" x14ac:dyDescent="0.2">
      <c r="A922">
        <v>3707</v>
      </c>
      <c r="B922" s="3" t="s">
        <v>3704</v>
      </c>
      <c r="C922" s="3" t="s">
        <v>7817</v>
      </c>
      <c r="D922" s="6">
        <v>1000</v>
      </c>
      <c r="E922" s="8">
        <v>1860</v>
      </c>
      <c r="F922" t="s">
        <v>8218</v>
      </c>
      <c r="G922" t="s">
        <v>8223</v>
      </c>
      <c r="H922" t="s">
        <v>8245</v>
      </c>
      <c r="I922">
        <v>1469165160</v>
      </c>
      <c r="J922">
        <v>1467335378</v>
      </c>
      <c r="K922" t="b">
        <v>0</v>
      </c>
      <c r="L922">
        <v>23</v>
      </c>
      <c r="M922" t="b">
        <v>1</v>
      </c>
      <c r="N922" s="12" t="s">
        <v>8297</v>
      </c>
      <c r="O922" t="s">
        <v>8298</v>
      </c>
      <c r="P922" s="13">
        <v>186</v>
      </c>
      <c r="Q922" s="13">
        <v>80.87</v>
      </c>
      <c r="R922" s="14">
        <v>42552.048356481479</v>
      </c>
      <c r="S922" s="14">
        <v>42573.226388888885</v>
      </c>
    </row>
    <row r="923" spans="1:19" ht="32" x14ac:dyDescent="0.2">
      <c r="A923">
        <v>3709</v>
      </c>
      <c r="B923" s="3" t="s">
        <v>3706</v>
      </c>
      <c r="C923" s="3" t="s">
        <v>7819</v>
      </c>
      <c r="D923" s="6">
        <v>1000</v>
      </c>
      <c r="E923" s="8">
        <v>1082.5</v>
      </c>
      <c r="F923" t="s">
        <v>8218</v>
      </c>
      <c r="G923" t="s">
        <v>8224</v>
      </c>
      <c r="H923" t="s">
        <v>8246</v>
      </c>
      <c r="I923">
        <v>1403715546</v>
      </c>
      <c r="J923">
        <v>1401123546</v>
      </c>
      <c r="K923" t="b">
        <v>0</v>
      </c>
      <c r="L923">
        <v>35</v>
      </c>
      <c r="M923" t="b">
        <v>1</v>
      </c>
      <c r="N923" s="12" t="s">
        <v>8297</v>
      </c>
      <c r="O923" t="s">
        <v>8298</v>
      </c>
      <c r="P923" s="13">
        <v>108</v>
      </c>
      <c r="Q923" s="13">
        <v>30.93</v>
      </c>
      <c r="R923" s="14">
        <v>41785.707708333335</v>
      </c>
      <c r="S923" s="14">
        <v>41815.707708333335</v>
      </c>
    </row>
    <row r="924" spans="1:19" ht="32" x14ac:dyDescent="0.2">
      <c r="A924">
        <v>3808</v>
      </c>
      <c r="B924" s="3" t="s">
        <v>3805</v>
      </c>
      <c r="C924" s="3" t="s">
        <v>7918</v>
      </c>
      <c r="D924" s="6">
        <v>1000</v>
      </c>
      <c r="E924" s="8">
        <v>1000</v>
      </c>
      <c r="F924" t="s">
        <v>8218</v>
      </c>
      <c r="G924" t="s">
        <v>8224</v>
      </c>
      <c r="H924" t="s">
        <v>8246</v>
      </c>
      <c r="I924">
        <v>1429955619</v>
      </c>
      <c r="J924">
        <v>1424775219</v>
      </c>
      <c r="K924" t="b">
        <v>0</v>
      </c>
      <c r="L924">
        <v>24</v>
      </c>
      <c r="M924" t="b">
        <v>1</v>
      </c>
      <c r="N924" s="12" t="s">
        <v>8297</v>
      </c>
      <c r="O924" t="s">
        <v>8298</v>
      </c>
      <c r="P924" s="13">
        <v>100</v>
      </c>
      <c r="Q924" s="13">
        <v>41.67</v>
      </c>
      <c r="R924" s="14">
        <v>42059.453923611116</v>
      </c>
      <c r="S924" s="14">
        <v>42119.412256944444</v>
      </c>
    </row>
    <row r="925" spans="1:19" ht="32" x14ac:dyDescent="0.2">
      <c r="A925">
        <v>3815</v>
      </c>
      <c r="B925" s="3" t="s">
        <v>3812</v>
      </c>
      <c r="C925" s="3" t="s">
        <v>7925</v>
      </c>
      <c r="D925" s="6">
        <v>1000</v>
      </c>
      <c r="E925" s="8">
        <v>1000.01</v>
      </c>
      <c r="F925" t="s">
        <v>8218</v>
      </c>
      <c r="G925" t="s">
        <v>8224</v>
      </c>
      <c r="H925" t="s">
        <v>8246</v>
      </c>
      <c r="I925">
        <v>1440111600</v>
      </c>
      <c r="J925">
        <v>1437545657</v>
      </c>
      <c r="K925" t="b">
        <v>0</v>
      </c>
      <c r="L925">
        <v>20</v>
      </c>
      <c r="M925" t="b">
        <v>1</v>
      </c>
      <c r="N925" s="12" t="s">
        <v>8297</v>
      </c>
      <c r="O925" t="s">
        <v>8298</v>
      </c>
      <c r="P925" s="13">
        <v>100</v>
      </c>
      <c r="Q925" s="13">
        <v>50</v>
      </c>
      <c r="R925" s="14">
        <v>42207.259918981479</v>
      </c>
      <c r="S925" s="14">
        <v>42236.958333333328</v>
      </c>
    </row>
    <row r="926" spans="1:19" ht="32" x14ac:dyDescent="0.2">
      <c r="A926">
        <v>3819</v>
      </c>
      <c r="B926" s="3" t="s">
        <v>3816</v>
      </c>
      <c r="C926" s="3" t="s">
        <v>7817</v>
      </c>
      <c r="D926" s="6">
        <v>1000</v>
      </c>
      <c r="E926" s="8">
        <v>1064</v>
      </c>
      <c r="F926" t="s">
        <v>8218</v>
      </c>
      <c r="G926" t="s">
        <v>8223</v>
      </c>
      <c r="H926" t="s">
        <v>8245</v>
      </c>
      <c r="I926">
        <v>1437166920</v>
      </c>
      <c r="J926">
        <v>1435554104</v>
      </c>
      <c r="K926" t="b">
        <v>0</v>
      </c>
      <c r="L926">
        <v>26</v>
      </c>
      <c r="M926" t="b">
        <v>1</v>
      </c>
      <c r="N926" s="12" t="s">
        <v>8297</v>
      </c>
      <c r="O926" t="s">
        <v>8298</v>
      </c>
      <c r="P926" s="13">
        <v>106</v>
      </c>
      <c r="Q926" s="13">
        <v>40.92</v>
      </c>
      <c r="R926" s="14">
        <v>42184.209537037037</v>
      </c>
      <c r="S926" s="14">
        <v>42202.876388888893</v>
      </c>
    </row>
    <row r="927" spans="1:19" ht="32" x14ac:dyDescent="0.2">
      <c r="A927">
        <v>3458</v>
      </c>
      <c r="B927" s="3" t="s">
        <v>3457</v>
      </c>
      <c r="C927" s="3" t="s">
        <v>7568</v>
      </c>
      <c r="D927" s="6">
        <v>978</v>
      </c>
      <c r="E927" s="8">
        <v>1216</v>
      </c>
      <c r="F927" t="s">
        <v>8218</v>
      </c>
      <c r="G927" t="s">
        <v>8223</v>
      </c>
      <c r="H927" t="s">
        <v>8245</v>
      </c>
      <c r="I927">
        <v>1422937620</v>
      </c>
      <c r="J927">
        <v>1420606303</v>
      </c>
      <c r="K927" t="b">
        <v>0</v>
      </c>
      <c r="L927">
        <v>27</v>
      </c>
      <c r="M927" t="b">
        <v>1</v>
      </c>
      <c r="N927" s="12" t="s">
        <v>8297</v>
      </c>
      <c r="O927" t="s">
        <v>8298</v>
      </c>
      <c r="P927" s="13">
        <v>124</v>
      </c>
      <c r="Q927" s="13">
        <v>45.04</v>
      </c>
      <c r="R927" s="14">
        <v>42011.202581018515</v>
      </c>
      <c r="S927" s="14">
        <v>42038.185416666667</v>
      </c>
    </row>
    <row r="928" spans="1:19" ht="32" x14ac:dyDescent="0.2">
      <c r="A928">
        <v>3532</v>
      </c>
      <c r="B928" s="3" t="s">
        <v>3531</v>
      </c>
      <c r="C928" s="3" t="s">
        <v>7642</v>
      </c>
      <c r="D928" s="6">
        <v>960</v>
      </c>
      <c r="E928" s="8">
        <v>1142</v>
      </c>
      <c r="F928" t="s">
        <v>8218</v>
      </c>
      <c r="G928" t="s">
        <v>8223</v>
      </c>
      <c r="H928" t="s">
        <v>8245</v>
      </c>
      <c r="I928">
        <v>1411012740</v>
      </c>
      <c r="J928">
        <v>1409667827</v>
      </c>
      <c r="K928" t="b">
        <v>0</v>
      </c>
      <c r="L928">
        <v>27</v>
      </c>
      <c r="M928" t="b">
        <v>1</v>
      </c>
      <c r="N928" s="12" t="s">
        <v>8297</v>
      </c>
      <c r="O928" t="s">
        <v>8298</v>
      </c>
      <c r="P928" s="13">
        <v>119</v>
      </c>
      <c r="Q928" s="13">
        <v>42.3</v>
      </c>
      <c r="R928" s="14">
        <v>41884.599849537037</v>
      </c>
      <c r="S928" s="14">
        <v>41900.165972222225</v>
      </c>
    </row>
    <row r="929" spans="1:19" ht="32" x14ac:dyDescent="0.2">
      <c r="A929">
        <v>3510</v>
      </c>
      <c r="B929" s="3" t="s">
        <v>3509</v>
      </c>
      <c r="C929" s="3" t="s">
        <v>7620</v>
      </c>
      <c r="D929" s="6">
        <v>900</v>
      </c>
      <c r="E929" s="8">
        <v>905</v>
      </c>
      <c r="F929" t="s">
        <v>8218</v>
      </c>
      <c r="G929" t="s">
        <v>8223</v>
      </c>
      <c r="H929" t="s">
        <v>8245</v>
      </c>
      <c r="I929">
        <v>1404312846</v>
      </c>
      <c r="J929">
        <v>1402584846</v>
      </c>
      <c r="K929" t="b">
        <v>0</v>
      </c>
      <c r="L929">
        <v>15</v>
      </c>
      <c r="M929" t="b">
        <v>1</v>
      </c>
      <c r="N929" s="12" t="s">
        <v>8297</v>
      </c>
      <c r="O929" t="s">
        <v>8298</v>
      </c>
      <c r="P929" s="13">
        <v>101</v>
      </c>
      <c r="Q929" s="13">
        <v>60.33</v>
      </c>
      <c r="R929" s="14">
        <v>41802.62090277778</v>
      </c>
      <c r="S929" s="14">
        <v>41822.62090277778</v>
      </c>
    </row>
    <row r="930" spans="1:19" ht="32" x14ac:dyDescent="0.2">
      <c r="A930">
        <v>3565</v>
      </c>
      <c r="B930" s="3" t="s">
        <v>3564</v>
      </c>
      <c r="C930" s="3" t="s">
        <v>7675</v>
      </c>
      <c r="D930" s="6">
        <v>900</v>
      </c>
      <c r="E930" s="8">
        <v>1175</v>
      </c>
      <c r="F930" t="s">
        <v>8218</v>
      </c>
      <c r="G930" t="s">
        <v>8223</v>
      </c>
      <c r="H930" t="s">
        <v>8245</v>
      </c>
      <c r="I930">
        <v>1420048208</v>
      </c>
      <c r="J930">
        <v>1417456208</v>
      </c>
      <c r="K930" t="b">
        <v>0</v>
      </c>
      <c r="L930">
        <v>12</v>
      </c>
      <c r="M930" t="b">
        <v>1</v>
      </c>
      <c r="N930" s="12" t="s">
        <v>8297</v>
      </c>
      <c r="O930" t="s">
        <v>8298</v>
      </c>
      <c r="P930" s="13">
        <v>131</v>
      </c>
      <c r="Q930" s="13">
        <v>97.92</v>
      </c>
      <c r="R930" s="14">
        <v>41974.743148148147</v>
      </c>
      <c r="S930" s="14">
        <v>42004.743148148147</v>
      </c>
    </row>
    <row r="931" spans="1:19" ht="32" x14ac:dyDescent="0.2">
      <c r="A931">
        <v>3580</v>
      </c>
      <c r="B931" s="3" t="s">
        <v>3579</v>
      </c>
      <c r="C931" s="3" t="s">
        <v>7690</v>
      </c>
      <c r="D931" s="6">
        <v>900</v>
      </c>
      <c r="E931" s="8">
        <v>1025</v>
      </c>
      <c r="F931" t="s">
        <v>8218</v>
      </c>
      <c r="G931" t="s">
        <v>8223</v>
      </c>
      <c r="H931" t="s">
        <v>8245</v>
      </c>
      <c r="I931">
        <v>1425185940</v>
      </c>
      <c r="J931">
        <v>1421900022</v>
      </c>
      <c r="K931" t="b">
        <v>0</v>
      </c>
      <c r="L931">
        <v>27</v>
      </c>
      <c r="M931" t="b">
        <v>1</v>
      </c>
      <c r="N931" s="12" t="s">
        <v>8297</v>
      </c>
      <c r="O931" t="s">
        <v>8298</v>
      </c>
      <c r="P931" s="13">
        <v>114</v>
      </c>
      <c r="Q931" s="13">
        <v>37.96</v>
      </c>
      <c r="R931" s="14">
        <v>42026.176180555558</v>
      </c>
      <c r="S931" s="14">
        <v>42064.207638888889</v>
      </c>
    </row>
    <row r="932" spans="1:19" ht="32" x14ac:dyDescent="0.2">
      <c r="A932">
        <v>1296</v>
      </c>
      <c r="B932" s="3" t="s">
        <v>1297</v>
      </c>
      <c r="C932" s="3" t="s">
        <v>5406</v>
      </c>
      <c r="D932" s="6">
        <v>850</v>
      </c>
      <c r="E932" s="8">
        <v>1200</v>
      </c>
      <c r="F932" t="s">
        <v>8218</v>
      </c>
      <c r="G932" t="s">
        <v>8224</v>
      </c>
      <c r="H932" t="s">
        <v>8246</v>
      </c>
      <c r="I932">
        <v>1457914373</v>
      </c>
      <c r="J932">
        <v>1456189973</v>
      </c>
      <c r="K932" t="b">
        <v>0</v>
      </c>
      <c r="L932">
        <v>23</v>
      </c>
      <c r="M932" t="b">
        <v>1</v>
      </c>
      <c r="N932" s="12" t="s">
        <v>8297</v>
      </c>
      <c r="O932" t="s">
        <v>8298</v>
      </c>
      <c r="P932" s="13">
        <v>141</v>
      </c>
      <c r="Q932" s="13">
        <v>52.17</v>
      </c>
      <c r="R932" s="14">
        <v>42423.050613425927</v>
      </c>
      <c r="S932" s="14">
        <v>42443.008946759262</v>
      </c>
    </row>
    <row r="933" spans="1:19" ht="32" x14ac:dyDescent="0.2">
      <c r="A933">
        <v>2837</v>
      </c>
      <c r="B933" s="3" t="s">
        <v>2837</v>
      </c>
      <c r="C933" s="3" t="s">
        <v>6947</v>
      </c>
      <c r="D933" s="6">
        <v>850</v>
      </c>
      <c r="E933" s="8">
        <v>850</v>
      </c>
      <c r="F933" t="s">
        <v>8218</v>
      </c>
      <c r="G933" t="s">
        <v>8228</v>
      </c>
      <c r="H933" t="s">
        <v>8250</v>
      </c>
      <c r="I933">
        <v>1449701284</v>
      </c>
      <c r="J933">
        <v>1446241684</v>
      </c>
      <c r="K933" t="b">
        <v>0</v>
      </c>
      <c r="L933">
        <v>21</v>
      </c>
      <c r="M933" t="b">
        <v>1</v>
      </c>
      <c r="N933" s="12" t="s">
        <v>8297</v>
      </c>
      <c r="O933" t="s">
        <v>8298</v>
      </c>
      <c r="P933" s="13">
        <v>100</v>
      </c>
      <c r="Q933" s="13">
        <v>40.479999999999997</v>
      </c>
      <c r="R933" s="14">
        <v>42307.908379629633</v>
      </c>
      <c r="S933" s="14">
        <v>42347.950046296297</v>
      </c>
    </row>
    <row r="934" spans="1:19" ht="32" x14ac:dyDescent="0.2">
      <c r="A934">
        <v>3726</v>
      </c>
      <c r="B934" s="3" t="s">
        <v>3723</v>
      </c>
      <c r="C934" s="3" t="s">
        <v>7836</v>
      </c>
      <c r="D934" s="6">
        <v>850</v>
      </c>
      <c r="E934" s="8">
        <v>2879</v>
      </c>
      <c r="F934" t="s">
        <v>8218</v>
      </c>
      <c r="G934" t="s">
        <v>8223</v>
      </c>
      <c r="H934" t="s">
        <v>8245</v>
      </c>
      <c r="I934">
        <v>1461963600</v>
      </c>
      <c r="J934">
        <v>1459567371</v>
      </c>
      <c r="K934" t="b">
        <v>0</v>
      </c>
      <c r="L934">
        <v>46</v>
      </c>
      <c r="M934" t="b">
        <v>1</v>
      </c>
      <c r="N934" s="12" t="s">
        <v>8297</v>
      </c>
      <c r="O934" t="s">
        <v>8298</v>
      </c>
      <c r="P934" s="13">
        <v>339</v>
      </c>
      <c r="Q934" s="13">
        <v>62.59</v>
      </c>
      <c r="R934" s="14">
        <v>42462.140868055561</v>
      </c>
      <c r="S934" s="14">
        <v>42489.875</v>
      </c>
    </row>
    <row r="935" spans="1:19" ht="32" x14ac:dyDescent="0.2">
      <c r="A935">
        <v>2796</v>
      </c>
      <c r="B935" s="3" t="s">
        <v>2796</v>
      </c>
      <c r="C935" s="3" t="s">
        <v>6906</v>
      </c>
      <c r="D935" s="6">
        <v>800</v>
      </c>
      <c r="E935" s="8">
        <v>924</v>
      </c>
      <c r="F935" t="s">
        <v>8218</v>
      </c>
      <c r="G935" t="s">
        <v>8224</v>
      </c>
      <c r="H935" t="s">
        <v>8246</v>
      </c>
      <c r="I935">
        <v>1404564028</v>
      </c>
      <c r="J935">
        <v>1401972028</v>
      </c>
      <c r="K935" t="b">
        <v>0</v>
      </c>
      <c r="L935">
        <v>21</v>
      </c>
      <c r="M935" t="b">
        <v>1</v>
      </c>
      <c r="N935" s="12" t="s">
        <v>8297</v>
      </c>
      <c r="O935" t="s">
        <v>8298</v>
      </c>
      <c r="P935" s="13">
        <v>116</v>
      </c>
      <c r="Q935" s="13">
        <v>44</v>
      </c>
      <c r="R935" s="14">
        <v>41795.528101851851</v>
      </c>
      <c r="S935" s="14">
        <v>41825.528101851851</v>
      </c>
    </row>
    <row r="936" spans="1:19" ht="32" x14ac:dyDescent="0.2">
      <c r="A936">
        <v>2834</v>
      </c>
      <c r="B936" s="3" t="s">
        <v>2834</v>
      </c>
      <c r="C936" s="3" t="s">
        <v>6944</v>
      </c>
      <c r="D936" s="6">
        <v>800</v>
      </c>
      <c r="E936" s="8">
        <v>1360</v>
      </c>
      <c r="F936" t="s">
        <v>8218</v>
      </c>
      <c r="G936" t="s">
        <v>8224</v>
      </c>
      <c r="H936" t="s">
        <v>8246</v>
      </c>
      <c r="I936">
        <v>1422658930</v>
      </c>
      <c r="J936">
        <v>1421362930</v>
      </c>
      <c r="K936" t="b">
        <v>0</v>
      </c>
      <c r="L936">
        <v>21</v>
      </c>
      <c r="M936" t="b">
        <v>1</v>
      </c>
      <c r="N936" s="12" t="s">
        <v>8297</v>
      </c>
      <c r="O936" t="s">
        <v>8298</v>
      </c>
      <c r="P936" s="13">
        <v>170</v>
      </c>
      <c r="Q936" s="13">
        <v>64.760000000000005</v>
      </c>
      <c r="R936" s="14">
        <v>42019.959837962961</v>
      </c>
      <c r="S936" s="14">
        <v>42034.959837962961</v>
      </c>
    </row>
    <row r="937" spans="1:19" ht="32" x14ac:dyDescent="0.2">
      <c r="A937">
        <v>3283</v>
      </c>
      <c r="B937" s="3" t="s">
        <v>3283</v>
      </c>
      <c r="C937" s="3" t="s">
        <v>7393</v>
      </c>
      <c r="D937" s="6">
        <v>800</v>
      </c>
      <c r="E937" s="8">
        <v>838</v>
      </c>
      <c r="F937" t="s">
        <v>8218</v>
      </c>
      <c r="G937" t="s">
        <v>8224</v>
      </c>
      <c r="H937" t="s">
        <v>8246</v>
      </c>
      <c r="I937">
        <v>1455138000</v>
      </c>
      <c r="J937">
        <v>1452448298</v>
      </c>
      <c r="K937" t="b">
        <v>0</v>
      </c>
      <c r="L937">
        <v>47</v>
      </c>
      <c r="M937" t="b">
        <v>1</v>
      </c>
      <c r="N937" s="12" t="s">
        <v>8297</v>
      </c>
      <c r="O937" t="s">
        <v>8298</v>
      </c>
      <c r="P937" s="13">
        <v>105</v>
      </c>
      <c r="Q937" s="13">
        <v>17.829999999999998</v>
      </c>
      <c r="R937" s="14">
        <v>42379.74418981481</v>
      </c>
      <c r="S937" s="14">
        <v>42410.875</v>
      </c>
    </row>
    <row r="938" spans="1:19" ht="32" x14ac:dyDescent="0.2">
      <c r="A938">
        <v>3314</v>
      </c>
      <c r="B938" s="3" t="s">
        <v>3314</v>
      </c>
      <c r="C938" s="3" t="s">
        <v>7424</v>
      </c>
      <c r="D938" s="6">
        <v>800</v>
      </c>
      <c r="E938" s="8">
        <v>1686</v>
      </c>
      <c r="F938" t="s">
        <v>8218</v>
      </c>
      <c r="G938" t="s">
        <v>8224</v>
      </c>
      <c r="H938" t="s">
        <v>8246</v>
      </c>
      <c r="I938">
        <v>1431115500</v>
      </c>
      <c r="J938">
        <v>1428733511</v>
      </c>
      <c r="K938" t="b">
        <v>0</v>
      </c>
      <c r="L938">
        <v>58</v>
      </c>
      <c r="M938" t="b">
        <v>1</v>
      </c>
      <c r="N938" s="12" t="s">
        <v>8297</v>
      </c>
      <c r="O938" t="s">
        <v>8298</v>
      </c>
      <c r="P938" s="13">
        <v>211</v>
      </c>
      <c r="Q938" s="13">
        <v>29.07</v>
      </c>
      <c r="R938" s="14">
        <v>42105.267488425925</v>
      </c>
      <c r="S938" s="14">
        <v>42132.836805555555</v>
      </c>
    </row>
    <row r="939" spans="1:19" ht="32" x14ac:dyDescent="0.2">
      <c r="A939">
        <v>3327</v>
      </c>
      <c r="B939" s="3" t="s">
        <v>3327</v>
      </c>
      <c r="C939" s="3" t="s">
        <v>7437</v>
      </c>
      <c r="D939" s="6">
        <v>800</v>
      </c>
      <c r="E939" s="8">
        <v>810</v>
      </c>
      <c r="F939" t="s">
        <v>8218</v>
      </c>
      <c r="G939" t="s">
        <v>8224</v>
      </c>
      <c r="H939" t="s">
        <v>8246</v>
      </c>
      <c r="I939">
        <v>1462697966</v>
      </c>
      <c r="J939">
        <v>1460105966</v>
      </c>
      <c r="K939" t="b">
        <v>0</v>
      </c>
      <c r="L939">
        <v>33</v>
      </c>
      <c r="M939" t="b">
        <v>1</v>
      </c>
      <c r="N939" s="12" t="s">
        <v>8297</v>
      </c>
      <c r="O939" t="s">
        <v>8298</v>
      </c>
      <c r="P939" s="13">
        <v>101</v>
      </c>
      <c r="Q939" s="13">
        <v>24.55</v>
      </c>
      <c r="R939" s="14">
        <v>42468.374606481477</v>
      </c>
      <c r="S939" s="14">
        <v>42498.374606481477</v>
      </c>
    </row>
    <row r="940" spans="1:19" ht="32" x14ac:dyDescent="0.2">
      <c r="A940">
        <v>3449</v>
      </c>
      <c r="B940" s="3" t="s">
        <v>3448</v>
      </c>
      <c r="C940" s="3" t="s">
        <v>7559</v>
      </c>
      <c r="D940" s="6">
        <v>800</v>
      </c>
      <c r="E940" s="8">
        <v>1365</v>
      </c>
      <c r="F940" t="s">
        <v>8218</v>
      </c>
      <c r="G940" t="s">
        <v>8223</v>
      </c>
      <c r="H940" t="s">
        <v>8245</v>
      </c>
      <c r="I940">
        <v>1468036800</v>
      </c>
      <c r="J940">
        <v>1465607738</v>
      </c>
      <c r="K940" t="b">
        <v>0</v>
      </c>
      <c r="L940">
        <v>20</v>
      </c>
      <c r="M940" t="b">
        <v>1</v>
      </c>
      <c r="N940" s="12" t="s">
        <v>8297</v>
      </c>
      <c r="O940" t="s">
        <v>8298</v>
      </c>
      <c r="P940" s="13">
        <v>171</v>
      </c>
      <c r="Q940" s="13">
        <v>68.25</v>
      </c>
      <c r="R940" s="14">
        <v>42532.052523148144</v>
      </c>
      <c r="S940" s="14">
        <v>42560.166666666672</v>
      </c>
    </row>
    <row r="941" spans="1:19" ht="32" x14ac:dyDescent="0.2">
      <c r="A941">
        <v>3608</v>
      </c>
      <c r="B941" s="3" t="s">
        <v>3607</v>
      </c>
      <c r="C941" s="3" t="s">
        <v>7718</v>
      </c>
      <c r="D941" s="6">
        <v>800</v>
      </c>
      <c r="E941" s="8">
        <v>800</v>
      </c>
      <c r="F941" t="s">
        <v>8218</v>
      </c>
      <c r="G941" t="s">
        <v>8224</v>
      </c>
      <c r="H941" t="s">
        <v>8246</v>
      </c>
      <c r="I941">
        <v>1466172000</v>
      </c>
      <c r="J941">
        <v>1463418090</v>
      </c>
      <c r="K941" t="b">
        <v>0</v>
      </c>
      <c r="L941">
        <v>27</v>
      </c>
      <c r="M941" t="b">
        <v>1</v>
      </c>
      <c r="N941" s="12" t="s">
        <v>8297</v>
      </c>
      <c r="O941" t="s">
        <v>8298</v>
      </c>
      <c r="P941" s="13">
        <v>100</v>
      </c>
      <c r="Q941" s="13">
        <v>29.63</v>
      </c>
      <c r="R941" s="14">
        <v>42506.709375000006</v>
      </c>
      <c r="S941" s="14">
        <v>42538.583333333328</v>
      </c>
    </row>
    <row r="942" spans="1:19" ht="32" x14ac:dyDescent="0.2">
      <c r="A942">
        <v>3664</v>
      </c>
      <c r="B942" s="3" t="s">
        <v>3661</v>
      </c>
      <c r="C942" s="3" t="s">
        <v>7774</v>
      </c>
      <c r="D942" s="6">
        <v>800</v>
      </c>
      <c r="E942" s="8">
        <v>875</v>
      </c>
      <c r="F942" t="s">
        <v>8218</v>
      </c>
      <c r="G942" t="s">
        <v>8223</v>
      </c>
      <c r="H942" t="s">
        <v>8245</v>
      </c>
      <c r="I942">
        <v>1466056689</v>
      </c>
      <c r="J942">
        <v>1464847089</v>
      </c>
      <c r="K942" t="b">
        <v>0</v>
      </c>
      <c r="L942">
        <v>19</v>
      </c>
      <c r="M942" t="b">
        <v>1</v>
      </c>
      <c r="N942" s="12" t="s">
        <v>8297</v>
      </c>
      <c r="O942" t="s">
        <v>8298</v>
      </c>
      <c r="P942" s="13">
        <v>109</v>
      </c>
      <c r="Q942" s="13">
        <v>46.05</v>
      </c>
      <c r="R942" s="14">
        <v>42523.248715277776</v>
      </c>
      <c r="S942" s="14">
        <v>42537.248715277776</v>
      </c>
    </row>
    <row r="943" spans="1:19" ht="32" x14ac:dyDescent="0.2">
      <c r="A943">
        <v>3676</v>
      </c>
      <c r="B943" s="3" t="s">
        <v>3673</v>
      </c>
      <c r="C943" s="3" t="s">
        <v>7786</v>
      </c>
      <c r="D943" s="6">
        <v>800</v>
      </c>
      <c r="E943" s="8">
        <v>1030</v>
      </c>
      <c r="F943" t="s">
        <v>8218</v>
      </c>
      <c r="G943" t="s">
        <v>8223</v>
      </c>
      <c r="H943" t="s">
        <v>8245</v>
      </c>
      <c r="I943">
        <v>1410550484</v>
      </c>
      <c r="J943">
        <v>1408995284</v>
      </c>
      <c r="K943" t="b">
        <v>0</v>
      </c>
      <c r="L943">
        <v>16</v>
      </c>
      <c r="M943" t="b">
        <v>1</v>
      </c>
      <c r="N943" s="12" t="s">
        <v>8297</v>
      </c>
      <c r="O943" t="s">
        <v>8298</v>
      </c>
      <c r="P943" s="13">
        <v>129</v>
      </c>
      <c r="Q943" s="13">
        <v>64.38</v>
      </c>
      <c r="R943" s="14">
        <v>41876.815787037034</v>
      </c>
      <c r="S943" s="14">
        <v>41894.815787037034</v>
      </c>
    </row>
    <row r="944" spans="1:19" ht="32" x14ac:dyDescent="0.2">
      <c r="A944">
        <v>3716</v>
      </c>
      <c r="B944" s="3" t="s">
        <v>3713</v>
      </c>
      <c r="C944" s="3" t="s">
        <v>7826</v>
      </c>
      <c r="D944" s="6">
        <v>800</v>
      </c>
      <c r="E944" s="8">
        <v>1246</v>
      </c>
      <c r="F944" t="s">
        <v>8218</v>
      </c>
      <c r="G944" t="s">
        <v>8223</v>
      </c>
      <c r="H944" t="s">
        <v>8245</v>
      </c>
      <c r="I944">
        <v>1453411109</v>
      </c>
      <c r="J944">
        <v>1450819109</v>
      </c>
      <c r="K944" t="b">
        <v>0</v>
      </c>
      <c r="L944">
        <v>24</v>
      </c>
      <c r="M944" t="b">
        <v>1</v>
      </c>
      <c r="N944" s="12" t="s">
        <v>8297</v>
      </c>
      <c r="O944" t="s">
        <v>8298</v>
      </c>
      <c r="P944" s="13">
        <v>156</v>
      </c>
      <c r="Q944" s="13">
        <v>51.92</v>
      </c>
      <c r="R944" s="14">
        <v>42360.887835648144</v>
      </c>
      <c r="S944" s="14">
        <v>42390.887835648144</v>
      </c>
    </row>
    <row r="945" spans="1:19" ht="32" x14ac:dyDescent="0.2">
      <c r="A945">
        <v>3836</v>
      </c>
      <c r="B945" s="3" t="s">
        <v>3833</v>
      </c>
      <c r="C945" s="3" t="s">
        <v>7945</v>
      </c>
      <c r="D945" s="6">
        <v>800</v>
      </c>
      <c r="E945" s="8">
        <v>900</v>
      </c>
      <c r="F945" t="s">
        <v>8218</v>
      </c>
      <c r="G945" t="s">
        <v>8223</v>
      </c>
      <c r="H945" t="s">
        <v>8245</v>
      </c>
      <c r="I945">
        <v>1470197340</v>
      </c>
      <c r="J945">
        <v>1467497652</v>
      </c>
      <c r="K945" t="b">
        <v>0</v>
      </c>
      <c r="L945">
        <v>14</v>
      </c>
      <c r="M945" t="b">
        <v>1</v>
      </c>
      <c r="N945" s="12" t="s">
        <v>8297</v>
      </c>
      <c r="O945" t="s">
        <v>8298</v>
      </c>
      <c r="P945" s="13">
        <v>113</v>
      </c>
      <c r="Q945" s="13">
        <v>64.290000000000006</v>
      </c>
      <c r="R945" s="14">
        <v>42553.926527777774</v>
      </c>
      <c r="S945" s="14">
        <v>42585.172916666663</v>
      </c>
    </row>
    <row r="946" spans="1:19" ht="32" x14ac:dyDescent="0.2">
      <c r="A946">
        <v>3552</v>
      </c>
      <c r="B946" s="3" t="s">
        <v>3551</v>
      </c>
      <c r="C946" s="3" t="s">
        <v>7662</v>
      </c>
      <c r="D946" s="6">
        <v>773</v>
      </c>
      <c r="E946" s="8">
        <v>773</v>
      </c>
      <c r="F946" t="s">
        <v>8218</v>
      </c>
      <c r="G946" t="s">
        <v>8224</v>
      </c>
      <c r="H946" t="s">
        <v>8246</v>
      </c>
      <c r="I946">
        <v>1403964324</v>
      </c>
      <c r="J946">
        <v>1401372324</v>
      </c>
      <c r="K946" t="b">
        <v>0</v>
      </c>
      <c r="L946">
        <v>20</v>
      </c>
      <c r="M946" t="b">
        <v>1</v>
      </c>
      <c r="N946" s="12" t="s">
        <v>8297</v>
      </c>
      <c r="O946" t="s">
        <v>8298</v>
      </c>
      <c r="P946" s="13">
        <v>100</v>
      </c>
      <c r="Q946" s="13">
        <v>38.65</v>
      </c>
      <c r="R946" s="14">
        <v>41788.587083333332</v>
      </c>
      <c r="S946" s="14">
        <v>41818.587083333332</v>
      </c>
    </row>
    <row r="947" spans="1:19" ht="32" x14ac:dyDescent="0.2">
      <c r="A947">
        <v>2978</v>
      </c>
      <c r="B947" s="3" t="s">
        <v>2978</v>
      </c>
      <c r="C947" s="3" t="s">
        <v>7088</v>
      </c>
      <c r="D947" s="6">
        <v>750</v>
      </c>
      <c r="E947" s="8">
        <v>971</v>
      </c>
      <c r="F947" t="s">
        <v>8218</v>
      </c>
      <c r="G947" t="s">
        <v>8223</v>
      </c>
      <c r="H947" t="s">
        <v>8245</v>
      </c>
      <c r="I947">
        <v>1413784740</v>
      </c>
      <c r="J947">
        <v>1412954547</v>
      </c>
      <c r="K947" t="b">
        <v>0</v>
      </c>
      <c r="L947">
        <v>16</v>
      </c>
      <c r="M947" t="b">
        <v>1</v>
      </c>
      <c r="N947" s="12" t="s">
        <v>8297</v>
      </c>
      <c r="O947" t="s">
        <v>8298</v>
      </c>
      <c r="P947" s="13">
        <v>129</v>
      </c>
      <c r="Q947" s="13">
        <v>60.69</v>
      </c>
      <c r="R947" s="14">
        <v>41922.640590277777</v>
      </c>
      <c r="S947" s="14">
        <v>41932.249305555553</v>
      </c>
    </row>
    <row r="948" spans="1:19" ht="32" x14ac:dyDescent="0.2">
      <c r="A948">
        <v>3165</v>
      </c>
      <c r="B948" s="3" t="s">
        <v>3165</v>
      </c>
      <c r="C948" s="3" t="s">
        <v>7275</v>
      </c>
      <c r="D948" s="6">
        <v>750</v>
      </c>
      <c r="E948" s="8">
        <v>1220</v>
      </c>
      <c r="F948" t="s">
        <v>8218</v>
      </c>
      <c r="G948" t="s">
        <v>8223</v>
      </c>
      <c r="H948" t="s">
        <v>8245</v>
      </c>
      <c r="I948">
        <v>1304395140</v>
      </c>
      <c r="J948">
        <v>1302493760</v>
      </c>
      <c r="K948" t="b">
        <v>1</v>
      </c>
      <c r="L948">
        <v>21</v>
      </c>
      <c r="M948" t="b">
        <v>1</v>
      </c>
      <c r="N948" s="12" t="s">
        <v>8297</v>
      </c>
      <c r="O948" t="s">
        <v>8298</v>
      </c>
      <c r="P948" s="13">
        <v>163</v>
      </c>
      <c r="Q948" s="13">
        <v>58.1</v>
      </c>
      <c r="R948" s="14">
        <v>40644.159259259257</v>
      </c>
      <c r="S948" s="14">
        <v>40666.165972222225</v>
      </c>
    </row>
    <row r="949" spans="1:19" ht="32" x14ac:dyDescent="0.2">
      <c r="A949">
        <v>3367</v>
      </c>
      <c r="B949" s="3" t="s">
        <v>3366</v>
      </c>
      <c r="C949" s="3" t="s">
        <v>7477</v>
      </c>
      <c r="D949" s="6">
        <v>750</v>
      </c>
      <c r="E949" s="8">
        <v>890</v>
      </c>
      <c r="F949" t="s">
        <v>8218</v>
      </c>
      <c r="G949" t="s">
        <v>8224</v>
      </c>
      <c r="H949" t="s">
        <v>8246</v>
      </c>
      <c r="I949">
        <v>1438467894</v>
      </c>
      <c r="J949">
        <v>1436307894</v>
      </c>
      <c r="K949" t="b">
        <v>0</v>
      </c>
      <c r="L949">
        <v>30</v>
      </c>
      <c r="M949" t="b">
        <v>1</v>
      </c>
      <c r="N949" s="12" t="s">
        <v>8297</v>
      </c>
      <c r="O949" t="s">
        <v>8298</v>
      </c>
      <c r="P949" s="13">
        <v>119</v>
      </c>
      <c r="Q949" s="13">
        <v>29.67</v>
      </c>
      <c r="R949" s="14">
        <v>42192.933958333335</v>
      </c>
      <c r="S949" s="14">
        <v>42217.933958333335</v>
      </c>
    </row>
    <row r="950" spans="1:19" ht="32" x14ac:dyDescent="0.2">
      <c r="A950">
        <v>3649</v>
      </c>
      <c r="B950" s="3" t="s">
        <v>3647</v>
      </c>
      <c r="C950" s="3" t="s">
        <v>7759</v>
      </c>
      <c r="D950" s="6">
        <v>750</v>
      </c>
      <c r="E950" s="8">
        <v>780</v>
      </c>
      <c r="F950" t="s">
        <v>8218</v>
      </c>
      <c r="G950" t="s">
        <v>8228</v>
      </c>
      <c r="H950" t="s">
        <v>8250</v>
      </c>
      <c r="I950">
        <v>1402938394</v>
      </c>
      <c r="J950">
        <v>1400691994</v>
      </c>
      <c r="K950" t="b">
        <v>0</v>
      </c>
      <c r="L950">
        <v>8</v>
      </c>
      <c r="M950" t="b">
        <v>1</v>
      </c>
      <c r="N950" s="12" t="s">
        <v>8297</v>
      </c>
      <c r="O950" t="s">
        <v>8298</v>
      </c>
      <c r="P950" s="13">
        <v>104</v>
      </c>
      <c r="Q950" s="13">
        <v>97.5</v>
      </c>
      <c r="R950" s="14">
        <v>41780.712893518517</v>
      </c>
      <c r="S950" s="14">
        <v>41806.712893518517</v>
      </c>
    </row>
    <row r="951" spans="1:19" ht="32" x14ac:dyDescent="0.2">
      <c r="A951">
        <v>3684</v>
      </c>
      <c r="B951" s="3" t="s">
        <v>3681</v>
      </c>
      <c r="C951" s="3" t="s">
        <v>7794</v>
      </c>
      <c r="D951" s="6">
        <v>750</v>
      </c>
      <c r="E951" s="8">
        <v>1043</v>
      </c>
      <c r="F951" t="s">
        <v>8218</v>
      </c>
      <c r="G951" t="s">
        <v>8223</v>
      </c>
      <c r="H951" t="s">
        <v>8245</v>
      </c>
      <c r="I951">
        <v>1441167586</v>
      </c>
      <c r="J951">
        <v>1438575586</v>
      </c>
      <c r="K951" t="b">
        <v>0</v>
      </c>
      <c r="L951">
        <v>23</v>
      </c>
      <c r="M951" t="b">
        <v>1</v>
      </c>
      <c r="N951" s="12" t="s">
        <v>8297</v>
      </c>
      <c r="O951" t="s">
        <v>8298</v>
      </c>
      <c r="P951" s="13">
        <v>139</v>
      </c>
      <c r="Q951" s="13">
        <v>45.35</v>
      </c>
      <c r="R951" s="14">
        <v>42219.180393518516</v>
      </c>
      <c r="S951" s="14">
        <v>42249.180393518516</v>
      </c>
    </row>
    <row r="952" spans="1:19" ht="32" x14ac:dyDescent="0.2">
      <c r="A952">
        <v>3617</v>
      </c>
      <c r="B952" s="3" t="s">
        <v>3615</v>
      </c>
      <c r="C952" s="3" t="s">
        <v>7727</v>
      </c>
      <c r="D952" s="6">
        <v>740</v>
      </c>
      <c r="E952" s="8">
        <v>880</v>
      </c>
      <c r="F952" t="s">
        <v>8218</v>
      </c>
      <c r="G952" t="s">
        <v>8224</v>
      </c>
      <c r="H952" t="s">
        <v>8246</v>
      </c>
      <c r="I952">
        <v>1488240000</v>
      </c>
      <c r="J952">
        <v>1486996729</v>
      </c>
      <c r="K952" t="b">
        <v>0</v>
      </c>
      <c r="L952">
        <v>51</v>
      </c>
      <c r="M952" t="b">
        <v>1</v>
      </c>
      <c r="N952" s="12" t="s">
        <v>8297</v>
      </c>
      <c r="O952" t="s">
        <v>8298</v>
      </c>
      <c r="P952" s="13">
        <v>119</v>
      </c>
      <c r="Q952" s="13">
        <v>17.25</v>
      </c>
      <c r="R952" s="14">
        <v>42779.610289351855</v>
      </c>
      <c r="S952" s="14">
        <v>42794</v>
      </c>
    </row>
    <row r="953" spans="1:19" ht="32" x14ac:dyDescent="0.2">
      <c r="A953">
        <v>2795</v>
      </c>
      <c r="B953" s="3" t="s">
        <v>2795</v>
      </c>
      <c r="C953" s="3" t="s">
        <v>6905</v>
      </c>
      <c r="D953" s="6">
        <v>700</v>
      </c>
      <c r="E953" s="8">
        <v>730</v>
      </c>
      <c r="F953" t="s">
        <v>8218</v>
      </c>
      <c r="G953" t="s">
        <v>8223</v>
      </c>
      <c r="H953" t="s">
        <v>8245</v>
      </c>
      <c r="I953">
        <v>1402095600</v>
      </c>
      <c r="J953">
        <v>1400675841</v>
      </c>
      <c r="K953" t="b">
        <v>0</v>
      </c>
      <c r="L953">
        <v>20</v>
      </c>
      <c r="M953" t="b">
        <v>1</v>
      </c>
      <c r="N953" s="12" t="s">
        <v>8297</v>
      </c>
      <c r="O953" t="s">
        <v>8298</v>
      </c>
      <c r="P953" s="13">
        <v>104</v>
      </c>
      <c r="Q953" s="13">
        <v>36.5</v>
      </c>
      <c r="R953" s="14">
        <v>41780.525937500002</v>
      </c>
      <c r="S953" s="14">
        <v>41796.958333333336</v>
      </c>
    </row>
    <row r="954" spans="1:19" ht="32" x14ac:dyDescent="0.2">
      <c r="A954">
        <v>3295</v>
      </c>
      <c r="B954" s="3" t="s">
        <v>3295</v>
      </c>
      <c r="C954" s="3" t="s">
        <v>7405</v>
      </c>
      <c r="D954" s="6">
        <v>700</v>
      </c>
      <c r="E954" s="8">
        <v>720.01</v>
      </c>
      <c r="F954" t="s">
        <v>8218</v>
      </c>
      <c r="G954" t="s">
        <v>8224</v>
      </c>
      <c r="H954" t="s">
        <v>8246</v>
      </c>
      <c r="I954">
        <v>1474886229</v>
      </c>
      <c r="J954">
        <v>1472294229</v>
      </c>
      <c r="K954" t="b">
        <v>0</v>
      </c>
      <c r="L954">
        <v>27</v>
      </c>
      <c r="M954" t="b">
        <v>1</v>
      </c>
      <c r="N954" s="12" t="s">
        <v>8297</v>
      </c>
      <c r="O954" t="s">
        <v>8298</v>
      </c>
      <c r="P954" s="13">
        <v>103</v>
      </c>
      <c r="Q954" s="13">
        <v>26.67</v>
      </c>
      <c r="R954" s="14">
        <v>42609.442465277782</v>
      </c>
      <c r="S954" s="14">
        <v>42639.442465277782</v>
      </c>
    </row>
    <row r="955" spans="1:19" ht="32" x14ac:dyDescent="0.2">
      <c r="A955">
        <v>3343</v>
      </c>
      <c r="B955" s="3" t="s">
        <v>3343</v>
      </c>
      <c r="C955" s="3" t="s">
        <v>7453</v>
      </c>
      <c r="D955" s="6">
        <v>700</v>
      </c>
      <c r="E955" s="8">
        <v>1200</v>
      </c>
      <c r="F955" t="s">
        <v>8218</v>
      </c>
      <c r="G955" t="s">
        <v>8224</v>
      </c>
      <c r="H955" t="s">
        <v>8246</v>
      </c>
      <c r="I955">
        <v>1460553480</v>
      </c>
      <c r="J955">
        <v>1458770384</v>
      </c>
      <c r="K955" t="b">
        <v>0</v>
      </c>
      <c r="L955">
        <v>23</v>
      </c>
      <c r="M955" t="b">
        <v>1</v>
      </c>
      <c r="N955" s="12" t="s">
        <v>8297</v>
      </c>
      <c r="O955" t="s">
        <v>8298</v>
      </c>
      <c r="P955" s="13">
        <v>171</v>
      </c>
      <c r="Q955" s="13">
        <v>52.17</v>
      </c>
      <c r="R955" s="14">
        <v>42452.916481481487</v>
      </c>
      <c r="S955" s="14">
        <v>42473.554166666669</v>
      </c>
    </row>
    <row r="956" spans="1:19" ht="32" x14ac:dyDescent="0.2">
      <c r="A956">
        <v>3420</v>
      </c>
      <c r="B956" s="3" t="s">
        <v>3419</v>
      </c>
      <c r="C956" s="3" t="s">
        <v>7530</v>
      </c>
      <c r="D956" s="6">
        <v>700</v>
      </c>
      <c r="E956" s="8">
        <v>966</v>
      </c>
      <c r="F956" t="s">
        <v>8218</v>
      </c>
      <c r="G956" t="s">
        <v>8224</v>
      </c>
      <c r="H956" t="s">
        <v>8246</v>
      </c>
      <c r="I956">
        <v>1455408000</v>
      </c>
      <c r="J956">
        <v>1454638202</v>
      </c>
      <c r="K956" t="b">
        <v>0</v>
      </c>
      <c r="L956">
        <v>34</v>
      </c>
      <c r="M956" t="b">
        <v>1</v>
      </c>
      <c r="N956" s="12" t="s">
        <v>8297</v>
      </c>
      <c r="O956" t="s">
        <v>8298</v>
      </c>
      <c r="P956" s="13">
        <v>138</v>
      </c>
      <c r="Q956" s="13">
        <v>28.41</v>
      </c>
      <c r="R956" s="14">
        <v>42405.090300925927</v>
      </c>
      <c r="S956" s="14">
        <v>42414</v>
      </c>
    </row>
    <row r="957" spans="1:19" ht="32" x14ac:dyDescent="0.2">
      <c r="A957">
        <v>3454</v>
      </c>
      <c r="B957" s="3" t="s">
        <v>3453</v>
      </c>
      <c r="C957" s="3" t="s">
        <v>7564</v>
      </c>
      <c r="D957" s="6">
        <v>700</v>
      </c>
      <c r="E957" s="8">
        <v>705</v>
      </c>
      <c r="F957" t="s">
        <v>8218</v>
      </c>
      <c r="G957" t="s">
        <v>8224</v>
      </c>
      <c r="H957" t="s">
        <v>8246</v>
      </c>
      <c r="I957">
        <v>1406825159</v>
      </c>
      <c r="J957">
        <v>1404233159</v>
      </c>
      <c r="K957" t="b">
        <v>0</v>
      </c>
      <c r="L957">
        <v>21</v>
      </c>
      <c r="M957" t="b">
        <v>1</v>
      </c>
      <c r="N957" s="12" t="s">
        <v>8297</v>
      </c>
      <c r="O957" t="s">
        <v>8298</v>
      </c>
      <c r="P957" s="13">
        <v>101</v>
      </c>
      <c r="Q957" s="13">
        <v>33.57</v>
      </c>
      <c r="R957" s="14">
        <v>41821.698599537034</v>
      </c>
      <c r="S957" s="14">
        <v>41851.698599537034</v>
      </c>
    </row>
    <row r="958" spans="1:19" ht="32" x14ac:dyDescent="0.2">
      <c r="A958">
        <v>3591</v>
      </c>
      <c r="B958" s="3" t="s">
        <v>3590</v>
      </c>
      <c r="C958" s="3" t="s">
        <v>7701</v>
      </c>
      <c r="D958" s="6">
        <v>700</v>
      </c>
      <c r="E958" s="8">
        <v>1225</v>
      </c>
      <c r="F958" t="s">
        <v>8218</v>
      </c>
      <c r="G958" t="s">
        <v>8223</v>
      </c>
      <c r="H958" t="s">
        <v>8245</v>
      </c>
      <c r="I958">
        <v>1422075540</v>
      </c>
      <c r="J958">
        <v>1419979544</v>
      </c>
      <c r="K958" t="b">
        <v>0</v>
      </c>
      <c r="L958">
        <v>18</v>
      </c>
      <c r="M958" t="b">
        <v>1</v>
      </c>
      <c r="N958" s="12" t="s">
        <v>8297</v>
      </c>
      <c r="O958" t="s">
        <v>8298</v>
      </c>
      <c r="P958" s="13">
        <v>175</v>
      </c>
      <c r="Q958" s="13">
        <v>68.06</v>
      </c>
      <c r="R958" s="14">
        <v>42003.948425925926</v>
      </c>
      <c r="S958" s="14">
        <v>42028.207638888889</v>
      </c>
    </row>
    <row r="959" spans="1:19" ht="32" x14ac:dyDescent="0.2">
      <c r="A959">
        <v>3708</v>
      </c>
      <c r="B959" s="3" t="s">
        <v>3705</v>
      </c>
      <c r="C959" s="3" t="s">
        <v>7818</v>
      </c>
      <c r="D959" s="6">
        <v>700</v>
      </c>
      <c r="E959" s="8">
        <v>2100</v>
      </c>
      <c r="F959" t="s">
        <v>8218</v>
      </c>
      <c r="G959" t="s">
        <v>8223</v>
      </c>
      <c r="H959" t="s">
        <v>8245</v>
      </c>
      <c r="I959">
        <v>1404444286</v>
      </c>
      <c r="J959">
        <v>1403234686</v>
      </c>
      <c r="K959" t="b">
        <v>0</v>
      </c>
      <c r="L959">
        <v>39</v>
      </c>
      <c r="M959" t="b">
        <v>1</v>
      </c>
      <c r="N959" s="12" t="s">
        <v>8297</v>
      </c>
      <c r="O959" t="s">
        <v>8298</v>
      </c>
      <c r="P959" s="13">
        <v>300</v>
      </c>
      <c r="Q959" s="13">
        <v>53.85</v>
      </c>
      <c r="R959" s="14">
        <v>41810.142199074071</v>
      </c>
      <c r="S959" s="14">
        <v>41824.142199074071</v>
      </c>
    </row>
    <row r="960" spans="1:19" ht="32" x14ac:dyDescent="0.2">
      <c r="A960">
        <v>3537</v>
      </c>
      <c r="B960" s="3" t="s">
        <v>3536</v>
      </c>
      <c r="C960" s="3" t="s">
        <v>7647</v>
      </c>
      <c r="D960" s="6">
        <v>675</v>
      </c>
      <c r="E960" s="8">
        <v>1218</v>
      </c>
      <c r="F960" t="s">
        <v>8218</v>
      </c>
      <c r="G960" t="s">
        <v>8228</v>
      </c>
      <c r="H960" t="s">
        <v>8250</v>
      </c>
      <c r="I960">
        <v>1416211140</v>
      </c>
      <c r="J960">
        <v>1413016216</v>
      </c>
      <c r="K960" t="b">
        <v>0</v>
      </c>
      <c r="L960">
        <v>28</v>
      </c>
      <c r="M960" t="b">
        <v>1</v>
      </c>
      <c r="N960" s="12" t="s">
        <v>8297</v>
      </c>
      <c r="O960" t="s">
        <v>8298</v>
      </c>
      <c r="P960" s="13">
        <v>180</v>
      </c>
      <c r="Q960" s="13">
        <v>43.5</v>
      </c>
      <c r="R960" s="14">
        <v>41923.354351851849</v>
      </c>
      <c r="S960" s="14">
        <v>41960.332638888889</v>
      </c>
    </row>
    <row r="961" spans="1:19" ht="32" x14ac:dyDescent="0.2">
      <c r="A961">
        <v>2824</v>
      </c>
      <c r="B961" s="3" t="s">
        <v>2824</v>
      </c>
      <c r="C961" s="3" t="s">
        <v>6934</v>
      </c>
      <c r="D961" s="6">
        <v>650</v>
      </c>
      <c r="E961" s="8">
        <v>760</v>
      </c>
      <c r="F961" t="s">
        <v>8218</v>
      </c>
      <c r="G961" t="s">
        <v>8223</v>
      </c>
      <c r="H961" t="s">
        <v>8245</v>
      </c>
      <c r="I961">
        <v>1434159780</v>
      </c>
      <c r="J961">
        <v>1431412196</v>
      </c>
      <c r="K961" t="b">
        <v>0</v>
      </c>
      <c r="L961">
        <v>15</v>
      </c>
      <c r="M961" t="b">
        <v>1</v>
      </c>
      <c r="N961" s="12" t="s">
        <v>8297</v>
      </c>
      <c r="O961" t="s">
        <v>8298</v>
      </c>
      <c r="P961" s="13">
        <v>117</v>
      </c>
      <c r="Q961" s="13">
        <v>50.67</v>
      </c>
      <c r="R961" s="14">
        <v>42136.270787037036</v>
      </c>
      <c r="S961" s="14">
        <v>42168.071527777778</v>
      </c>
    </row>
    <row r="962" spans="1:19" ht="32" x14ac:dyDescent="0.2">
      <c r="A962">
        <v>3451</v>
      </c>
      <c r="B962" s="3" t="s">
        <v>3450</v>
      </c>
      <c r="C962" s="3" t="s">
        <v>7561</v>
      </c>
      <c r="D962" s="6">
        <v>650</v>
      </c>
      <c r="E962" s="8">
        <v>658</v>
      </c>
      <c r="F962" t="s">
        <v>8218</v>
      </c>
      <c r="G962" t="s">
        <v>8223</v>
      </c>
      <c r="H962" t="s">
        <v>8245</v>
      </c>
      <c r="I962">
        <v>1429636927</v>
      </c>
      <c r="J962">
        <v>1427304127</v>
      </c>
      <c r="K962" t="b">
        <v>0</v>
      </c>
      <c r="L962">
        <v>16</v>
      </c>
      <c r="M962" t="b">
        <v>1</v>
      </c>
      <c r="N962" s="12" t="s">
        <v>8297</v>
      </c>
      <c r="O962" t="s">
        <v>8298</v>
      </c>
      <c r="P962" s="13">
        <v>101</v>
      </c>
      <c r="Q962" s="13">
        <v>41.13</v>
      </c>
      <c r="R962" s="14">
        <v>42088.723692129628</v>
      </c>
      <c r="S962" s="14">
        <v>42115.723692129628</v>
      </c>
    </row>
    <row r="963" spans="1:19" ht="32" x14ac:dyDescent="0.2">
      <c r="A963">
        <v>3665</v>
      </c>
      <c r="B963" s="3" t="s">
        <v>3662</v>
      </c>
      <c r="C963" s="3" t="s">
        <v>7775</v>
      </c>
      <c r="D963" s="6">
        <v>620</v>
      </c>
      <c r="E963" s="8">
        <v>714</v>
      </c>
      <c r="F963" t="s">
        <v>8218</v>
      </c>
      <c r="G963" t="s">
        <v>8229</v>
      </c>
      <c r="H963" t="s">
        <v>8248</v>
      </c>
      <c r="I963">
        <v>1446062040</v>
      </c>
      <c r="J963">
        <v>1445109822</v>
      </c>
      <c r="K963" t="b">
        <v>0</v>
      </c>
      <c r="L963">
        <v>14</v>
      </c>
      <c r="M963" t="b">
        <v>1</v>
      </c>
      <c r="N963" s="12" t="s">
        <v>8297</v>
      </c>
      <c r="O963" t="s">
        <v>8298</v>
      </c>
      <c r="P963" s="13">
        <v>115</v>
      </c>
      <c r="Q963" s="13">
        <v>51</v>
      </c>
      <c r="R963" s="14">
        <v>42294.808124999996</v>
      </c>
      <c r="S963" s="14">
        <v>42305.829166666663</v>
      </c>
    </row>
    <row r="964" spans="1:19" ht="32" x14ac:dyDescent="0.2">
      <c r="A964">
        <v>2817</v>
      </c>
      <c r="B964" s="3" t="s">
        <v>2817</v>
      </c>
      <c r="C964" s="3" t="s">
        <v>6927</v>
      </c>
      <c r="D964" s="6">
        <v>600</v>
      </c>
      <c r="E964" s="8">
        <v>780</v>
      </c>
      <c r="F964" t="s">
        <v>8218</v>
      </c>
      <c r="G964" t="s">
        <v>8224</v>
      </c>
      <c r="H964" t="s">
        <v>8246</v>
      </c>
      <c r="I964">
        <v>1425136462</v>
      </c>
      <c r="J964">
        <v>1421680462</v>
      </c>
      <c r="K964" t="b">
        <v>0</v>
      </c>
      <c r="L964">
        <v>33</v>
      </c>
      <c r="M964" t="b">
        <v>1</v>
      </c>
      <c r="N964" s="12" t="s">
        <v>8297</v>
      </c>
      <c r="O964" t="s">
        <v>8298</v>
      </c>
      <c r="P964" s="13">
        <v>130</v>
      </c>
      <c r="Q964" s="13">
        <v>23.64</v>
      </c>
      <c r="R964" s="14">
        <v>42023.634976851856</v>
      </c>
      <c r="S964" s="14">
        <v>42063.634976851856</v>
      </c>
    </row>
    <row r="965" spans="1:19" ht="32" x14ac:dyDescent="0.2">
      <c r="A965">
        <v>3294</v>
      </c>
      <c r="B965" s="3" t="s">
        <v>3294</v>
      </c>
      <c r="C965" s="3" t="s">
        <v>7404</v>
      </c>
      <c r="D965" s="6">
        <v>600</v>
      </c>
      <c r="E965" s="8">
        <v>710</v>
      </c>
      <c r="F965" t="s">
        <v>8218</v>
      </c>
      <c r="G965" t="s">
        <v>8224</v>
      </c>
      <c r="H965" t="s">
        <v>8246</v>
      </c>
      <c r="I965">
        <v>1434459554</v>
      </c>
      <c r="J965">
        <v>1431867554</v>
      </c>
      <c r="K965" t="b">
        <v>0</v>
      </c>
      <c r="L965">
        <v>24</v>
      </c>
      <c r="M965" t="b">
        <v>1</v>
      </c>
      <c r="N965" s="12" t="s">
        <v>8297</v>
      </c>
      <c r="O965" t="s">
        <v>8298</v>
      </c>
      <c r="P965" s="13">
        <v>118</v>
      </c>
      <c r="Q965" s="13">
        <v>29.58</v>
      </c>
      <c r="R965" s="14">
        <v>42141.541134259256</v>
      </c>
      <c r="S965" s="14">
        <v>42171.541134259256</v>
      </c>
    </row>
    <row r="966" spans="1:19" ht="32" x14ac:dyDescent="0.2">
      <c r="A966">
        <v>3539</v>
      </c>
      <c r="B966" s="3" t="s">
        <v>3538</v>
      </c>
      <c r="C966" s="3" t="s">
        <v>7649</v>
      </c>
      <c r="D966" s="6">
        <v>600</v>
      </c>
      <c r="E966" s="8">
        <v>718</v>
      </c>
      <c r="F966" t="s">
        <v>8218</v>
      </c>
      <c r="G966" t="s">
        <v>8223</v>
      </c>
      <c r="H966" t="s">
        <v>8245</v>
      </c>
      <c r="I966">
        <v>1473358122</v>
      </c>
      <c r="J966">
        <v>1471543722</v>
      </c>
      <c r="K966" t="b">
        <v>0</v>
      </c>
      <c r="L966">
        <v>13</v>
      </c>
      <c r="M966" t="b">
        <v>1</v>
      </c>
      <c r="N966" s="12" t="s">
        <v>8297</v>
      </c>
      <c r="O966" t="s">
        <v>8298</v>
      </c>
      <c r="P966" s="13">
        <v>120</v>
      </c>
      <c r="Q966" s="13">
        <v>55.23</v>
      </c>
      <c r="R966" s="14">
        <v>42600.756041666667</v>
      </c>
      <c r="S966" s="14">
        <v>42621.756041666667</v>
      </c>
    </row>
    <row r="967" spans="1:19" ht="32" x14ac:dyDescent="0.2">
      <c r="A967">
        <v>3577</v>
      </c>
      <c r="B967" s="3" t="s">
        <v>3576</v>
      </c>
      <c r="C967" s="3" t="s">
        <v>7687</v>
      </c>
      <c r="D967" s="6">
        <v>600</v>
      </c>
      <c r="E967" s="8">
        <v>780</v>
      </c>
      <c r="F967" t="s">
        <v>8218</v>
      </c>
      <c r="G967" t="s">
        <v>8223</v>
      </c>
      <c r="H967" t="s">
        <v>8245</v>
      </c>
      <c r="I967">
        <v>1430029680</v>
      </c>
      <c r="J967">
        <v>1427741583</v>
      </c>
      <c r="K967" t="b">
        <v>0</v>
      </c>
      <c r="L967">
        <v>27</v>
      </c>
      <c r="M967" t="b">
        <v>1</v>
      </c>
      <c r="N967" s="12" t="s">
        <v>8297</v>
      </c>
      <c r="O967" t="s">
        <v>8298</v>
      </c>
      <c r="P967" s="13">
        <v>130</v>
      </c>
      <c r="Q967" s="13">
        <v>28.89</v>
      </c>
      <c r="R967" s="14">
        <v>42093.786840277782</v>
      </c>
      <c r="S967" s="14">
        <v>42120.26944444445</v>
      </c>
    </row>
    <row r="968" spans="1:19" ht="32" x14ac:dyDescent="0.2">
      <c r="A968">
        <v>3826</v>
      </c>
      <c r="B968" s="3" t="s">
        <v>3823</v>
      </c>
      <c r="C968" s="3" t="s">
        <v>7935</v>
      </c>
      <c r="D968" s="6">
        <v>600</v>
      </c>
      <c r="E968" s="8">
        <v>715</v>
      </c>
      <c r="F968" t="s">
        <v>8218</v>
      </c>
      <c r="G968" t="s">
        <v>8224</v>
      </c>
      <c r="H968" t="s">
        <v>8246</v>
      </c>
      <c r="I968">
        <v>1430993394</v>
      </c>
      <c r="J968">
        <v>1428401394</v>
      </c>
      <c r="K968" t="b">
        <v>0</v>
      </c>
      <c r="L968">
        <v>26</v>
      </c>
      <c r="M968" t="b">
        <v>1</v>
      </c>
      <c r="N968" s="12" t="s">
        <v>8297</v>
      </c>
      <c r="O968" t="s">
        <v>8298</v>
      </c>
      <c r="P968" s="13">
        <v>119</v>
      </c>
      <c r="Q968" s="13">
        <v>27.5</v>
      </c>
      <c r="R968" s="14">
        <v>42101.423541666663</v>
      </c>
      <c r="S968" s="14">
        <v>42131.423541666663</v>
      </c>
    </row>
    <row r="969" spans="1:19" ht="48" x14ac:dyDescent="0.2">
      <c r="A969">
        <v>3378</v>
      </c>
      <c r="B969" s="3" t="s">
        <v>3377</v>
      </c>
      <c r="C969" s="3" t="s">
        <v>7488</v>
      </c>
      <c r="D969" s="6">
        <v>550</v>
      </c>
      <c r="E969" s="8">
        <v>592</v>
      </c>
      <c r="F969" t="s">
        <v>8218</v>
      </c>
      <c r="G969" t="s">
        <v>8224</v>
      </c>
      <c r="H969" t="s">
        <v>8246</v>
      </c>
      <c r="I969">
        <v>1409490480</v>
      </c>
      <c r="J969">
        <v>1407400306</v>
      </c>
      <c r="K969" t="b">
        <v>0</v>
      </c>
      <c r="L969">
        <v>21</v>
      </c>
      <c r="M969" t="b">
        <v>1</v>
      </c>
      <c r="N969" s="12" t="s">
        <v>8297</v>
      </c>
      <c r="O969" t="s">
        <v>8298</v>
      </c>
      <c r="P969" s="13">
        <v>108</v>
      </c>
      <c r="Q969" s="13">
        <v>28.19</v>
      </c>
      <c r="R969" s="14">
        <v>41858.355393518519</v>
      </c>
      <c r="S969" s="14">
        <v>41882.547222222223</v>
      </c>
    </row>
    <row r="970" spans="1:19" ht="32" x14ac:dyDescent="0.2">
      <c r="A970">
        <v>3394</v>
      </c>
      <c r="B970" s="3" t="s">
        <v>3393</v>
      </c>
      <c r="C970" s="3" t="s">
        <v>7504</v>
      </c>
      <c r="D970" s="6">
        <v>550</v>
      </c>
      <c r="E970" s="8">
        <v>783</v>
      </c>
      <c r="F970" t="s">
        <v>8218</v>
      </c>
      <c r="G970" t="s">
        <v>8224</v>
      </c>
      <c r="H970" t="s">
        <v>8246</v>
      </c>
      <c r="I970">
        <v>1406470645</v>
      </c>
      <c r="J970">
        <v>1403878645</v>
      </c>
      <c r="K970" t="b">
        <v>0</v>
      </c>
      <c r="L970">
        <v>27</v>
      </c>
      <c r="M970" t="b">
        <v>1</v>
      </c>
      <c r="N970" s="12" t="s">
        <v>8297</v>
      </c>
      <c r="O970" t="s">
        <v>8298</v>
      </c>
      <c r="P970" s="13">
        <v>142</v>
      </c>
      <c r="Q970" s="13">
        <v>29</v>
      </c>
      <c r="R970" s="14">
        <v>41817.59542824074</v>
      </c>
      <c r="S970" s="14">
        <v>41847.59542824074</v>
      </c>
    </row>
    <row r="971" spans="1:19" ht="16" x14ac:dyDescent="0.2">
      <c r="A971">
        <v>3607</v>
      </c>
      <c r="B971" s="3" t="s">
        <v>3606</v>
      </c>
      <c r="C971" s="3" t="s">
        <v>7717</v>
      </c>
      <c r="D971" s="6">
        <v>550</v>
      </c>
      <c r="E971" s="8">
        <v>580</v>
      </c>
      <c r="F971" t="s">
        <v>8218</v>
      </c>
      <c r="G971" t="s">
        <v>8224</v>
      </c>
      <c r="H971" t="s">
        <v>8246</v>
      </c>
      <c r="I971">
        <v>1450137600</v>
      </c>
      <c r="J971">
        <v>1448924882</v>
      </c>
      <c r="K971" t="b">
        <v>0</v>
      </c>
      <c r="L971">
        <v>20</v>
      </c>
      <c r="M971" t="b">
        <v>1</v>
      </c>
      <c r="N971" s="12" t="s">
        <v>8297</v>
      </c>
      <c r="O971" t="s">
        <v>8298</v>
      </c>
      <c r="P971" s="13">
        <v>105</v>
      </c>
      <c r="Q971" s="13">
        <v>29</v>
      </c>
      <c r="R971" s="14">
        <v>42338.963912037041</v>
      </c>
      <c r="S971" s="14">
        <v>42353</v>
      </c>
    </row>
    <row r="972" spans="1:19" ht="32" x14ac:dyDescent="0.2">
      <c r="A972">
        <v>539</v>
      </c>
      <c r="B972" s="3" t="s">
        <v>540</v>
      </c>
      <c r="C972" s="3" t="s">
        <v>4649</v>
      </c>
      <c r="D972" s="6">
        <v>500</v>
      </c>
      <c r="E972" s="8">
        <v>503.22</v>
      </c>
      <c r="F972" t="s">
        <v>8218</v>
      </c>
      <c r="G972" t="s">
        <v>8224</v>
      </c>
      <c r="H972" t="s">
        <v>8246</v>
      </c>
      <c r="I972">
        <v>1467681107</v>
      </c>
      <c r="J972">
        <v>1465866707</v>
      </c>
      <c r="K972" t="b">
        <v>0</v>
      </c>
      <c r="L972">
        <v>20</v>
      </c>
      <c r="M972" t="b">
        <v>1</v>
      </c>
      <c r="N972" s="12" t="s">
        <v>8297</v>
      </c>
      <c r="O972" t="s">
        <v>8298</v>
      </c>
      <c r="P972" s="13">
        <v>101</v>
      </c>
      <c r="Q972" s="13">
        <v>25.16</v>
      </c>
      <c r="R972" s="14">
        <v>42535.049849537041</v>
      </c>
      <c r="S972" s="14">
        <v>42556.049849537041</v>
      </c>
    </row>
    <row r="973" spans="1:19" ht="32" x14ac:dyDescent="0.2">
      <c r="A973">
        <v>1294</v>
      </c>
      <c r="B973" s="3" t="s">
        <v>1295</v>
      </c>
      <c r="C973" s="3" t="s">
        <v>5404</v>
      </c>
      <c r="D973" s="6">
        <v>500</v>
      </c>
      <c r="E973" s="8">
        <v>610</v>
      </c>
      <c r="F973" t="s">
        <v>8218</v>
      </c>
      <c r="G973" t="s">
        <v>8224</v>
      </c>
      <c r="H973" t="s">
        <v>8246</v>
      </c>
      <c r="I973">
        <v>1445252400</v>
      </c>
      <c r="J973">
        <v>1443696797</v>
      </c>
      <c r="K973" t="b">
        <v>0</v>
      </c>
      <c r="L973">
        <v>22</v>
      </c>
      <c r="M973" t="b">
        <v>1</v>
      </c>
      <c r="N973" s="12" t="s">
        <v>8297</v>
      </c>
      <c r="O973" t="s">
        <v>8298</v>
      </c>
      <c r="P973" s="13">
        <v>122</v>
      </c>
      <c r="Q973" s="13">
        <v>27.73</v>
      </c>
      <c r="R973" s="14">
        <v>42278.453668981485</v>
      </c>
      <c r="S973" s="14">
        <v>42296.458333333328</v>
      </c>
    </row>
    <row r="974" spans="1:19" ht="32" x14ac:dyDescent="0.2">
      <c r="A974">
        <v>2801</v>
      </c>
      <c r="B974" s="3" t="s">
        <v>2801</v>
      </c>
      <c r="C974" s="3" t="s">
        <v>6911</v>
      </c>
      <c r="D974" s="6">
        <v>500</v>
      </c>
      <c r="E974" s="8">
        <v>666</v>
      </c>
      <c r="F974" t="s">
        <v>8218</v>
      </c>
      <c r="G974" t="s">
        <v>8225</v>
      </c>
      <c r="H974" t="s">
        <v>8247</v>
      </c>
      <c r="I974">
        <v>1412938800</v>
      </c>
      <c r="J974">
        <v>1411019409</v>
      </c>
      <c r="K974" t="b">
        <v>0</v>
      </c>
      <c r="L974">
        <v>13</v>
      </c>
      <c r="M974" t="b">
        <v>1</v>
      </c>
      <c r="N974" s="12" t="s">
        <v>8297</v>
      </c>
      <c r="O974" t="s">
        <v>8298</v>
      </c>
      <c r="P974" s="13">
        <v>133</v>
      </c>
      <c r="Q974" s="13">
        <v>51.23</v>
      </c>
      <c r="R974" s="14">
        <v>41900.243159722224</v>
      </c>
      <c r="S974" s="14">
        <v>41922.458333333336</v>
      </c>
    </row>
    <row r="975" spans="1:19" ht="32" x14ac:dyDescent="0.2">
      <c r="A975">
        <v>3181</v>
      </c>
      <c r="B975" s="3" t="s">
        <v>3181</v>
      </c>
      <c r="C975" s="3" t="s">
        <v>7291</v>
      </c>
      <c r="D975" s="6">
        <v>500</v>
      </c>
      <c r="E975" s="8">
        <v>545</v>
      </c>
      <c r="F975" t="s">
        <v>8218</v>
      </c>
      <c r="G975" t="s">
        <v>8224</v>
      </c>
      <c r="H975" t="s">
        <v>8246</v>
      </c>
      <c r="I975">
        <v>1402848000</v>
      </c>
      <c r="J975">
        <v>1400570787</v>
      </c>
      <c r="K975" t="b">
        <v>1</v>
      </c>
      <c r="L975">
        <v>15</v>
      </c>
      <c r="M975" t="b">
        <v>1</v>
      </c>
      <c r="N975" s="12" t="s">
        <v>8297</v>
      </c>
      <c r="O975" t="s">
        <v>8298</v>
      </c>
      <c r="P975" s="13">
        <v>109</v>
      </c>
      <c r="Q975" s="13">
        <v>36.33</v>
      </c>
      <c r="R975" s="14">
        <v>41779.310034722221</v>
      </c>
      <c r="S975" s="14">
        <v>41805.666666666664</v>
      </c>
    </row>
    <row r="976" spans="1:19" ht="32" x14ac:dyDescent="0.2">
      <c r="A976">
        <v>3289</v>
      </c>
      <c r="B976" s="3" t="s">
        <v>3289</v>
      </c>
      <c r="C976" s="3" t="s">
        <v>7399</v>
      </c>
      <c r="D976" s="6">
        <v>500</v>
      </c>
      <c r="E976" s="8">
        <v>665.21</v>
      </c>
      <c r="F976" t="s">
        <v>8218</v>
      </c>
      <c r="G976" t="s">
        <v>8224</v>
      </c>
      <c r="H976" t="s">
        <v>8246</v>
      </c>
      <c r="I976">
        <v>1487580602</v>
      </c>
      <c r="J976">
        <v>1485161402</v>
      </c>
      <c r="K976" t="b">
        <v>0</v>
      </c>
      <c r="L976">
        <v>25</v>
      </c>
      <c r="M976" t="b">
        <v>1</v>
      </c>
      <c r="N976" s="12" t="s">
        <v>8297</v>
      </c>
      <c r="O976" t="s">
        <v>8298</v>
      </c>
      <c r="P976" s="13">
        <v>133</v>
      </c>
      <c r="Q976" s="13">
        <v>26.61</v>
      </c>
      <c r="R976" s="14">
        <v>42758.368078703701</v>
      </c>
      <c r="S976" s="14">
        <v>42786.368078703701</v>
      </c>
    </row>
    <row r="977" spans="1:19" ht="32" x14ac:dyDescent="0.2">
      <c r="A977">
        <v>3291</v>
      </c>
      <c r="B977" s="3" t="s">
        <v>3291</v>
      </c>
      <c r="C977" s="3" t="s">
        <v>7401</v>
      </c>
      <c r="D977" s="6">
        <v>500</v>
      </c>
      <c r="E977" s="8">
        <v>570</v>
      </c>
      <c r="F977" t="s">
        <v>8218</v>
      </c>
      <c r="G977" t="s">
        <v>8223</v>
      </c>
      <c r="H977" t="s">
        <v>8245</v>
      </c>
      <c r="I977">
        <v>1442462340</v>
      </c>
      <c r="J977">
        <v>1439743900</v>
      </c>
      <c r="K977" t="b">
        <v>0</v>
      </c>
      <c r="L977">
        <v>14</v>
      </c>
      <c r="M977" t="b">
        <v>1</v>
      </c>
      <c r="N977" s="12" t="s">
        <v>8297</v>
      </c>
      <c r="O977" t="s">
        <v>8298</v>
      </c>
      <c r="P977" s="13">
        <v>114</v>
      </c>
      <c r="Q977" s="13">
        <v>40.71</v>
      </c>
      <c r="R977" s="14">
        <v>42232.702546296292</v>
      </c>
      <c r="S977" s="14">
        <v>42264.165972222225</v>
      </c>
    </row>
    <row r="978" spans="1:19" ht="32" x14ac:dyDescent="0.2">
      <c r="A978">
        <v>3319</v>
      </c>
      <c r="B978" s="3" t="s">
        <v>3319</v>
      </c>
      <c r="C978" s="3" t="s">
        <v>7429</v>
      </c>
      <c r="D978" s="6">
        <v>500</v>
      </c>
      <c r="E978" s="8">
        <v>540</v>
      </c>
      <c r="F978" t="s">
        <v>8218</v>
      </c>
      <c r="G978" t="s">
        <v>8224</v>
      </c>
      <c r="H978" t="s">
        <v>8246</v>
      </c>
      <c r="I978">
        <v>1422712986</v>
      </c>
      <c r="J978">
        <v>1418824986</v>
      </c>
      <c r="K978" t="b">
        <v>0</v>
      </c>
      <c r="L978">
        <v>16</v>
      </c>
      <c r="M978" t="b">
        <v>1</v>
      </c>
      <c r="N978" s="12" t="s">
        <v>8297</v>
      </c>
      <c r="O978" t="s">
        <v>8298</v>
      </c>
      <c r="P978" s="13">
        <v>108</v>
      </c>
      <c r="Q978" s="13">
        <v>33.75</v>
      </c>
      <c r="R978" s="14">
        <v>41990.585486111115</v>
      </c>
      <c r="S978" s="14">
        <v>42035.585486111115</v>
      </c>
    </row>
    <row r="979" spans="1:19" ht="32" x14ac:dyDescent="0.2">
      <c r="A979">
        <v>3321</v>
      </c>
      <c r="B979" s="3" t="s">
        <v>3321</v>
      </c>
      <c r="C979" s="3" t="s">
        <v>7431</v>
      </c>
      <c r="D979" s="6">
        <v>500</v>
      </c>
      <c r="E979" s="8">
        <v>537</v>
      </c>
      <c r="F979" t="s">
        <v>8218</v>
      </c>
      <c r="G979" t="s">
        <v>8223</v>
      </c>
      <c r="H979" t="s">
        <v>8245</v>
      </c>
      <c r="I979">
        <v>1413431940</v>
      </c>
      <c r="J979">
        <v>1412216665</v>
      </c>
      <c r="K979" t="b">
        <v>0</v>
      </c>
      <c r="L979">
        <v>15</v>
      </c>
      <c r="M979" t="b">
        <v>1</v>
      </c>
      <c r="N979" s="12" t="s">
        <v>8297</v>
      </c>
      <c r="O979" t="s">
        <v>8298</v>
      </c>
      <c r="P979" s="13">
        <v>107</v>
      </c>
      <c r="Q979" s="13">
        <v>35.799999999999997</v>
      </c>
      <c r="R979" s="14">
        <v>41914.100289351853</v>
      </c>
      <c r="S979" s="14">
        <v>41928.165972222225</v>
      </c>
    </row>
    <row r="980" spans="1:19" ht="32" x14ac:dyDescent="0.2">
      <c r="A980">
        <v>3345</v>
      </c>
      <c r="B980" s="3" t="s">
        <v>3345</v>
      </c>
      <c r="C980" s="3" t="s">
        <v>7455</v>
      </c>
      <c r="D980" s="6">
        <v>500</v>
      </c>
      <c r="E980" s="8">
        <v>650</v>
      </c>
      <c r="F980" t="s">
        <v>8218</v>
      </c>
      <c r="G980" t="s">
        <v>8223</v>
      </c>
      <c r="H980" t="s">
        <v>8245</v>
      </c>
      <c r="I980">
        <v>1429317420</v>
      </c>
      <c r="J980">
        <v>1424226768</v>
      </c>
      <c r="K980" t="b">
        <v>0</v>
      </c>
      <c r="L980">
        <v>13</v>
      </c>
      <c r="M980" t="b">
        <v>1</v>
      </c>
      <c r="N980" s="12" t="s">
        <v>8297</v>
      </c>
      <c r="O980" t="s">
        <v>8298</v>
      </c>
      <c r="P980" s="13">
        <v>130</v>
      </c>
      <c r="Q980" s="13">
        <v>50</v>
      </c>
      <c r="R980" s="14">
        <v>42053.106111111112</v>
      </c>
      <c r="S980" s="14">
        <v>42112.025694444441</v>
      </c>
    </row>
    <row r="981" spans="1:19" ht="32" x14ac:dyDescent="0.2">
      <c r="A981">
        <v>3353</v>
      </c>
      <c r="B981" s="3" t="s">
        <v>3352</v>
      </c>
      <c r="C981" s="3" t="s">
        <v>7463</v>
      </c>
      <c r="D981" s="6">
        <v>500</v>
      </c>
      <c r="E981" s="8">
        <v>1575</v>
      </c>
      <c r="F981" t="s">
        <v>8218</v>
      </c>
      <c r="G981" t="s">
        <v>8224</v>
      </c>
      <c r="H981" t="s">
        <v>8246</v>
      </c>
      <c r="I981">
        <v>1462230000</v>
      </c>
      <c r="J981">
        <v>1461061350</v>
      </c>
      <c r="K981" t="b">
        <v>0</v>
      </c>
      <c r="L981">
        <v>44</v>
      </c>
      <c r="M981" t="b">
        <v>1</v>
      </c>
      <c r="N981" s="12" t="s">
        <v>8297</v>
      </c>
      <c r="O981" t="s">
        <v>8298</v>
      </c>
      <c r="P981" s="13">
        <v>315</v>
      </c>
      <c r="Q981" s="13">
        <v>35.799999999999997</v>
      </c>
      <c r="R981" s="14">
        <v>42479.432291666672</v>
      </c>
      <c r="S981" s="14">
        <v>42492.958333333328</v>
      </c>
    </row>
    <row r="982" spans="1:19" ht="32" x14ac:dyDescent="0.2">
      <c r="A982">
        <v>3362</v>
      </c>
      <c r="B982" s="3" t="s">
        <v>3361</v>
      </c>
      <c r="C982" s="3" t="s">
        <v>7472</v>
      </c>
      <c r="D982" s="6">
        <v>500</v>
      </c>
      <c r="E982" s="8">
        <v>1090</v>
      </c>
      <c r="F982" t="s">
        <v>8218</v>
      </c>
      <c r="G982" t="s">
        <v>8223</v>
      </c>
      <c r="H982" t="s">
        <v>8245</v>
      </c>
      <c r="I982">
        <v>1425704100</v>
      </c>
      <c r="J982">
        <v>1424484717</v>
      </c>
      <c r="K982" t="b">
        <v>0</v>
      </c>
      <c r="L982">
        <v>20</v>
      </c>
      <c r="M982" t="b">
        <v>1</v>
      </c>
      <c r="N982" s="12" t="s">
        <v>8297</v>
      </c>
      <c r="O982" t="s">
        <v>8298</v>
      </c>
      <c r="P982" s="13">
        <v>218</v>
      </c>
      <c r="Q982" s="13">
        <v>54.5</v>
      </c>
      <c r="R982" s="14">
        <v>42056.091631944444</v>
      </c>
      <c r="S982" s="14">
        <v>42070.204861111109</v>
      </c>
    </row>
    <row r="983" spans="1:19" ht="32" x14ac:dyDescent="0.2">
      <c r="A983">
        <v>3366</v>
      </c>
      <c r="B983" s="3" t="s">
        <v>3365</v>
      </c>
      <c r="C983" s="3" t="s">
        <v>7476</v>
      </c>
      <c r="D983" s="6">
        <v>500</v>
      </c>
      <c r="E983" s="8">
        <v>1105</v>
      </c>
      <c r="F983" t="s">
        <v>8218</v>
      </c>
      <c r="G983" t="s">
        <v>8223</v>
      </c>
      <c r="H983" t="s">
        <v>8245</v>
      </c>
      <c r="I983">
        <v>1431481037</v>
      </c>
      <c r="J983">
        <v>1428889037</v>
      </c>
      <c r="K983" t="b">
        <v>0</v>
      </c>
      <c r="L983">
        <v>18</v>
      </c>
      <c r="M983" t="b">
        <v>1</v>
      </c>
      <c r="N983" s="12" t="s">
        <v>8297</v>
      </c>
      <c r="O983" t="s">
        <v>8298</v>
      </c>
      <c r="P983" s="13">
        <v>221</v>
      </c>
      <c r="Q983" s="13">
        <v>61.39</v>
      </c>
      <c r="R983" s="14">
        <v>42107.067557870367</v>
      </c>
      <c r="S983" s="14">
        <v>42137.067557870367</v>
      </c>
    </row>
    <row r="984" spans="1:19" ht="32" x14ac:dyDescent="0.2">
      <c r="A984">
        <v>3391</v>
      </c>
      <c r="B984" s="3" t="s">
        <v>3390</v>
      </c>
      <c r="C984" s="3" t="s">
        <v>7501</v>
      </c>
      <c r="D984" s="6">
        <v>500</v>
      </c>
      <c r="E984" s="8">
        <v>1115</v>
      </c>
      <c r="F984" t="s">
        <v>8218</v>
      </c>
      <c r="G984" t="s">
        <v>8223</v>
      </c>
      <c r="H984" t="s">
        <v>8245</v>
      </c>
      <c r="I984">
        <v>1407536880</v>
      </c>
      <c r="J984">
        <v>1404997548</v>
      </c>
      <c r="K984" t="b">
        <v>0</v>
      </c>
      <c r="L984">
        <v>18</v>
      </c>
      <c r="M984" t="b">
        <v>1</v>
      </c>
      <c r="N984" s="12" t="s">
        <v>8297</v>
      </c>
      <c r="O984" t="s">
        <v>8298</v>
      </c>
      <c r="P984" s="13">
        <v>223</v>
      </c>
      <c r="Q984" s="13">
        <v>61.94</v>
      </c>
      <c r="R984" s="14">
        <v>41830.545694444445</v>
      </c>
      <c r="S984" s="14">
        <v>41859.936111111114</v>
      </c>
    </row>
    <row r="985" spans="1:19" ht="32" x14ac:dyDescent="0.2">
      <c r="A985">
        <v>3392</v>
      </c>
      <c r="B985" s="3" t="s">
        <v>3391</v>
      </c>
      <c r="C985" s="3" t="s">
        <v>7502</v>
      </c>
      <c r="D985" s="6">
        <v>500</v>
      </c>
      <c r="E985" s="8">
        <v>500</v>
      </c>
      <c r="F985" t="s">
        <v>8218</v>
      </c>
      <c r="G985" t="s">
        <v>8224</v>
      </c>
      <c r="H985" t="s">
        <v>8246</v>
      </c>
      <c r="I985">
        <v>1462565855</v>
      </c>
      <c r="J985">
        <v>1458245855</v>
      </c>
      <c r="K985" t="b">
        <v>0</v>
      </c>
      <c r="L985">
        <v>12</v>
      </c>
      <c r="M985" t="b">
        <v>1</v>
      </c>
      <c r="N985" s="12" t="s">
        <v>8297</v>
      </c>
      <c r="O985" t="s">
        <v>8298</v>
      </c>
      <c r="P985" s="13">
        <v>100</v>
      </c>
      <c r="Q985" s="13">
        <v>41.67</v>
      </c>
      <c r="R985" s="14">
        <v>42446.845543981486</v>
      </c>
      <c r="S985" s="14">
        <v>42496.845543981486</v>
      </c>
    </row>
    <row r="986" spans="1:19" ht="16" x14ac:dyDescent="0.2">
      <c r="A986">
        <v>3395</v>
      </c>
      <c r="B986" s="3" t="s">
        <v>3394</v>
      </c>
      <c r="C986" s="3" t="s">
        <v>7505</v>
      </c>
      <c r="D986" s="6">
        <v>500</v>
      </c>
      <c r="E986" s="8">
        <v>920</v>
      </c>
      <c r="F986" t="s">
        <v>8218</v>
      </c>
      <c r="G986" t="s">
        <v>8224</v>
      </c>
      <c r="H986" t="s">
        <v>8246</v>
      </c>
      <c r="I986">
        <v>1433009400</v>
      </c>
      <c r="J986">
        <v>1431795944</v>
      </c>
      <c r="K986" t="b">
        <v>0</v>
      </c>
      <c r="L986">
        <v>38</v>
      </c>
      <c r="M986" t="b">
        <v>1</v>
      </c>
      <c r="N986" s="12" t="s">
        <v>8297</v>
      </c>
      <c r="O986" t="s">
        <v>8298</v>
      </c>
      <c r="P986" s="13">
        <v>184</v>
      </c>
      <c r="Q986" s="13">
        <v>24.21</v>
      </c>
      <c r="R986" s="14">
        <v>42140.712314814817</v>
      </c>
      <c r="S986" s="14">
        <v>42154.756944444445</v>
      </c>
    </row>
    <row r="987" spans="1:19" ht="32" x14ac:dyDescent="0.2">
      <c r="A987">
        <v>3404</v>
      </c>
      <c r="B987" s="3" t="s">
        <v>3403</v>
      </c>
      <c r="C987" s="3" t="s">
        <v>7514</v>
      </c>
      <c r="D987" s="6">
        <v>500</v>
      </c>
      <c r="E987" s="8">
        <v>610</v>
      </c>
      <c r="F987" t="s">
        <v>8218</v>
      </c>
      <c r="G987" t="s">
        <v>8223</v>
      </c>
      <c r="H987" t="s">
        <v>8245</v>
      </c>
      <c r="I987">
        <v>1434542702</v>
      </c>
      <c r="J987">
        <v>1432814702</v>
      </c>
      <c r="K987" t="b">
        <v>0</v>
      </c>
      <c r="L987">
        <v>3</v>
      </c>
      <c r="M987" t="b">
        <v>1</v>
      </c>
      <c r="N987" s="12" t="s">
        <v>8297</v>
      </c>
      <c r="O987" t="s">
        <v>8298</v>
      </c>
      <c r="P987" s="13">
        <v>122</v>
      </c>
      <c r="Q987" s="13">
        <v>203.33</v>
      </c>
      <c r="R987" s="14">
        <v>42152.503495370373</v>
      </c>
      <c r="S987" s="14">
        <v>42172.503495370373</v>
      </c>
    </row>
    <row r="988" spans="1:19" ht="32" x14ac:dyDescent="0.2">
      <c r="A988">
        <v>3408</v>
      </c>
      <c r="B988" s="3" t="s">
        <v>3407</v>
      </c>
      <c r="C988" s="3" t="s">
        <v>7518</v>
      </c>
      <c r="D988" s="6">
        <v>500</v>
      </c>
      <c r="E988" s="8">
        <v>1055</v>
      </c>
      <c r="F988" t="s">
        <v>8218</v>
      </c>
      <c r="G988" t="s">
        <v>8223</v>
      </c>
      <c r="H988" t="s">
        <v>8245</v>
      </c>
      <c r="I988">
        <v>1405727304</v>
      </c>
      <c r="J988">
        <v>1403135304</v>
      </c>
      <c r="K988" t="b">
        <v>0</v>
      </c>
      <c r="L988">
        <v>18</v>
      </c>
      <c r="M988" t="b">
        <v>1</v>
      </c>
      <c r="N988" s="12" t="s">
        <v>8297</v>
      </c>
      <c r="O988" t="s">
        <v>8298</v>
      </c>
      <c r="P988" s="13">
        <v>211</v>
      </c>
      <c r="Q988" s="13">
        <v>58.61</v>
      </c>
      <c r="R988" s="14">
        <v>41808.991944444446</v>
      </c>
      <c r="S988" s="14">
        <v>41838.991944444446</v>
      </c>
    </row>
    <row r="989" spans="1:19" ht="32" x14ac:dyDescent="0.2">
      <c r="A989">
        <v>3409</v>
      </c>
      <c r="B989" s="3" t="s">
        <v>3408</v>
      </c>
      <c r="C989" s="3" t="s">
        <v>7519</v>
      </c>
      <c r="D989" s="6">
        <v>500</v>
      </c>
      <c r="E989" s="8">
        <v>618</v>
      </c>
      <c r="F989" t="s">
        <v>8218</v>
      </c>
      <c r="G989" t="s">
        <v>8224</v>
      </c>
      <c r="H989" t="s">
        <v>8246</v>
      </c>
      <c r="I989">
        <v>1469998680</v>
      </c>
      <c r="J989">
        <v>1466710358</v>
      </c>
      <c r="K989" t="b">
        <v>0</v>
      </c>
      <c r="L989">
        <v>21</v>
      </c>
      <c r="M989" t="b">
        <v>1</v>
      </c>
      <c r="N989" s="12" t="s">
        <v>8297</v>
      </c>
      <c r="O989" t="s">
        <v>8298</v>
      </c>
      <c r="P989" s="13">
        <v>124</v>
      </c>
      <c r="Q989" s="13">
        <v>29.43</v>
      </c>
      <c r="R989" s="14">
        <v>42544.814328703709</v>
      </c>
      <c r="S989" s="14">
        <v>42582.873611111107</v>
      </c>
    </row>
    <row r="990" spans="1:19" ht="32" x14ac:dyDescent="0.2">
      <c r="A990">
        <v>3413</v>
      </c>
      <c r="B990" s="3" t="s">
        <v>3412</v>
      </c>
      <c r="C990" s="3" t="s">
        <v>7523</v>
      </c>
      <c r="D990" s="6">
        <v>500</v>
      </c>
      <c r="E990" s="8">
        <v>650</v>
      </c>
      <c r="F990" t="s">
        <v>8218</v>
      </c>
      <c r="G990" t="s">
        <v>8223</v>
      </c>
      <c r="H990" t="s">
        <v>8245</v>
      </c>
      <c r="I990">
        <v>1425099540</v>
      </c>
      <c r="J990">
        <v>1424280938</v>
      </c>
      <c r="K990" t="b">
        <v>0</v>
      </c>
      <c r="L990">
        <v>14</v>
      </c>
      <c r="M990" t="b">
        <v>1</v>
      </c>
      <c r="N990" s="12" t="s">
        <v>8297</v>
      </c>
      <c r="O990" t="s">
        <v>8298</v>
      </c>
      <c r="P990" s="13">
        <v>130</v>
      </c>
      <c r="Q990" s="13">
        <v>46.43</v>
      </c>
      <c r="R990" s="14">
        <v>42053.733078703706</v>
      </c>
      <c r="S990" s="14">
        <v>42063.207638888889</v>
      </c>
    </row>
    <row r="991" spans="1:19" ht="32" x14ac:dyDescent="0.2">
      <c r="A991">
        <v>3450</v>
      </c>
      <c r="B991" s="3" t="s">
        <v>3449</v>
      </c>
      <c r="C991" s="3" t="s">
        <v>7560</v>
      </c>
      <c r="D991" s="6">
        <v>500</v>
      </c>
      <c r="E991" s="8">
        <v>760</v>
      </c>
      <c r="F991" t="s">
        <v>8218</v>
      </c>
      <c r="G991" t="s">
        <v>8224</v>
      </c>
      <c r="H991" t="s">
        <v>8246</v>
      </c>
      <c r="I991">
        <v>1427990071</v>
      </c>
      <c r="J991">
        <v>1422809671</v>
      </c>
      <c r="K991" t="b">
        <v>0</v>
      </c>
      <c r="L991">
        <v>39</v>
      </c>
      <c r="M991" t="b">
        <v>1</v>
      </c>
      <c r="N991" s="12" t="s">
        <v>8297</v>
      </c>
      <c r="O991" t="s">
        <v>8298</v>
      </c>
      <c r="P991" s="13">
        <v>152</v>
      </c>
      <c r="Q991" s="13">
        <v>19.489999999999998</v>
      </c>
      <c r="R991" s="14">
        <v>42036.704525462963</v>
      </c>
      <c r="S991" s="14">
        <v>42096.662858796291</v>
      </c>
    </row>
    <row r="992" spans="1:19" ht="32" x14ac:dyDescent="0.2">
      <c r="A992">
        <v>3459</v>
      </c>
      <c r="B992" s="3" t="s">
        <v>3458</v>
      </c>
      <c r="C992" s="3" t="s">
        <v>7569</v>
      </c>
      <c r="D992" s="6">
        <v>500</v>
      </c>
      <c r="E992" s="8">
        <v>631</v>
      </c>
      <c r="F992" t="s">
        <v>8218</v>
      </c>
      <c r="G992" t="s">
        <v>8224</v>
      </c>
      <c r="H992" t="s">
        <v>8246</v>
      </c>
      <c r="I992">
        <v>1463743860</v>
      </c>
      <c r="J992">
        <v>1461151860</v>
      </c>
      <c r="K992" t="b">
        <v>0</v>
      </c>
      <c r="L992">
        <v>36</v>
      </c>
      <c r="M992" t="b">
        <v>1</v>
      </c>
      <c r="N992" s="12" t="s">
        <v>8297</v>
      </c>
      <c r="O992" t="s">
        <v>8298</v>
      </c>
      <c r="P992" s="13">
        <v>126</v>
      </c>
      <c r="Q992" s="13">
        <v>17.53</v>
      </c>
      <c r="R992" s="14">
        <v>42480.479861111111</v>
      </c>
      <c r="S992" s="14">
        <v>42510.479861111111</v>
      </c>
    </row>
    <row r="993" spans="1:19" ht="32" x14ac:dyDescent="0.2">
      <c r="A993">
        <v>3460</v>
      </c>
      <c r="B993" s="3" t="s">
        <v>3459</v>
      </c>
      <c r="C993" s="3" t="s">
        <v>7570</v>
      </c>
      <c r="D993" s="6">
        <v>500</v>
      </c>
      <c r="E993" s="8">
        <v>950</v>
      </c>
      <c r="F993" t="s">
        <v>8218</v>
      </c>
      <c r="G993" t="s">
        <v>8224</v>
      </c>
      <c r="H993" t="s">
        <v>8246</v>
      </c>
      <c r="I993">
        <v>1408106352</v>
      </c>
      <c r="J993">
        <v>1406896752</v>
      </c>
      <c r="K993" t="b">
        <v>0</v>
      </c>
      <c r="L993">
        <v>19</v>
      </c>
      <c r="M993" t="b">
        <v>1</v>
      </c>
      <c r="N993" s="12" t="s">
        <v>8297</v>
      </c>
      <c r="O993" t="s">
        <v>8298</v>
      </c>
      <c r="P993" s="13">
        <v>190</v>
      </c>
      <c r="Q993" s="13">
        <v>50</v>
      </c>
      <c r="R993" s="14">
        <v>41852.527222222219</v>
      </c>
      <c r="S993" s="14">
        <v>41866.527222222219</v>
      </c>
    </row>
    <row r="994" spans="1:19" ht="32" x14ac:dyDescent="0.2">
      <c r="A994">
        <v>3461</v>
      </c>
      <c r="B994" s="3" t="s">
        <v>3460</v>
      </c>
      <c r="C994" s="3" t="s">
        <v>7571</v>
      </c>
      <c r="D994" s="6">
        <v>500</v>
      </c>
      <c r="E994" s="8">
        <v>695</v>
      </c>
      <c r="F994" t="s">
        <v>8218</v>
      </c>
      <c r="G994" t="s">
        <v>8223</v>
      </c>
      <c r="H994" t="s">
        <v>8245</v>
      </c>
      <c r="I994">
        <v>1477710000</v>
      </c>
      <c r="J994">
        <v>1475248279</v>
      </c>
      <c r="K994" t="b">
        <v>0</v>
      </c>
      <c r="L994">
        <v>12</v>
      </c>
      <c r="M994" t="b">
        <v>1</v>
      </c>
      <c r="N994" s="12" t="s">
        <v>8297</v>
      </c>
      <c r="O994" t="s">
        <v>8298</v>
      </c>
      <c r="P994" s="13">
        <v>139</v>
      </c>
      <c r="Q994" s="13">
        <v>57.92</v>
      </c>
      <c r="R994" s="14">
        <v>42643.632858796293</v>
      </c>
      <c r="S994" s="14">
        <v>42672.125</v>
      </c>
    </row>
    <row r="995" spans="1:19" ht="32" x14ac:dyDescent="0.2">
      <c r="A995">
        <v>3471</v>
      </c>
      <c r="B995" s="3" t="s">
        <v>3470</v>
      </c>
      <c r="C995" s="3" t="s">
        <v>7581</v>
      </c>
      <c r="D995" s="6">
        <v>500</v>
      </c>
      <c r="E995" s="8">
        <v>1073</v>
      </c>
      <c r="F995" t="s">
        <v>8218</v>
      </c>
      <c r="G995" t="s">
        <v>8224</v>
      </c>
      <c r="H995" t="s">
        <v>8246</v>
      </c>
      <c r="I995">
        <v>1409515200</v>
      </c>
      <c r="J995">
        <v>1405971690</v>
      </c>
      <c r="K995" t="b">
        <v>0</v>
      </c>
      <c r="L995">
        <v>30</v>
      </c>
      <c r="M995" t="b">
        <v>1</v>
      </c>
      <c r="N995" s="12" t="s">
        <v>8297</v>
      </c>
      <c r="O995" t="s">
        <v>8298</v>
      </c>
      <c r="P995" s="13">
        <v>215</v>
      </c>
      <c r="Q995" s="13">
        <v>35.770000000000003</v>
      </c>
      <c r="R995" s="14">
        <v>41841.820486111108</v>
      </c>
      <c r="S995" s="14">
        <v>41882.833333333336</v>
      </c>
    </row>
    <row r="996" spans="1:19" ht="32" x14ac:dyDescent="0.2">
      <c r="A996">
        <v>3491</v>
      </c>
      <c r="B996" s="3" t="s">
        <v>3490</v>
      </c>
      <c r="C996" s="3" t="s">
        <v>7601</v>
      </c>
      <c r="D996" s="6">
        <v>500</v>
      </c>
      <c r="E996" s="8">
        <v>791</v>
      </c>
      <c r="F996" t="s">
        <v>8218</v>
      </c>
      <c r="G996" t="s">
        <v>8223</v>
      </c>
      <c r="H996" t="s">
        <v>8245</v>
      </c>
      <c r="I996">
        <v>1431928784</v>
      </c>
      <c r="J996">
        <v>1430114384</v>
      </c>
      <c r="K996" t="b">
        <v>0</v>
      </c>
      <c r="L996">
        <v>10</v>
      </c>
      <c r="M996" t="b">
        <v>1</v>
      </c>
      <c r="N996" s="12" t="s">
        <v>8297</v>
      </c>
      <c r="O996" t="s">
        <v>8298</v>
      </c>
      <c r="P996" s="13">
        <v>158</v>
      </c>
      <c r="Q996" s="13">
        <v>79.099999999999994</v>
      </c>
      <c r="R996" s="14">
        <v>42121.249814814815</v>
      </c>
      <c r="S996" s="14">
        <v>42142.249814814815</v>
      </c>
    </row>
    <row r="997" spans="1:19" ht="32" x14ac:dyDescent="0.2">
      <c r="A997">
        <v>3514</v>
      </c>
      <c r="B997" s="3" t="s">
        <v>3513</v>
      </c>
      <c r="C997" s="3" t="s">
        <v>7624</v>
      </c>
      <c r="D997" s="6">
        <v>500</v>
      </c>
      <c r="E997" s="8">
        <v>550</v>
      </c>
      <c r="F997" t="s">
        <v>8218</v>
      </c>
      <c r="G997" t="s">
        <v>8223</v>
      </c>
      <c r="H997" t="s">
        <v>8245</v>
      </c>
      <c r="I997">
        <v>1422853140</v>
      </c>
      <c r="J997">
        <v>1421439552</v>
      </c>
      <c r="K997" t="b">
        <v>0</v>
      </c>
      <c r="L997">
        <v>10</v>
      </c>
      <c r="M997" t="b">
        <v>1</v>
      </c>
      <c r="N997" s="12" t="s">
        <v>8297</v>
      </c>
      <c r="O997" t="s">
        <v>8298</v>
      </c>
      <c r="P997" s="13">
        <v>110</v>
      </c>
      <c r="Q997" s="13">
        <v>55</v>
      </c>
      <c r="R997" s="14">
        <v>42020.846666666665</v>
      </c>
      <c r="S997" s="14">
        <v>42037.207638888889</v>
      </c>
    </row>
    <row r="998" spans="1:19" ht="32" x14ac:dyDescent="0.2">
      <c r="A998">
        <v>3525</v>
      </c>
      <c r="B998" s="3" t="s">
        <v>3524</v>
      </c>
      <c r="C998" s="3" t="s">
        <v>7635</v>
      </c>
      <c r="D998" s="6">
        <v>500</v>
      </c>
      <c r="E998" s="8">
        <v>530</v>
      </c>
      <c r="F998" t="s">
        <v>8218</v>
      </c>
      <c r="G998" t="s">
        <v>8223</v>
      </c>
      <c r="H998" t="s">
        <v>8245</v>
      </c>
      <c r="I998">
        <v>1439136000</v>
      </c>
      <c r="J998">
        <v>1438188106</v>
      </c>
      <c r="K998" t="b">
        <v>0</v>
      </c>
      <c r="L998">
        <v>7</v>
      </c>
      <c r="M998" t="b">
        <v>1</v>
      </c>
      <c r="N998" s="12" t="s">
        <v>8297</v>
      </c>
      <c r="O998" t="s">
        <v>8298</v>
      </c>
      <c r="P998" s="13">
        <v>106</v>
      </c>
      <c r="Q998" s="13">
        <v>75.709999999999994</v>
      </c>
      <c r="R998" s="14">
        <v>42214.6956712963</v>
      </c>
      <c r="S998" s="14">
        <v>42225.666666666672</v>
      </c>
    </row>
    <row r="999" spans="1:19" ht="32" x14ac:dyDescent="0.2">
      <c r="A999">
        <v>3529</v>
      </c>
      <c r="B999" s="3" t="s">
        <v>3528</v>
      </c>
      <c r="C999" s="3" t="s">
        <v>7639</v>
      </c>
      <c r="D999" s="6">
        <v>500</v>
      </c>
      <c r="E999" s="8">
        <v>660</v>
      </c>
      <c r="F999" t="s">
        <v>8218</v>
      </c>
      <c r="G999" t="s">
        <v>8223</v>
      </c>
      <c r="H999" t="s">
        <v>8245</v>
      </c>
      <c r="I999">
        <v>1436749200</v>
      </c>
      <c r="J999">
        <v>1434997018</v>
      </c>
      <c r="K999" t="b">
        <v>0</v>
      </c>
      <c r="L999">
        <v>18</v>
      </c>
      <c r="M999" t="b">
        <v>1</v>
      </c>
      <c r="N999" s="12" t="s">
        <v>8297</v>
      </c>
      <c r="O999" t="s">
        <v>8298</v>
      </c>
      <c r="P999" s="13">
        <v>132</v>
      </c>
      <c r="Q999" s="13">
        <v>36.67</v>
      </c>
      <c r="R999" s="14">
        <v>42177.761782407411</v>
      </c>
      <c r="S999" s="14">
        <v>42198.041666666672</v>
      </c>
    </row>
    <row r="1000" spans="1:19" ht="32" x14ac:dyDescent="0.2">
      <c r="A1000">
        <v>3533</v>
      </c>
      <c r="B1000" s="3" t="s">
        <v>3532</v>
      </c>
      <c r="C1000" s="3" t="s">
        <v>7643</v>
      </c>
      <c r="D1000" s="6">
        <v>500</v>
      </c>
      <c r="E1000" s="8">
        <v>631</v>
      </c>
      <c r="F1000" t="s">
        <v>8218</v>
      </c>
      <c r="G1000" t="s">
        <v>8223</v>
      </c>
      <c r="H1000" t="s">
        <v>8245</v>
      </c>
      <c r="I1000">
        <v>1447269367</v>
      </c>
      <c r="J1000">
        <v>1444673767</v>
      </c>
      <c r="K1000" t="b">
        <v>0</v>
      </c>
      <c r="L1000">
        <v>8</v>
      </c>
      <c r="M1000" t="b">
        <v>1</v>
      </c>
      <c r="N1000" s="12" t="s">
        <v>8297</v>
      </c>
      <c r="O1000" t="s">
        <v>8298</v>
      </c>
      <c r="P1000" s="13">
        <v>126</v>
      </c>
      <c r="Q1000" s="13">
        <v>78.88</v>
      </c>
      <c r="R1000" s="14">
        <v>42289.761192129634</v>
      </c>
      <c r="S1000" s="14">
        <v>42319.802858796291</v>
      </c>
    </row>
    <row r="1001" spans="1:19" ht="32" x14ac:dyDescent="0.2">
      <c r="A1001">
        <v>3563</v>
      </c>
      <c r="B1001" s="3" t="s">
        <v>3562</v>
      </c>
      <c r="C1001" s="3" t="s">
        <v>7673</v>
      </c>
      <c r="D1001" s="6">
        <v>500</v>
      </c>
      <c r="E1001" s="8">
        <v>527.45000000000005</v>
      </c>
      <c r="F1001" t="s">
        <v>8218</v>
      </c>
      <c r="G1001" t="s">
        <v>8224</v>
      </c>
      <c r="H1001" t="s">
        <v>8246</v>
      </c>
      <c r="I1001">
        <v>1470078000</v>
      </c>
      <c r="J1001">
        <v>1467648456</v>
      </c>
      <c r="K1001" t="b">
        <v>0</v>
      </c>
      <c r="L1001">
        <v>25</v>
      </c>
      <c r="M1001" t="b">
        <v>1</v>
      </c>
      <c r="N1001" s="12" t="s">
        <v>8297</v>
      </c>
      <c r="O1001" t="s">
        <v>8298</v>
      </c>
      <c r="P1001" s="13">
        <v>105</v>
      </c>
      <c r="Q1001" s="13">
        <v>21.1</v>
      </c>
      <c r="R1001" s="14">
        <v>42555.671944444446</v>
      </c>
      <c r="S1001" s="14">
        <v>42583.791666666672</v>
      </c>
    </row>
    <row r="1002" spans="1:19" ht="32" x14ac:dyDescent="0.2">
      <c r="A1002">
        <v>3572</v>
      </c>
      <c r="B1002" s="3" t="s">
        <v>3571</v>
      </c>
      <c r="C1002" s="3" t="s">
        <v>7682</v>
      </c>
      <c r="D1002" s="6">
        <v>500</v>
      </c>
      <c r="E1002" s="8">
        <v>500</v>
      </c>
      <c r="F1002" t="s">
        <v>8218</v>
      </c>
      <c r="G1002" t="s">
        <v>8224</v>
      </c>
      <c r="H1002" t="s">
        <v>8246</v>
      </c>
      <c r="I1002">
        <v>1434894082</v>
      </c>
      <c r="J1002">
        <v>1432302082</v>
      </c>
      <c r="K1002" t="b">
        <v>0</v>
      </c>
      <c r="L1002">
        <v>9</v>
      </c>
      <c r="M1002" t="b">
        <v>1</v>
      </c>
      <c r="N1002" s="12" t="s">
        <v>8297</v>
      </c>
      <c r="O1002" t="s">
        <v>8298</v>
      </c>
      <c r="P1002" s="13">
        <v>100</v>
      </c>
      <c r="Q1002" s="13">
        <v>55.56</v>
      </c>
      <c r="R1002" s="14">
        <v>42146.570393518516</v>
      </c>
      <c r="S1002" s="14">
        <v>42176.570393518516</v>
      </c>
    </row>
    <row r="1003" spans="1:19" ht="32" x14ac:dyDescent="0.2">
      <c r="A1003">
        <v>3579</v>
      </c>
      <c r="B1003" s="3" t="s">
        <v>3578</v>
      </c>
      <c r="C1003" s="3" t="s">
        <v>7689</v>
      </c>
      <c r="D1003" s="6">
        <v>500</v>
      </c>
      <c r="E1003" s="8">
        <v>500</v>
      </c>
      <c r="F1003" t="s">
        <v>8218</v>
      </c>
      <c r="G1003" t="s">
        <v>8224</v>
      </c>
      <c r="H1003" t="s">
        <v>8246</v>
      </c>
      <c r="I1003">
        <v>1459444656</v>
      </c>
      <c r="J1003">
        <v>1456856256</v>
      </c>
      <c r="K1003" t="b">
        <v>0</v>
      </c>
      <c r="L1003">
        <v>14</v>
      </c>
      <c r="M1003" t="b">
        <v>1</v>
      </c>
      <c r="N1003" s="12" t="s">
        <v>8297</v>
      </c>
      <c r="O1003" t="s">
        <v>8298</v>
      </c>
      <c r="P1003" s="13">
        <v>100</v>
      </c>
      <c r="Q1003" s="13">
        <v>35.71</v>
      </c>
      <c r="R1003" s="14">
        <v>42430.762222222227</v>
      </c>
      <c r="S1003" s="14">
        <v>42460.720555555556</v>
      </c>
    </row>
    <row r="1004" spans="1:19" ht="32" x14ac:dyDescent="0.2">
      <c r="A1004">
        <v>3587</v>
      </c>
      <c r="B1004" s="3" t="s">
        <v>3586</v>
      </c>
      <c r="C1004" s="3" t="s">
        <v>7697</v>
      </c>
      <c r="D1004" s="6">
        <v>500</v>
      </c>
      <c r="E1004" s="8">
        <v>633</v>
      </c>
      <c r="F1004" t="s">
        <v>8218</v>
      </c>
      <c r="G1004" t="s">
        <v>8224</v>
      </c>
      <c r="H1004" t="s">
        <v>8246</v>
      </c>
      <c r="I1004">
        <v>1467054000</v>
      </c>
      <c r="J1004">
        <v>1463144254</v>
      </c>
      <c r="K1004" t="b">
        <v>0</v>
      </c>
      <c r="L1004">
        <v>28</v>
      </c>
      <c r="M1004" t="b">
        <v>1</v>
      </c>
      <c r="N1004" s="12" t="s">
        <v>8297</v>
      </c>
      <c r="O1004" t="s">
        <v>8298</v>
      </c>
      <c r="P1004" s="13">
        <v>127</v>
      </c>
      <c r="Q1004" s="13">
        <v>22.61</v>
      </c>
      <c r="R1004" s="14">
        <v>42503.539976851855</v>
      </c>
      <c r="S1004" s="14">
        <v>42548.791666666672</v>
      </c>
    </row>
    <row r="1005" spans="1:19" ht="32" x14ac:dyDescent="0.2">
      <c r="A1005">
        <v>3599</v>
      </c>
      <c r="B1005" s="3" t="s">
        <v>3598</v>
      </c>
      <c r="C1005" s="3" t="s">
        <v>7709</v>
      </c>
      <c r="D1005" s="6">
        <v>500</v>
      </c>
      <c r="E1005" s="8">
        <v>1010</v>
      </c>
      <c r="F1005" t="s">
        <v>8218</v>
      </c>
      <c r="G1005" t="s">
        <v>8223</v>
      </c>
      <c r="H1005" t="s">
        <v>8245</v>
      </c>
      <c r="I1005">
        <v>1440892800</v>
      </c>
      <c r="J1005">
        <v>1438715077</v>
      </c>
      <c r="K1005" t="b">
        <v>0</v>
      </c>
      <c r="L1005">
        <v>17</v>
      </c>
      <c r="M1005" t="b">
        <v>1</v>
      </c>
      <c r="N1005" s="12" t="s">
        <v>8297</v>
      </c>
      <c r="O1005" t="s">
        <v>8298</v>
      </c>
      <c r="P1005" s="13">
        <v>202</v>
      </c>
      <c r="Q1005" s="13">
        <v>59.41</v>
      </c>
      <c r="R1005" s="14">
        <v>42220.79487268519</v>
      </c>
      <c r="S1005" s="14">
        <v>42246</v>
      </c>
    </row>
    <row r="1006" spans="1:19" ht="32" x14ac:dyDescent="0.2">
      <c r="A1006">
        <v>3650</v>
      </c>
      <c r="B1006" s="3" t="s">
        <v>3648</v>
      </c>
      <c r="C1006" s="3" t="s">
        <v>7760</v>
      </c>
      <c r="D1006" s="6">
        <v>500</v>
      </c>
      <c r="E1006" s="8">
        <v>500</v>
      </c>
      <c r="F1006" t="s">
        <v>8218</v>
      </c>
      <c r="G1006" t="s">
        <v>8224</v>
      </c>
      <c r="H1006" t="s">
        <v>8246</v>
      </c>
      <c r="I1006">
        <v>1454412584</v>
      </c>
      <c r="J1006">
        <v>1452598184</v>
      </c>
      <c r="K1006" t="b">
        <v>0</v>
      </c>
      <c r="L1006">
        <v>17</v>
      </c>
      <c r="M1006" t="b">
        <v>1</v>
      </c>
      <c r="N1006" s="12" t="s">
        <v>8297</v>
      </c>
      <c r="O1006" t="s">
        <v>8298</v>
      </c>
      <c r="P1006" s="13">
        <v>100</v>
      </c>
      <c r="Q1006" s="13">
        <v>29.41</v>
      </c>
      <c r="R1006" s="14">
        <v>42381.478981481487</v>
      </c>
      <c r="S1006" s="14">
        <v>42402.478981481487</v>
      </c>
    </row>
    <row r="1007" spans="1:19" ht="32" x14ac:dyDescent="0.2">
      <c r="A1007">
        <v>3651</v>
      </c>
      <c r="B1007" s="3" t="s">
        <v>3649</v>
      </c>
      <c r="C1007" s="3" t="s">
        <v>7761</v>
      </c>
      <c r="D1007" s="6">
        <v>500</v>
      </c>
      <c r="E1007" s="8">
        <v>520</v>
      </c>
      <c r="F1007" t="s">
        <v>8218</v>
      </c>
      <c r="G1007" t="s">
        <v>8223</v>
      </c>
      <c r="H1007" t="s">
        <v>8245</v>
      </c>
      <c r="I1007">
        <v>1407686340</v>
      </c>
      <c r="J1007">
        <v>1404833442</v>
      </c>
      <c r="K1007" t="b">
        <v>0</v>
      </c>
      <c r="L1007">
        <v>9</v>
      </c>
      <c r="M1007" t="b">
        <v>1</v>
      </c>
      <c r="N1007" s="12" t="s">
        <v>8297</v>
      </c>
      <c r="O1007" t="s">
        <v>8298</v>
      </c>
      <c r="P1007" s="13">
        <v>104</v>
      </c>
      <c r="Q1007" s="13">
        <v>57.78</v>
      </c>
      <c r="R1007" s="14">
        <v>41828.646319444444</v>
      </c>
      <c r="S1007" s="14">
        <v>41861.665972222225</v>
      </c>
    </row>
    <row r="1008" spans="1:19" ht="16" x14ac:dyDescent="0.2">
      <c r="A1008">
        <v>3700</v>
      </c>
      <c r="B1008" s="3" t="s">
        <v>3697</v>
      </c>
      <c r="C1008" s="3" t="s">
        <v>7810</v>
      </c>
      <c r="D1008" s="6">
        <v>500</v>
      </c>
      <c r="E1008" s="8">
        <v>606</v>
      </c>
      <c r="F1008" t="s">
        <v>8218</v>
      </c>
      <c r="G1008" t="s">
        <v>8223</v>
      </c>
      <c r="H1008" t="s">
        <v>8245</v>
      </c>
      <c r="I1008">
        <v>1412092800</v>
      </c>
      <c r="J1008">
        <v>1409493800</v>
      </c>
      <c r="K1008" t="b">
        <v>0</v>
      </c>
      <c r="L1008">
        <v>18</v>
      </c>
      <c r="M1008" t="b">
        <v>1</v>
      </c>
      <c r="N1008" s="12" t="s">
        <v>8297</v>
      </c>
      <c r="O1008" t="s">
        <v>8298</v>
      </c>
      <c r="P1008" s="13">
        <v>121</v>
      </c>
      <c r="Q1008" s="13">
        <v>33.67</v>
      </c>
      <c r="R1008" s="14">
        <v>41882.585648148146</v>
      </c>
      <c r="S1008" s="14">
        <v>41912.666666666664</v>
      </c>
    </row>
    <row r="1009" spans="1:19" ht="16" x14ac:dyDescent="0.2">
      <c r="A1009">
        <v>3711</v>
      </c>
      <c r="B1009" s="3" t="s">
        <v>3708</v>
      </c>
      <c r="C1009" s="3" t="s">
        <v>7821</v>
      </c>
      <c r="D1009" s="6">
        <v>500</v>
      </c>
      <c r="E1009" s="8">
        <v>570</v>
      </c>
      <c r="F1009" t="s">
        <v>8218</v>
      </c>
      <c r="G1009" t="s">
        <v>8223</v>
      </c>
      <c r="H1009" t="s">
        <v>8245</v>
      </c>
      <c r="I1009">
        <v>1402848000</v>
      </c>
      <c r="J1009">
        <v>1400606573</v>
      </c>
      <c r="K1009" t="b">
        <v>0</v>
      </c>
      <c r="L1009">
        <v>21</v>
      </c>
      <c r="M1009" t="b">
        <v>1</v>
      </c>
      <c r="N1009" s="12" t="s">
        <v>8297</v>
      </c>
      <c r="O1009" t="s">
        <v>8298</v>
      </c>
      <c r="P1009" s="13">
        <v>114</v>
      </c>
      <c r="Q1009" s="13">
        <v>27.14</v>
      </c>
      <c r="R1009" s="14">
        <v>41779.724224537036</v>
      </c>
      <c r="S1009" s="14">
        <v>41805.666666666664</v>
      </c>
    </row>
    <row r="1010" spans="1:19" ht="32" x14ac:dyDescent="0.2">
      <c r="A1010">
        <v>3718</v>
      </c>
      <c r="B1010" s="3" t="s">
        <v>3715</v>
      </c>
      <c r="C1010" s="3" t="s">
        <v>7828</v>
      </c>
      <c r="D1010" s="6">
        <v>500</v>
      </c>
      <c r="E1010" s="8">
        <v>1197</v>
      </c>
      <c r="F1010" t="s">
        <v>8218</v>
      </c>
      <c r="G1010" t="s">
        <v>8224</v>
      </c>
      <c r="H1010" t="s">
        <v>8246</v>
      </c>
      <c r="I1010">
        <v>1425057075</v>
      </c>
      <c r="J1010">
        <v>1422465075</v>
      </c>
      <c r="K1010" t="b">
        <v>0</v>
      </c>
      <c r="L1010">
        <v>46</v>
      </c>
      <c r="M1010" t="b">
        <v>1</v>
      </c>
      <c r="N1010" s="12" t="s">
        <v>8297</v>
      </c>
      <c r="O1010" t="s">
        <v>8298</v>
      </c>
      <c r="P1010" s="13">
        <v>239</v>
      </c>
      <c r="Q1010" s="13">
        <v>26.02</v>
      </c>
      <c r="R1010" s="14">
        <v>42032.716145833328</v>
      </c>
      <c r="S1010" s="14">
        <v>42062.716145833328</v>
      </c>
    </row>
    <row r="1011" spans="1:19" ht="32" x14ac:dyDescent="0.2">
      <c r="A1011">
        <v>3829</v>
      </c>
      <c r="B1011" s="3" t="s">
        <v>3826</v>
      </c>
      <c r="C1011" s="3" t="s">
        <v>7938</v>
      </c>
      <c r="D1011" s="6">
        <v>500</v>
      </c>
      <c r="E1011" s="8">
        <v>501</v>
      </c>
      <c r="F1011" t="s">
        <v>8218</v>
      </c>
      <c r="G1011" t="s">
        <v>8223</v>
      </c>
      <c r="H1011" t="s">
        <v>8245</v>
      </c>
      <c r="I1011">
        <v>1472676371</v>
      </c>
      <c r="J1011">
        <v>1470948371</v>
      </c>
      <c r="K1011" t="b">
        <v>0</v>
      </c>
      <c r="L1011">
        <v>8</v>
      </c>
      <c r="M1011" t="b">
        <v>1</v>
      </c>
      <c r="N1011" s="12" t="s">
        <v>8297</v>
      </c>
      <c r="O1011" t="s">
        <v>8298</v>
      </c>
      <c r="P1011" s="13">
        <v>100</v>
      </c>
      <c r="Q1011" s="13">
        <v>62.63</v>
      </c>
      <c r="R1011" s="14">
        <v>42593.865405092598</v>
      </c>
      <c r="S1011" s="14">
        <v>42613.865405092598</v>
      </c>
    </row>
    <row r="1012" spans="1:19" ht="32" x14ac:dyDescent="0.2">
      <c r="A1012">
        <v>3831</v>
      </c>
      <c r="B1012" s="3" t="s">
        <v>3828</v>
      </c>
      <c r="C1012" s="3" t="s">
        <v>7940</v>
      </c>
      <c r="D1012" s="6">
        <v>500</v>
      </c>
      <c r="E1012" s="8">
        <v>530.11</v>
      </c>
      <c r="F1012" t="s">
        <v>8218</v>
      </c>
      <c r="G1012" t="s">
        <v>8223</v>
      </c>
      <c r="H1012" t="s">
        <v>8245</v>
      </c>
      <c r="I1012">
        <v>1415222545</v>
      </c>
      <c r="J1012">
        <v>1413404545</v>
      </c>
      <c r="K1012" t="b">
        <v>0</v>
      </c>
      <c r="L1012">
        <v>9</v>
      </c>
      <c r="M1012" t="b">
        <v>1</v>
      </c>
      <c r="N1012" s="12" t="s">
        <v>8297</v>
      </c>
      <c r="O1012" t="s">
        <v>8298</v>
      </c>
      <c r="P1012" s="13">
        <v>106</v>
      </c>
      <c r="Q1012" s="13">
        <v>58.9</v>
      </c>
      <c r="R1012" s="14">
        <v>41927.848900462966</v>
      </c>
      <c r="S1012" s="14">
        <v>41948.890567129631</v>
      </c>
    </row>
    <row r="1013" spans="1:19" ht="32" x14ac:dyDescent="0.2">
      <c r="A1013">
        <v>2836</v>
      </c>
      <c r="B1013" s="3" t="s">
        <v>2836</v>
      </c>
      <c r="C1013" s="3" t="s">
        <v>6946</v>
      </c>
      <c r="D1013" s="6">
        <v>450</v>
      </c>
      <c r="E1013" s="8">
        <v>485</v>
      </c>
      <c r="F1013" t="s">
        <v>8218</v>
      </c>
      <c r="G1013" t="s">
        <v>8223</v>
      </c>
      <c r="H1013" t="s">
        <v>8245</v>
      </c>
      <c r="I1013">
        <v>1487393940</v>
      </c>
      <c r="J1013">
        <v>1484115418</v>
      </c>
      <c r="K1013" t="b">
        <v>0</v>
      </c>
      <c r="L1013">
        <v>11</v>
      </c>
      <c r="M1013" t="b">
        <v>1</v>
      </c>
      <c r="N1013" s="12" t="s">
        <v>8297</v>
      </c>
      <c r="O1013" t="s">
        <v>8298</v>
      </c>
      <c r="P1013" s="13">
        <v>108</v>
      </c>
      <c r="Q1013" s="13">
        <v>44.09</v>
      </c>
      <c r="R1013" s="14">
        <v>42746.261782407411</v>
      </c>
      <c r="S1013" s="14">
        <v>42784.207638888889</v>
      </c>
    </row>
    <row r="1014" spans="1:19" ht="32" x14ac:dyDescent="0.2">
      <c r="A1014">
        <v>2805</v>
      </c>
      <c r="B1014" s="3" t="s">
        <v>2805</v>
      </c>
      <c r="C1014" s="3" t="s">
        <v>6915</v>
      </c>
      <c r="D1014" s="6">
        <v>400</v>
      </c>
      <c r="E1014" s="8">
        <v>440</v>
      </c>
      <c r="F1014" t="s">
        <v>8218</v>
      </c>
      <c r="G1014" t="s">
        <v>8224</v>
      </c>
      <c r="H1014" t="s">
        <v>8246</v>
      </c>
      <c r="I1014">
        <v>1440245273</v>
      </c>
      <c r="J1014">
        <v>1438085273</v>
      </c>
      <c r="K1014" t="b">
        <v>0</v>
      </c>
      <c r="L1014">
        <v>18</v>
      </c>
      <c r="M1014" t="b">
        <v>1</v>
      </c>
      <c r="N1014" s="12" t="s">
        <v>8297</v>
      </c>
      <c r="O1014" t="s">
        <v>8298</v>
      </c>
      <c r="P1014" s="13">
        <v>110</v>
      </c>
      <c r="Q1014" s="13">
        <v>24.44</v>
      </c>
      <c r="R1014" s="14">
        <v>42213.505474537036</v>
      </c>
      <c r="S1014" s="14">
        <v>42238.505474537036</v>
      </c>
    </row>
    <row r="1015" spans="1:19" ht="32" x14ac:dyDescent="0.2">
      <c r="A1015">
        <v>3325</v>
      </c>
      <c r="B1015" s="3" t="s">
        <v>3325</v>
      </c>
      <c r="C1015" s="3" t="s">
        <v>7435</v>
      </c>
      <c r="D1015" s="6">
        <v>400</v>
      </c>
      <c r="E1015" s="8">
        <v>450</v>
      </c>
      <c r="F1015" t="s">
        <v>8218</v>
      </c>
      <c r="G1015" t="s">
        <v>8224</v>
      </c>
      <c r="H1015" t="s">
        <v>8246</v>
      </c>
      <c r="I1015">
        <v>1428256277</v>
      </c>
      <c r="J1015">
        <v>1425235877</v>
      </c>
      <c r="K1015" t="b">
        <v>0</v>
      </c>
      <c r="L1015">
        <v>15</v>
      </c>
      <c r="M1015" t="b">
        <v>1</v>
      </c>
      <c r="N1015" s="12" t="s">
        <v>8297</v>
      </c>
      <c r="O1015" t="s">
        <v>8298</v>
      </c>
      <c r="P1015" s="13">
        <v>113</v>
      </c>
      <c r="Q1015" s="13">
        <v>30</v>
      </c>
      <c r="R1015" s="14">
        <v>42064.785613425927</v>
      </c>
      <c r="S1015" s="14">
        <v>42099.743946759263</v>
      </c>
    </row>
    <row r="1016" spans="1:19" ht="32" x14ac:dyDescent="0.2">
      <c r="A1016">
        <v>3494</v>
      </c>
      <c r="B1016" s="3" t="s">
        <v>3493</v>
      </c>
      <c r="C1016" s="3" t="s">
        <v>7604</v>
      </c>
      <c r="D1016" s="6">
        <v>400</v>
      </c>
      <c r="E1016" s="8">
        <v>400</v>
      </c>
      <c r="F1016" t="s">
        <v>8218</v>
      </c>
      <c r="G1016" t="s">
        <v>8223</v>
      </c>
      <c r="H1016" t="s">
        <v>8245</v>
      </c>
      <c r="I1016">
        <v>1480140000</v>
      </c>
      <c r="J1016">
        <v>1479186575</v>
      </c>
      <c r="K1016" t="b">
        <v>0</v>
      </c>
      <c r="L1016">
        <v>13</v>
      </c>
      <c r="M1016" t="b">
        <v>1</v>
      </c>
      <c r="N1016" s="12" t="s">
        <v>8297</v>
      </c>
      <c r="O1016" t="s">
        <v>8298</v>
      </c>
      <c r="P1016" s="13">
        <v>100</v>
      </c>
      <c r="Q1016" s="13">
        <v>30.77</v>
      </c>
      <c r="R1016" s="14">
        <v>42689.214988425927</v>
      </c>
      <c r="S1016" s="14">
        <v>42700.25</v>
      </c>
    </row>
    <row r="1017" spans="1:19" ht="16" x14ac:dyDescent="0.2">
      <c r="A1017">
        <v>3309</v>
      </c>
      <c r="B1017" s="3" t="s">
        <v>3309</v>
      </c>
      <c r="C1017" s="3" t="s">
        <v>7419</v>
      </c>
      <c r="D1017" s="6">
        <v>350</v>
      </c>
      <c r="E1017" s="8">
        <v>558</v>
      </c>
      <c r="F1017" t="s">
        <v>8218</v>
      </c>
      <c r="G1017" t="s">
        <v>8224</v>
      </c>
      <c r="H1017" t="s">
        <v>8246</v>
      </c>
      <c r="I1017">
        <v>1476632178</v>
      </c>
      <c r="J1017">
        <v>1473953778</v>
      </c>
      <c r="K1017" t="b">
        <v>0</v>
      </c>
      <c r="L1017">
        <v>31</v>
      </c>
      <c r="M1017" t="b">
        <v>1</v>
      </c>
      <c r="N1017" s="12" t="s">
        <v>8297</v>
      </c>
      <c r="O1017" t="s">
        <v>8298</v>
      </c>
      <c r="P1017" s="13">
        <v>159</v>
      </c>
      <c r="Q1017" s="13">
        <v>18</v>
      </c>
      <c r="R1017" s="14">
        <v>42628.650208333333</v>
      </c>
      <c r="S1017" s="14">
        <v>42659.650208333333</v>
      </c>
    </row>
    <row r="1018" spans="1:19" ht="32" x14ac:dyDescent="0.2">
      <c r="A1018">
        <v>3405</v>
      </c>
      <c r="B1018" s="3" t="s">
        <v>3404</v>
      </c>
      <c r="C1018" s="3" t="s">
        <v>7515</v>
      </c>
      <c r="D1018" s="6">
        <v>350</v>
      </c>
      <c r="E1018" s="8">
        <v>481.5</v>
      </c>
      <c r="F1018" t="s">
        <v>8218</v>
      </c>
      <c r="G1018" t="s">
        <v>8224</v>
      </c>
      <c r="H1018" t="s">
        <v>8246</v>
      </c>
      <c r="I1018">
        <v>1456876740</v>
      </c>
      <c r="J1018">
        <v>1455063886</v>
      </c>
      <c r="K1018" t="b">
        <v>0</v>
      </c>
      <c r="L1018">
        <v>17</v>
      </c>
      <c r="M1018" t="b">
        <v>1</v>
      </c>
      <c r="N1018" s="12" t="s">
        <v>8297</v>
      </c>
      <c r="O1018" t="s">
        <v>8298</v>
      </c>
      <c r="P1018" s="13">
        <v>138</v>
      </c>
      <c r="Q1018" s="13">
        <v>28.32</v>
      </c>
      <c r="R1018" s="14">
        <v>42410.017199074078</v>
      </c>
      <c r="S1018" s="14">
        <v>42430.999305555553</v>
      </c>
    </row>
    <row r="1019" spans="1:19" ht="32" x14ac:dyDescent="0.2">
      <c r="A1019">
        <v>3521</v>
      </c>
      <c r="B1019" s="3" t="s">
        <v>3520</v>
      </c>
      <c r="C1019" s="3" t="s">
        <v>7631</v>
      </c>
      <c r="D1019" s="6">
        <v>350</v>
      </c>
      <c r="E1019" s="8">
        <v>593</v>
      </c>
      <c r="F1019" t="s">
        <v>8218</v>
      </c>
      <c r="G1019" t="s">
        <v>8223</v>
      </c>
      <c r="H1019" t="s">
        <v>8245</v>
      </c>
      <c r="I1019">
        <v>1411980020</v>
      </c>
      <c r="J1019">
        <v>1409388020</v>
      </c>
      <c r="K1019" t="b">
        <v>0</v>
      </c>
      <c r="L1019">
        <v>13</v>
      </c>
      <c r="M1019" t="b">
        <v>1</v>
      </c>
      <c r="N1019" s="12" t="s">
        <v>8297</v>
      </c>
      <c r="O1019" t="s">
        <v>8298</v>
      </c>
      <c r="P1019" s="13">
        <v>169</v>
      </c>
      <c r="Q1019" s="13">
        <v>45.62</v>
      </c>
      <c r="R1019" s="14">
        <v>41881.361342592594</v>
      </c>
      <c r="S1019" s="14">
        <v>41911.361342592594</v>
      </c>
    </row>
    <row r="1020" spans="1:19" ht="32" x14ac:dyDescent="0.2">
      <c r="A1020">
        <v>3558</v>
      </c>
      <c r="B1020" s="3" t="s">
        <v>3557</v>
      </c>
      <c r="C1020" s="3" t="s">
        <v>7668</v>
      </c>
      <c r="D1020" s="6">
        <v>350</v>
      </c>
      <c r="E1020" s="8">
        <v>504</v>
      </c>
      <c r="F1020" t="s">
        <v>8218</v>
      </c>
      <c r="G1020" t="s">
        <v>8224</v>
      </c>
      <c r="H1020" t="s">
        <v>8246</v>
      </c>
      <c r="I1020">
        <v>1435352400</v>
      </c>
      <c r="J1020">
        <v>1431718575</v>
      </c>
      <c r="K1020" t="b">
        <v>0</v>
      </c>
      <c r="L1020">
        <v>22</v>
      </c>
      <c r="M1020" t="b">
        <v>1</v>
      </c>
      <c r="N1020" s="12" t="s">
        <v>8297</v>
      </c>
      <c r="O1020" t="s">
        <v>8298</v>
      </c>
      <c r="P1020" s="13">
        <v>144</v>
      </c>
      <c r="Q1020" s="13">
        <v>22.91</v>
      </c>
      <c r="R1020" s="14">
        <v>42139.816840277781</v>
      </c>
      <c r="S1020" s="14">
        <v>42181.875</v>
      </c>
    </row>
    <row r="1021" spans="1:19" ht="32" x14ac:dyDescent="0.2">
      <c r="A1021">
        <v>3686</v>
      </c>
      <c r="B1021" s="3" t="s">
        <v>3683</v>
      </c>
      <c r="C1021" s="3" t="s">
        <v>7796</v>
      </c>
      <c r="D1021" s="6">
        <v>350</v>
      </c>
      <c r="E1021" s="8">
        <v>355</v>
      </c>
      <c r="F1021" t="s">
        <v>8218</v>
      </c>
      <c r="G1021" t="s">
        <v>8223</v>
      </c>
      <c r="H1021" t="s">
        <v>8245</v>
      </c>
      <c r="I1021">
        <v>1440820740</v>
      </c>
      <c r="J1021">
        <v>1439567660</v>
      </c>
      <c r="K1021" t="b">
        <v>0</v>
      </c>
      <c r="L1021">
        <v>6</v>
      </c>
      <c r="M1021" t="b">
        <v>1</v>
      </c>
      <c r="N1021" s="12" t="s">
        <v>8297</v>
      </c>
      <c r="O1021" t="s">
        <v>8298</v>
      </c>
      <c r="P1021" s="13">
        <v>101</v>
      </c>
      <c r="Q1021" s="13">
        <v>59.17</v>
      </c>
      <c r="R1021" s="14">
        <v>42230.662731481483</v>
      </c>
      <c r="S1021" s="14">
        <v>42245.165972222225</v>
      </c>
    </row>
    <row r="1022" spans="1:19" ht="32" x14ac:dyDescent="0.2">
      <c r="A1022">
        <v>3693</v>
      </c>
      <c r="B1022" s="3" t="s">
        <v>3690</v>
      </c>
      <c r="C1022" s="3" t="s">
        <v>7803</v>
      </c>
      <c r="D1022" s="6">
        <v>333</v>
      </c>
      <c r="E1022" s="8">
        <v>430</v>
      </c>
      <c r="F1022" t="s">
        <v>8218</v>
      </c>
      <c r="G1022" t="s">
        <v>8224</v>
      </c>
      <c r="H1022" t="s">
        <v>8246</v>
      </c>
      <c r="I1022">
        <v>1448922600</v>
      </c>
      <c r="J1022">
        <v>1446352529</v>
      </c>
      <c r="K1022" t="b">
        <v>0</v>
      </c>
      <c r="L1022">
        <v>14</v>
      </c>
      <c r="M1022" t="b">
        <v>1</v>
      </c>
      <c r="N1022" s="12" t="s">
        <v>8297</v>
      </c>
      <c r="O1022" t="s">
        <v>8298</v>
      </c>
      <c r="P1022" s="13">
        <v>129</v>
      </c>
      <c r="Q1022" s="13">
        <v>30.71</v>
      </c>
      <c r="R1022" s="14">
        <v>42309.191307870366</v>
      </c>
      <c r="S1022" s="14">
        <v>42338.9375</v>
      </c>
    </row>
    <row r="1023" spans="1:19" ht="32" x14ac:dyDescent="0.2">
      <c r="A1023">
        <v>3562</v>
      </c>
      <c r="B1023" s="3" t="s">
        <v>3561</v>
      </c>
      <c r="C1023" s="3" t="s">
        <v>7672</v>
      </c>
      <c r="D1023" s="6">
        <v>315</v>
      </c>
      <c r="E1023" s="8">
        <v>469</v>
      </c>
      <c r="F1023" t="s">
        <v>8218</v>
      </c>
      <c r="G1023" t="s">
        <v>8224</v>
      </c>
      <c r="H1023" t="s">
        <v>8246</v>
      </c>
      <c r="I1023">
        <v>1457906400</v>
      </c>
      <c r="J1023">
        <v>1457115427</v>
      </c>
      <c r="K1023" t="b">
        <v>0</v>
      </c>
      <c r="L1023">
        <v>31</v>
      </c>
      <c r="M1023" t="b">
        <v>1</v>
      </c>
      <c r="N1023" s="12" t="s">
        <v>8297</v>
      </c>
      <c r="O1023" t="s">
        <v>8298</v>
      </c>
      <c r="P1023" s="13">
        <v>149</v>
      </c>
      <c r="Q1023" s="13">
        <v>15.13</v>
      </c>
      <c r="R1023" s="14">
        <v>42433.761886574073</v>
      </c>
      <c r="S1023" s="14">
        <v>42442.916666666672</v>
      </c>
    </row>
    <row r="1024" spans="1:19" ht="48" x14ac:dyDescent="0.2">
      <c r="A1024">
        <v>3255</v>
      </c>
      <c r="B1024" s="3" t="s">
        <v>3255</v>
      </c>
      <c r="C1024" s="3" t="s">
        <v>7365</v>
      </c>
      <c r="D1024" s="6">
        <v>300</v>
      </c>
      <c r="E1024" s="8">
        <v>525</v>
      </c>
      <c r="F1024" t="s">
        <v>8218</v>
      </c>
      <c r="G1024" t="s">
        <v>8224</v>
      </c>
      <c r="H1024" t="s">
        <v>8246</v>
      </c>
      <c r="I1024">
        <v>1412706375</v>
      </c>
      <c r="J1024">
        <v>1410114375</v>
      </c>
      <c r="K1024" t="b">
        <v>1</v>
      </c>
      <c r="L1024">
        <v>18</v>
      </c>
      <c r="M1024" t="b">
        <v>1</v>
      </c>
      <c r="N1024" s="12" t="s">
        <v>8297</v>
      </c>
      <c r="O1024" t="s">
        <v>8298</v>
      </c>
      <c r="P1024" s="13">
        <v>175</v>
      </c>
      <c r="Q1024" s="13">
        <v>29.17</v>
      </c>
      <c r="R1024" s="14">
        <v>41889.768229166664</v>
      </c>
      <c r="S1024" s="14">
        <v>41919.768229166664</v>
      </c>
    </row>
    <row r="1025" spans="1:19" ht="32" x14ac:dyDescent="0.2">
      <c r="A1025">
        <v>3444</v>
      </c>
      <c r="B1025" s="3" t="s">
        <v>3443</v>
      </c>
      <c r="C1025" s="3" t="s">
        <v>7554</v>
      </c>
      <c r="D1025" s="6">
        <v>300</v>
      </c>
      <c r="E1025" s="8">
        <v>867</v>
      </c>
      <c r="F1025" t="s">
        <v>8218</v>
      </c>
      <c r="G1025" t="s">
        <v>8225</v>
      </c>
      <c r="H1025" t="s">
        <v>8247</v>
      </c>
      <c r="I1025">
        <v>1465394340</v>
      </c>
      <c r="J1025">
        <v>1464677986</v>
      </c>
      <c r="K1025" t="b">
        <v>0</v>
      </c>
      <c r="L1025">
        <v>20</v>
      </c>
      <c r="M1025" t="b">
        <v>1</v>
      </c>
      <c r="N1025" s="12" t="s">
        <v>8297</v>
      </c>
      <c r="O1025" t="s">
        <v>8298</v>
      </c>
      <c r="P1025" s="13">
        <v>289</v>
      </c>
      <c r="Q1025" s="13">
        <v>43.35</v>
      </c>
      <c r="R1025" s="14">
        <v>42521.291504629626</v>
      </c>
      <c r="S1025" s="14">
        <v>42529.582638888889</v>
      </c>
    </row>
    <row r="1026" spans="1:19" ht="32" x14ac:dyDescent="0.2">
      <c r="A1026">
        <v>3453</v>
      </c>
      <c r="B1026" s="3" t="s">
        <v>3452</v>
      </c>
      <c r="C1026" s="3" t="s">
        <v>7563</v>
      </c>
      <c r="D1026" s="6">
        <v>300</v>
      </c>
      <c r="E1026" s="8">
        <v>385</v>
      </c>
      <c r="F1026" t="s">
        <v>8218</v>
      </c>
      <c r="G1026" t="s">
        <v>8224</v>
      </c>
      <c r="H1026" t="s">
        <v>8246</v>
      </c>
      <c r="I1026">
        <v>1471130956</v>
      </c>
      <c r="J1026">
        <v>1465946956</v>
      </c>
      <c r="K1026" t="b">
        <v>0</v>
      </c>
      <c r="L1026">
        <v>14</v>
      </c>
      <c r="M1026" t="b">
        <v>1</v>
      </c>
      <c r="N1026" s="12" t="s">
        <v>8297</v>
      </c>
      <c r="O1026" t="s">
        <v>8298</v>
      </c>
      <c r="P1026" s="13">
        <v>128</v>
      </c>
      <c r="Q1026" s="13">
        <v>27.5</v>
      </c>
      <c r="R1026" s="14">
        <v>42535.97865740741</v>
      </c>
      <c r="S1026" s="14">
        <v>42595.97865740741</v>
      </c>
    </row>
    <row r="1027" spans="1:19" ht="32" x14ac:dyDescent="0.2">
      <c r="A1027">
        <v>3475</v>
      </c>
      <c r="B1027" s="3" t="s">
        <v>3474</v>
      </c>
      <c r="C1027" s="3" t="s">
        <v>7585</v>
      </c>
      <c r="D1027" s="6">
        <v>300</v>
      </c>
      <c r="E1027" s="8">
        <v>340</v>
      </c>
      <c r="F1027" t="s">
        <v>8218</v>
      </c>
      <c r="G1027" t="s">
        <v>8224</v>
      </c>
      <c r="H1027" t="s">
        <v>8246</v>
      </c>
      <c r="I1027">
        <v>1414972800</v>
      </c>
      <c r="J1027">
        <v>1412629704</v>
      </c>
      <c r="K1027" t="b">
        <v>0</v>
      </c>
      <c r="L1027">
        <v>17</v>
      </c>
      <c r="M1027" t="b">
        <v>1</v>
      </c>
      <c r="N1027" s="12" t="s">
        <v>8297</v>
      </c>
      <c r="O1027" t="s">
        <v>8298</v>
      </c>
      <c r="P1027" s="13">
        <v>113</v>
      </c>
      <c r="Q1027" s="13">
        <v>20</v>
      </c>
      <c r="R1027" s="14">
        <v>41918.880833333329</v>
      </c>
      <c r="S1027" s="14">
        <v>41946</v>
      </c>
    </row>
    <row r="1028" spans="1:19" ht="32" x14ac:dyDescent="0.2">
      <c r="A1028">
        <v>3476</v>
      </c>
      <c r="B1028" s="3" t="s">
        <v>3475</v>
      </c>
      <c r="C1028" s="3" t="s">
        <v>7586</v>
      </c>
      <c r="D1028" s="6">
        <v>300</v>
      </c>
      <c r="E1028" s="8">
        <v>312</v>
      </c>
      <c r="F1028" t="s">
        <v>8218</v>
      </c>
      <c r="G1028" t="s">
        <v>8223</v>
      </c>
      <c r="H1028" t="s">
        <v>8245</v>
      </c>
      <c r="I1028">
        <v>1414378800</v>
      </c>
      <c r="J1028">
        <v>1412836990</v>
      </c>
      <c r="K1028" t="b">
        <v>0</v>
      </c>
      <c r="L1028">
        <v>6</v>
      </c>
      <c r="M1028" t="b">
        <v>1</v>
      </c>
      <c r="N1028" s="12" t="s">
        <v>8297</v>
      </c>
      <c r="O1028" t="s">
        <v>8298</v>
      </c>
      <c r="P1028" s="13">
        <v>104</v>
      </c>
      <c r="Q1028" s="13">
        <v>52</v>
      </c>
      <c r="R1028" s="14">
        <v>41921.279976851853</v>
      </c>
      <c r="S1028" s="14">
        <v>41939.125</v>
      </c>
    </row>
    <row r="1029" spans="1:19" ht="32" x14ac:dyDescent="0.2">
      <c r="A1029">
        <v>3540</v>
      </c>
      <c r="B1029" s="3" t="s">
        <v>3539</v>
      </c>
      <c r="C1029" s="3" t="s">
        <v>7650</v>
      </c>
      <c r="D1029" s="6">
        <v>300</v>
      </c>
      <c r="E1029" s="8">
        <v>369</v>
      </c>
      <c r="F1029" t="s">
        <v>8218</v>
      </c>
      <c r="G1029" t="s">
        <v>8224</v>
      </c>
      <c r="H1029" t="s">
        <v>8246</v>
      </c>
      <c r="I1029">
        <v>1466899491</v>
      </c>
      <c r="J1029">
        <v>1464307491</v>
      </c>
      <c r="K1029" t="b">
        <v>0</v>
      </c>
      <c r="L1029">
        <v>8</v>
      </c>
      <c r="M1029" t="b">
        <v>1</v>
      </c>
      <c r="N1029" s="12" t="s">
        <v>8297</v>
      </c>
      <c r="O1029" t="s">
        <v>8298</v>
      </c>
      <c r="P1029" s="13">
        <v>123</v>
      </c>
      <c r="Q1029" s="13">
        <v>46.13</v>
      </c>
      <c r="R1029" s="14">
        <v>42517.003368055557</v>
      </c>
      <c r="S1029" s="14">
        <v>42547.003368055557</v>
      </c>
    </row>
    <row r="1030" spans="1:19" ht="32" x14ac:dyDescent="0.2">
      <c r="A1030">
        <v>3652</v>
      </c>
      <c r="B1030" s="3" t="s">
        <v>2867</v>
      </c>
      <c r="C1030" s="3" t="s">
        <v>7762</v>
      </c>
      <c r="D1030" s="6">
        <v>300</v>
      </c>
      <c r="E1030" s="8">
        <v>752</v>
      </c>
      <c r="F1030" t="s">
        <v>8218</v>
      </c>
      <c r="G1030" t="s">
        <v>8228</v>
      </c>
      <c r="H1030" t="s">
        <v>8250</v>
      </c>
      <c r="I1030">
        <v>1472097540</v>
      </c>
      <c r="J1030">
        <v>1471188502</v>
      </c>
      <c r="K1030" t="b">
        <v>0</v>
      </c>
      <c r="L1030">
        <v>17</v>
      </c>
      <c r="M1030" t="b">
        <v>1</v>
      </c>
      <c r="N1030" s="12" t="s">
        <v>8297</v>
      </c>
      <c r="O1030" t="s">
        <v>8298</v>
      </c>
      <c r="P1030" s="13">
        <v>251</v>
      </c>
      <c r="Q1030" s="13">
        <v>44.24</v>
      </c>
      <c r="R1030" s="14">
        <v>42596.644699074073</v>
      </c>
      <c r="S1030" s="14">
        <v>42607.165972222225</v>
      </c>
    </row>
    <row r="1031" spans="1:19" ht="32" x14ac:dyDescent="0.2">
      <c r="A1031">
        <v>3704</v>
      </c>
      <c r="B1031" s="3" t="s">
        <v>3701</v>
      </c>
      <c r="C1031" s="3" t="s">
        <v>7814</v>
      </c>
      <c r="D1031" s="6">
        <v>300</v>
      </c>
      <c r="E1031" s="8">
        <v>409.01</v>
      </c>
      <c r="F1031" t="s">
        <v>8218</v>
      </c>
      <c r="G1031" t="s">
        <v>8224</v>
      </c>
      <c r="H1031" t="s">
        <v>8246</v>
      </c>
      <c r="I1031">
        <v>1464712394</v>
      </c>
      <c r="J1031">
        <v>1459528394</v>
      </c>
      <c r="K1031" t="b">
        <v>0</v>
      </c>
      <c r="L1031">
        <v>27</v>
      </c>
      <c r="M1031" t="b">
        <v>1</v>
      </c>
      <c r="N1031" s="12" t="s">
        <v>8297</v>
      </c>
      <c r="O1031" t="s">
        <v>8298</v>
      </c>
      <c r="P1031" s="13">
        <v>136</v>
      </c>
      <c r="Q1031" s="13">
        <v>15.15</v>
      </c>
      <c r="R1031" s="14">
        <v>42461.689745370371</v>
      </c>
      <c r="S1031" s="14">
        <v>42521.689745370371</v>
      </c>
    </row>
    <row r="1032" spans="1:19" ht="32" x14ac:dyDescent="0.2">
      <c r="A1032">
        <v>3725</v>
      </c>
      <c r="B1032" s="3" t="s">
        <v>3722</v>
      </c>
      <c r="C1032" s="3" t="s">
        <v>7835</v>
      </c>
      <c r="D1032" s="6">
        <v>300</v>
      </c>
      <c r="E1032" s="8">
        <v>381</v>
      </c>
      <c r="F1032" t="s">
        <v>8218</v>
      </c>
      <c r="G1032" t="s">
        <v>8224</v>
      </c>
      <c r="H1032" t="s">
        <v>8246</v>
      </c>
      <c r="I1032">
        <v>1455831000</v>
      </c>
      <c r="J1032">
        <v>1454366467</v>
      </c>
      <c r="K1032" t="b">
        <v>0</v>
      </c>
      <c r="L1032">
        <v>15</v>
      </c>
      <c r="M1032" t="b">
        <v>1</v>
      </c>
      <c r="N1032" s="12" t="s">
        <v>8297</v>
      </c>
      <c r="O1032" t="s">
        <v>8298</v>
      </c>
      <c r="P1032" s="13">
        <v>127</v>
      </c>
      <c r="Q1032" s="13">
        <v>25.4</v>
      </c>
      <c r="R1032" s="14">
        <v>42401.945219907408</v>
      </c>
      <c r="S1032" s="14">
        <v>42418.895833333328</v>
      </c>
    </row>
    <row r="1033" spans="1:19" ht="32" x14ac:dyDescent="0.2">
      <c r="A1033">
        <v>3820</v>
      </c>
      <c r="B1033" s="3" t="s">
        <v>3817</v>
      </c>
      <c r="C1033" s="3" t="s">
        <v>7929</v>
      </c>
      <c r="D1033" s="6">
        <v>300</v>
      </c>
      <c r="E1033" s="8">
        <v>430</v>
      </c>
      <c r="F1033" t="s">
        <v>8218</v>
      </c>
      <c r="G1033" t="s">
        <v>8224</v>
      </c>
      <c r="H1033" t="s">
        <v>8246</v>
      </c>
      <c r="I1033">
        <v>1436110717</v>
      </c>
      <c r="J1033">
        <v>1433518717</v>
      </c>
      <c r="K1033" t="b">
        <v>0</v>
      </c>
      <c r="L1033">
        <v>20</v>
      </c>
      <c r="M1033" t="b">
        <v>1</v>
      </c>
      <c r="N1033" s="12" t="s">
        <v>8297</v>
      </c>
      <c r="O1033" t="s">
        <v>8298</v>
      </c>
      <c r="P1033" s="13">
        <v>143</v>
      </c>
      <c r="Q1033" s="13">
        <v>21.5</v>
      </c>
      <c r="R1033" s="14">
        <v>42160.651817129634</v>
      </c>
      <c r="S1033" s="14">
        <v>42190.651817129634</v>
      </c>
    </row>
    <row r="1034" spans="1:19" ht="64" x14ac:dyDescent="0.2">
      <c r="A1034">
        <v>1287</v>
      </c>
      <c r="B1034" s="3" t="s">
        <v>1288</v>
      </c>
      <c r="C1034" s="3" t="s">
        <v>5397</v>
      </c>
      <c r="D1034" s="6">
        <v>250</v>
      </c>
      <c r="E1034" s="8">
        <v>605</v>
      </c>
      <c r="F1034" t="s">
        <v>8218</v>
      </c>
      <c r="G1034" t="s">
        <v>8224</v>
      </c>
      <c r="H1034" t="s">
        <v>8246</v>
      </c>
      <c r="I1034">
        <v>1434120856</v>
      </c>
      <c r="J1034">
        <v>1428936856</v>
      </c>
      <c r="K1034" t="b">
        <v>0</v>
      </c>
      <c r="L1034">
        <v>25</v>
      </c>
      <c r="M1034" t="b">
        <v>1</v>
      </c>
      <c r="N1034" s="12" t="s">
        <v>8297</v>
      </c>
      <c r="O1034" t="s">
        <v>8298</v>
      </c>
      <c r="P1034" s="13">
        <v>242</v>
      </c>
      <c r="Q1034" s="13">
        <v>24.2</v>
      </c>
      <c r="R1034" s="14">
        <v>42107.621018518519</v>
      </c>
      <c r="S1034" s="14">
        <v>42167.621018518519</v>
      </c>
    </row>
    <row r="1035" spans="1:19" ht="32" x14ac:dyDescent="0.2">
      <c r="A1035">
        <v>2815</v>
      </c>
      <c r="B1035" s="3" t="s">
        <v>2815</v>
      </c>
      <c r="C1035" s="3" t="s">
        <v>6925</v>
      </c>
      <c r="D1035" s="6">
        <v>250</v>
      </c>
      <c r="E1035" s="8">
        <v>605</v>
      </c>
      <c r="F1035" t="s">
        <v>8218</v>
      </c>
      <c r="G1035" t="s">
        <v>8228</v>
      </c>
      <c r="H1035" t="s">
        <v>8250</v>
      </c>
      <c r="I1035">
        <v>1470595109</v>
      </c>
      <c r="J1035">
        <v>1468003109</v>
      </c>
      <c r="K1035" t="b">
        <v>0</v>
      </c>
      <c r="L1035">
        <v>14</v>
      </c>
      <c r="M1035" t="b">
        <v>1</v>
      </c>
      <c r="N1035" s="12" t="s">
        <v>8297</v>
      </c>
      <c r="O1035" t="s">
        <v>8298</v>
      </c>
      <c r="P1035" s="13">
        <v>242</v>
      </c>
      <c r="Q1035" s="13">
        <v>43.21</v>
      </c>
      <c r="R1035" s="14">
        <v>42559.776724537034</v>
      </c>
      <c r="S1035" s="14">
        <v>42589.776724537034</v>
      </c>
    </row>
    <row r="1036" spans="1:19" ht="32" x14ac:dyDescent="0.2">
      <c r="A1036">
        <v>3336</v>
      </c>
      <c r="B1036" s="3" t="s">
        <v>3336</v>
      </c>
      <c r="C1036" s="3" t="s">
        <v>7446</v>
      </c>
      <c r="D1036" s="6">
        <v>250</v>
      </c>
      <c r="E1036" s="8">
        <v>250</v>
      </c>
      <c r="F1036" t="s">
        <v>8218</v>
      </c>
      <c r="G1036" t="s">
        <v>8224</v>
      </c>
      <c r="H1036" t="s">
        <v>8246</v>
      </c>
      <c r="I1036">
        <v>1459845246</v>
      </c>
      <c r="J1036">
        <v>1457429646</v>
      </c>
      <c r="K1036" t="b">
        <v>0</v>
      </c>
      <c r="L1036">
        <v>9</v>
      </c>
      <c r="M1036" t="b">
        <v>1</v>
      </c>
      <c r="N1036" s="12" t="s">
        <v>8297</v>
      </c>
      <c r="O1036" t="s">
        <v>8298</v>
      </c>
      <c r="P1036" s="13">
        <v>100</v>
      </c>
      <c r="Q1036" s="13">
        <v>27.78</v>
      </c>
      <c r="R1036" s="14">
        <v>42437.398680555561</v>
      </c>
      <c r="S1036" s="14">
        <v>42465.35701388889</v>
      </c>
    </row>
    <row r="1037" spans="1:19" ht="32" x14ac:dyDescent="0.2">
      <c r="A1037">
        <v>3397</v>
      </c>
      <c r="B1037" s="3" t="s">
        <v>3396</v>
      </c>
      <c r="C1037" s="3" t="s">
        <v>7507</v>
      </c>
      <c r="D1037" s="6">
        <v>250</v>
      </c>
      <c r="E1037" s="8">
        <v>280</v>
      </c>
      <c r="F1037" t="s">
        <v>8218</v>
      </c>
      <c r="G1037" t="s">
        <v>8224</v>
      </c>
      <c r="H1037" t="s">
        <v>8246</v>
      </c>
      <c r="I1037">
        <v>1455832800</v>
      </c>
      <c r="J1037">
        <v>1452338929</v>
      </c>
      <c r="K1037" t="b">
        <v>0</v>
      </c>
      <c r="L1037">
        <v>24</v>
      </c>
      <c r="M1037" t="b">
        <v>1</v>
      </c>
      <c r="N1037" s="12" t="s">
        <v>8297</v>
      </c>
      <c r="O1037" t="s">
        <v>8298</v>
      </c>
      <c r="P1037" s="13">
        <v>112</v>
      </c>
      <c r="Q1037" s="13">
        <v>11.67</v>
      </c>
      <c r="R1037" s="14">
        <v>42378.478344907402</v>
      </c>
      <c r="S1037" s="14">
        <v>42418.916666666672</v>
      </c>
    </row>
    <row r="1038" spans="1:19" ht="32" x14ac:dyDescent="0.2">
      <c r="A1038">
        <v>3423</v>
      </c>
      <c r="B1038" s="3" t="s">
        <v>3422</v>
      </c>
      <c r="C1038" s="3" t="s">
        <v>7533</v>
      </c>
      <c r="D1038" s="6">
        <v>250</v>
      </c>
      <c r="E1038" s="8">
        <v>350</v>
      </c>
      <c r="F1038" t="s">
        <v>8218</v>
      </c>
      <c r="G1038" t="s">
        <v>8223</v>
      </c>
      <c r="H1038" t="s">
        <v>8245</v>
      </c>
      <c r="I1038">
        <v>1429912341</v>
      </c>
      <c r="J1038">
        <v>1427320341</v>
      </c>
      <c r="K1038" t="b">
        <v>0</v>
      </c>
      <c r="L1038">
        <v>10</v>
      </c>
      <c r="M1038" t="b">
        <v>1</v>
      </c>
      <c r="N1038" s="12" t="s">
        <v>8297</v>
      </c>
      <c r="O1038" t="s">
        <v>8298</v>
      </c>
      <c r="P1038" s="13">
        <v>140</v>
      </c>
      <c r="Q1038" s="13">
        <v>35</v>
      </c>
      <c r="R1038" s="14">
        <v>42088.911354166667</v>
      </c>
      <c r="S1038" s="14">
        <v>42118.911354166667</v>
      </c>
    </row>
    <row r="1039" spans="1:19" ht="32" x14ac:dyDescent="0.2">
      <c r="A1039">
        <v>3442</v>
      </c>
      <c r="B1039" s="3" t="s">
        <v>3441</v>
      </c>
      <c r="C1039" s="3" t="s">
        <v>7552</v>
      </c>
      <c r="D1039" s="6">
        <v>250</v>
      </c>
      <c r="E1039" s="8">
        <v>250</v>
      </c>
      <c r="F1039" t="s">
        <v>8218</v>
      </c>
      <c r="G1039" t="s">
        <v>8223</v>
      </c>
      <c r="H1039" t="s">
        <v>8245</v>
      </c>
      <c r="I1039">
        <v>1433016672</v>
      </c>
      <c r="J1039">
        <v>1430424672</v>
      </c>
      <c r="K1039" t="b">
        <v>0</v>
      </c>
      <c r="L1039">
        <v>8</v>
      </c>
      <c r="M1039" t="b">
        <v>1</v>
      </c>
      <c r="N1039" s="12" t="s">
        <v>8297</v>
      </c>
      <c r="O1039" t="s">
        <v>8298</v>
      </c>
      <c r="P1039" s="13">
        <v>100</v>
      </c>
      <c r="Q1039" s="13">
        <v>31.25</v>
      </c>
      <c r="R1039" s="14">
        <v>42124.841111111105</v>
      </c>
      <c r="S1039" s="14">
        <v>42154.841111111105</v>
      </c>
    </row>
    <row r="1040" spans="1:19" ht="32" x14ac:dyDescent="0.2">
      <c r="A1040">
        <v>3462</v>
      </c>
      <c r="B1040" s="3" t="s">
        <v>3461</v>
      </c>
      <c r="C1040" s="3" t="s">
        <v>7572</v>
      </c>
      <c r="D1040" s="6">
        <v>250</v>
      </c>
      <c r="E1040" s="8">
        <v>505</v>
      </c>
      <c r="F1040" t="s">
        <v>8218</v>
      </c>
      <c r="G1040" t="s">
        <v>8223</v>
      </c>
      <c r="H1040" t="s">
        <v>8245</v>
      </c>
      <c r="I1040">
        <v>1436551200</v>
      </c>
      <c r="J1040">
        <v>1435181628</v>
      </c>
      <c r="K1040" t="b">
        <v>0</v>
      </c>
      <c r="L1040">
        <v>17</v>
      </c>
      <c r="M1040" t="b">
        <v>1</v>
      </c>
      <c r="N1040" s="12" t="s">
        <v>8297</v>
      </c>
      <c r="O1040" t="s">
        <v>8298</v>
      </c>
      <c r="P1040" s="13">
        <v>202</v>
      </c>
      <c r="Q1040" s="13">
        <v>29.71</v>
      </c>
      <c r="R1040" s="14">
        <v>42179.898472222223</v>
      </c>
      <c r="S1040" s="14">
        <v>42195.75</v>
      </c>
    </row>
    <row r="1041" spans="1:19" ht="32" x14ac:dyDescent="0.2">
      <c r="A1041">
        <v>3470</v>
      </c>
      <c r="B1041" s="3" t="s">
        <v>3469</v>
      </c>
      <c r="C1041" s="3" t="s">
        <v>7580</v>
      </c>
      <c r="D1041" s="6">
        <v>250</v>
      </c>
      <c r="E1041" s="8">
        <v>375</v>
      </c>
      <c r="F1041" t="s">
        <v>8218</v>
      </c>
      <c r="G1041" t="s">
        <v>8223</v>
      </c>
      <c r="H1041" t="s">
        <v>8245</v>
      </c>
      <c r="I1041">
        <v>1468618680</v>
      </c>
      <c r="J1041">
        <v>1465345902</v>
      </c>
      <c r="K1041" t="b">
        <v>0</v>
      </c>
      <c r="L1041">
        <v>9</v>
      </c>
      <c r="M1041" t="b">
        <v>1</v>
      </c>
      <c r="N1041" s="12" t="s">
        <v>8297</v>
      </c>
      <c r="O1041" t="s">
        <v>8298</v>
      </c>
      <c r="P1041" s="13">
        <v>150</v>
      </c>
      <c r="Q1041" s="13">
        <v>41.67</v>
      </c>
      <c r="R1041" s="14">
        <v>42529.022013888884</v>
      </c>
      <c r="S1041" s="14">
        <v>42566.901388888888</v>
      </c>
    </row>
    <row r="1042" spans="1:19" ht="32" x14ac:dyDescent="0.2">
      <c r="A1042">
        <v>3545</v>
      </c>
      <c r="B1042" s="3" t="s">
        <v>3544</v>
      </c>
      <c r="C1042" s="3" t="s">
        <v>7655</v>
      </c>
      <c r="D1042" s="6">
        <v>250</v>
      </c>
      <c r="E1042" s="8">
        <v>251</v>
      </c>
      <c r="F1042" t="s">
        <v>8218</v>
      </c>
      <c r="G1042" t="s">
        <v>8223</v>
      </c>
      <c r="H1042" t="s">
        <v>8245</v>
      </c>
      <c r="I1042">
        <v>1428780159</v>
      </c>
      <c r="J1042">
        <v>1426188159</v>
      </c>
      <c r="K1042" t="b">
        <v>0</v>
      </c>
      <c r="L1042">
        <v>8</v>
      </c>
      <c r="M1042" t="b">
        <v>1</v>
      </c>
      <c r="N1042" s="12" t="s">
        <v>8297</v>
      </c>
      <c r="O1042" t="s">
        <v>8298</v>
      </c>
      <c r="P1042" s="13">
        <v>100</v>
      </c>
      <c r="Q1042" s="13">
        <v>31.38</v>
      </c>
      <c r="R1042" s="14">
        <v>42075.807395833333</v>
      </c>
      <c r="S1042" s="14">
        <v>42105.807395833333</v>
      </c>
    </row>
    <row r="1043" spans="1:19" ht="32" x14ac:dyDescent="0.2">
      <c r="A1043">
        <v>3605</v>
      </c>
      <c r="B1043" s="3" t="s">
        <v>3604</v>
      </c>
      <c r="C1043" s="3" t="s">
        <v>7715</v>
      </c>
      <c r="D1043" s="6">
        <v>250</v>
      </c>
      <c r="E1043" s="8">
        <v>460</v>
      </c>
      <c r="F1043" t="s">
        <v>8218</v>
      </c>
      <c r="G1043" t="s">
        <v>8224</v>
      </c>
      <c r="H1043" t="s">
        <v>8246</v>
      </c>
      <c r="I1043">
        <v>1455390126</v>
      </c>
      <c r="J1043">
        <v>1452798126</v>
      </c>
      <c r="K1043" t="b">
        <v>0</v>
      </c>
      <c r="L1043">
        <v>15</v>
      </c>
      <c r="M1043" t="b">
        <v>1</v>
      </c>
      <c r="N1043" s="12" t="s">
        <v>8297</v>
      </c>
      <c r="O1043" t="s">
        <v>8298</v>
      </c>
      <c r="P1043" s="13">
        <v>184</v>
      </c>
      <c r="Q1043" s="13">
        <v>30.67</v>
      </c>
      <c r="R1043" s="14">
        <v>42383.793124999997</v>
      </c>
      <c r="S1043" s="14">
        <v>42413.793124999997</v>
      </c>
    </row>
    <row r="1044" spans="1:19" ht="32" x14ac:dyDescent="0.2">
      <c r="A1044">
        <v>3660</v>
      </c>
      <c r="B1044" s="3" t="s">
        <v>3657</v>
      </c>
      <c r="C1044" s="3" t="s">
        <v>7770</v>
      </c>
      <c r="D1044" s="6">
        <v>250</v>
      </c>
      <c r="E1044" s="8">
        <v>250</v>
      </c>
      <c r="F1044" t="s">
        <v>8218</v>
      </c>
      <c r="G1044" t="s">
        <v>8224</v>
      </c>
      <c r="H1044" t="s">
        <v>8246</v>
      </c>
      <c r="I1044">
        <v>1419368925</v>
      </c>
      <c r="J1044">
        <v>1417208925</v>
      </c>
      <c r="K1044" t="b">
        <v>0</v>
      </c>
      <c r="L1044">
        <v>22</v>
      </c>
      <c r="M1044" t="b">
        <v>1</v>
      </c>
      <c r="N1044" s="12" t="s">
        <v>8297</v>
      </c>
      <c r="O1044" t="s">
        <v>8298</v>
      </c>
      <c r="P1044" s="13">
        <v>100</v>
      </c>
      <c r="Q1044" s="13">
        <v>11.36</v>
      </c>
      <c r="R1044" s="14">
        <v>41971.881076388891</v>
      </c>
      <c r="S1044" s="14">
        <v>41996.881076388891</v>
      </c>
    </row>
    <row r="1045" spans="1:19" ht="32" x14ac:dyDescent="0.2">
      <c r="A1045">
        <v>3811</v>
      </c>
      <c r="B1045" s="3" t="s">
        <v>3808</v>
      </c>
      <c r="C1045" s="3" t="s">
        <v>7921</v>
      </c>
      <c r="D1045" s="6">
        <v>250</v>
      </c>
      <c r="E1045" s="8">
        <v>825</v>
      </c>
      <c r="F1045" t="s">
        <v>8218</v>
      </c>
      <c r="G1045" t="s">
        <v>8224</v>
      </c>
      <c r="H1045" t="s">
        <v>8246</v>
      </c>
      <c r="I1045">
        <v>1464692400</v>
      </c>
      <c r="J1045">
        <v>1461769373</v>
      </c>
      <c r="K1045" t="b">
        <v>0</v>
      </c>
      <c r="L1045">
        <v>19</v>
      </c>
      <c r="M1045" t="b">
        <v>1</v>
      </c>
      <c r="N1045" s="12" t="s">
        <v>8297</v>
      </c>
      <c r="O1045" t="s">
        <v>8298</v>
      </c>
      <c r="P1045" s="13">
        <v>330</v>
      </c>
      <c r="Q1045" s="13">
        <v>43.42</v>
      </c>
      <c r="R1045" s="14">
        <v>42487.62700231481</v>
      </c>
      <c r="S1045" s="14">
        <v>42521.458333333328</v>
      </c>
    </row>
    <row r="1046" spans="1:19" ht="32" x14ac:dyDescent="0.2">
      <c r="A1046">
        <v>3818</v>
      </c>
      <c r="B1046" s="3" t="s">
        <v>3815</v>
      </c>
      <c r="C1046" s="3" t="s">
        <v>7928</v>
      </c>
      <c r="D1046" s="6">
        <v>250</v>
      </c>
      <c r="E1046" s="8">
        <v>570</v>
      </c>
      <c r="F1046" t="s">
        <v>8218</v>
      </c>
      <c r="G1046" t="s">
        <v>8223</v>
      </c>
      <c r="H1046" t="s">
        <v>8245</v>
      </c>
      <c r="I1046">
        <v>1426187582</v>
      </c>
      <c r="J1046">
        <v>1423599182</v>
      </c>
      <c r="K1046" t="b">
        <v>0</v>
      </c>
      <c r="L1046">
        <v>10</v>
      </c>
      <c r="M1046" t="b">
        <v>1</v>
      </c>
      <c r="N1046" s="12" t="s">
        <v>8297</v>
      </c>
      <c r="O1046" t="s">
        <v>8298</v>
      </c>
      <c r="P1046" s="13">
        <v>228</v>
      </c>
      <c r="Q1046" s="13">
        <v>57</v>
      </c>
      <c r="R1046" s="14">
        <v>42045.84238425926</v>
      </c>
      <c r="S1046" s="14">
        <v>42075.800717592589</v>
      </c>
    </row>
    <row r="1047" spans="1:19" ht="32" x14ac:dyDescent="0.2">
      <c r="A1047">
        <v>3824</v>
      </c>
      <c r="B1047" s="3" t="s">
        <v>3821</v>
      </c>
      <c r="C1047" s="3" t="s">
        <v>7933</v>
      </c>
      <c r="D1047" s="6">
        <v>250</v>
      </c>
      <c r="E1047" s="8">
        <v>270</v>
      </c>
      <c r="F1047" t="s">
        <v>8218</v>
      </c>
      <c r="G1047" t="s">
        <v>8224</v>
      </c>
      <c r="H1047" t="s">
        <v>8246</v>
      </c>
      <c r="I1047">
        <v>1470058860</v>
      </c>
      <c r="J1047">
        <v>1469026903</v>
      </c>
      <c r="K1047" t="b">
        <v>0</v>
      </c>
      <c r="L1047">
        <v>7</v>
      </c>
      <c r="M1047" t="b">
        <v>1</v>
      </c>
      <c r="N1047" s="12" t="s">
        <v>8297</v>
      </c>
      <c r="O1047" t="s">
        <v>8298</v>
      </c>
      <c r="P1047" s="13">
        <v>108</v>
      </c>
      <c r="Q1047" s="13">
        <v>38.57</v>
      </c>
      <c r="R1047" s="14">
        <v>42571.626192129625</v>
      </c>
      <c r="S1047" s="14">
        <v>42583.570138888885</v>
      </c>
    </row>
    <row r="1048" spans="1:19" ht="32" x14ac:dyDescent="0.2">
      <c r="A1048">
        <v>3663</v>
      </c>
      <c r="B1048" s="3" t="s">
        <v>3660</v>
      </c>
      <c r="C1048" s="3" t="s">
        <v>7773</v>
      </c>
      <c r="D1048" s="6">
        <v>225</v>
      </c>
      <c r="E1048" s="8">
        <v>234</v>
      </c>
      <c r="F1048" t="s">
        <v>8218</v>
      </c>
      <c r="G1048" t="s">
        <v>8224</v>
      </c>
      <c r="H1048" t="s">
        <v>8246</v>
      </c>
      <c r="I1048">
        <v>1482321030</v>
      </c>
      <c r="J1048">
        <v>1477133430</v>
      </c>
      <c r="K1048" t="b">
        <v>0</v>
      </c>
      <c r="L1048">
        <v>9</v>
      </c>
      <c r="M1048" t="b">
        <v>1</v>
      </c>
      <c r="N1048" s="12" t="s">
        <v>8297</v>
      </c>
      <c r="O1048" t="s">
        <v>8298</v>
      </c>
      <c r="P1048" s="13">
        <v>104</v>
      </c>
      <c r="Q1048" s="13">
        <v>26</v>
      </c>
      <c r="R1048" s="14">
        <v>42665.451736111107</v>
      </c>
      <c r="S1048" s="14">
        <v>42725.493402777778</v>
      </c>
    </row>
    <row r="1049" spans="1:19" ht="32" x14ac:dyDescent="0.2">
      <c r="A1049">
        <v>3670</v>
      </c>
      <c r="B1049" s="3" t="s">
        <v>3667</v>
      </c>
      <c r="C1049" s="3" t="s">
        <v>7780</v>
      </c>
      <c r="D1049" s="6">
        <v>220</v>
      </c>
      <c r="E1049" s="8">
        <v>241</v>
      </c>
      <c r="F1049" t="s">
        <v>8218</v>
      </c>
      <c r="G1049" t="s">
        <v>8224</v>
      </c>
      <c r="H1049" t="s">
        <v>8246</v>
      </c>
      <c r="I1049">
        <v>1433113200</v>
      </c>
      <c r="J1049">
        <v>1431951611</v>
      </c>
      <c r="K1049" t="b">
        <v>0</v>
      </c>
      <c r="L1049">
        <v>12</v>
      </c>
      <c r="M1049" t="b">
        <v>1</v>
      </c>
      <c r="N1049" s="12" t="s">
        <v>8297</v>
      </c>
      <c r="O1049" t="s">
        <v>8298</v>
      </c>
      <c r="P1049" s="13">
        <v>110</v>
      </c>
      <c r="Q1049" s="13">
        <v>20.079999999999998</v>
      </c>
      <c r="R1049" s="14">
        <v>42142.514016203699</v>
      </c>
      <c r="S1049" s="14">
        <v>42155.958333333328</v>
      </c>
    </row>
    <row r="1050" spans="1:19" ht="32" x14ac:dyDescent="0.2">
      <c r="A1050">
        <v>2820</v>
      </c>
      <c r="B1050" s="3" t="s">
        <v>2820</v>
      </c>
      <c r="C1050" s="3" t="s">
        <v>6930</v>
      </c>
      <c r="D1050" s="6">
        <v>200</v>
      </c>
      <c r="E1050" s="8">
        <v>272</v>
      </c>
      <c r="F1050" t="s">
        <v>8218</v>
      </c>
      <c r="G1050" t="s">
        <v>8224</v>
      </c>
      <c r="H1050" t="s">
        <v>8246</v>
      </c>
      <c r="I1050">
        <v>1456444800</v>
      </c>
      <c r="J1050">
        <v>1454337589</v>
      </c>
      <c r="K1050" t="b">
        <v>0</v>
      </c>
      <c r="L1050">
        <v>20</v>
      </c>
      <c r="M1050" t="b">
        <v>1</v>
      </c>
      <c r="N1050" s="12" t="s">
        <v>8297</v>
      </c>
      <c r="O1050" t="s">
        <v>8298</v>
      </c>
      <c r="P1050" s="13">
        <v>136</v>
      </c>
      <c r="Q1050" s="13">
        <v>13.6</v>
      </c>
      <c r="R1050" s="14">
        <v>42401.610983796301</v>
      </c>
      <c r="S1050" s="14">
        <v>42426</v>
      </c>
    </row>
    <row r="1051" spans="1:19" ht="32" x14ac:dyDescent="0.2">
      <c r="A1051">
        <v>3371</v>
      </c>
      <c r="B1051" s="3" t="s">
        <v>3370</v>
      </c>
      <c r="C1051" s="3" t="s">
        <v>7481</v>
      </c>
      <c r="D1051" s="6">
        <v>200</v>
      </c>
      <c r="E1051" s="8">
        <v>277</v>
      </c>
      <c r="F1051" t="s">
        <v>8218</v>
      </c>
      <c r="G1051" t="s">
        <v>8223</v>
      </c>
      <c r="H1051" t="s">
        <v>8245</v>
      </c>
      <c r="I1051">
        <v>1449089965</v>
      </c>
      <c r="J1051">
        <v>1446670765</v>
      </c>
      <c r="K1051" t="b">
        <v>0</v>
      </c>
      <c r="L1051">
        <v>9</v>
      </c>
      <c r="M1051" t="b">
        <v>1</v>
      </c>
      <c r="N1051" s="12" t="s">
        <v>8297</v>
      </c>
      <c r="O1051" t="s">
        <v>8298</v>
      </c>
      <c r="P1051" s="13">
        <v>139</v>
      </c>
      <c r="Q1051" s="13">
        <v>30.78</v>
      </c>
      <c r="R1051" s="14">
        <v>42312.874594907407</v>
      </c>
      <c r="S1051" s="14">
        <v>42340.874594907407</v>
      </c>
    </row>
    <row r="1052" spans="1:19" ht="32" x14ac:dyDescent="0.2">
      <c r="A1052">
        <v>3415</v>
      </c>
      <c r="B1052" s="3" t="s">
        <v>3414</v>
      </c>
      <c r="C1052" s="3" t="s">
        <v>7525</v>
      </c>
      <c r="D1052" s="6">
        <v>200</v>
      </c>
      <c r="E1052" s="8">
        <v>200</v>
      </c>
      <c r="F1052" t="s">
        <v>8218</v>
      </c>
      <c r="G1052" t="s">
        <v>8223</v>
      </c>
      <c r="H1052" t="s">
        <v>8245</v>
      </c>
      <c r="I1052">
        <v>1460935800</v>
      </c>
      <c r="J1052">
        <v>1459999656</v>
      </c>
      <c r="K1052" t="b">
        <v>0</v>
      </c>
      <c r="L1052">
        <v>9</v>
      </c>
      <c r="M1052" t="b">
        <v>1</v>
      </c>
      <c r="N1052" s="12" t="s">
        <v>8297</v>
      </c>
      <c r="O1052" t="s">
        <v>8298</v>
      </c>
      <c r="P1052" s="13">
        <v>100</v>
      </c>
      <c r="Q1052" s="13">
        <v>22.22</v>
      </c>
      <c r="R1052" s="14">
        <v>42467.144166666665</v>
      </c>
      <c r="S1052" s="14">
        <v>42477.979166666672</v>
      </c>
    </row>
    <row r="1053" spans="1:19" ht="32" x14ac:dyDescent="0.2">
      <c r="A1053">
        <v>3588</v>
      </c>
      <c r="B1053" s="3" t="s">
        <v>3587</v>
      </c>
      <c r="C1053" s="3" t="s">
        <v>7698</v>
      </c>
      <c r="D1053" s="6">
        <v>200</v>
      </c>
      <c r="E1053" s="8">
        <v>201</v>
      </c>
      <c r="F1053" t="s">
        <v>8218</v>
      </c>
      <c r="G1053" t="s">
        <v>8224</v>
      </c>
      <c r="H1053" t="s">
        <v>8246</v>
      </c>
      <c r="I1053">
        <v>1430348400</v>
      </c>
      <c r="J1053">
        <v>1428436410</v>
      </c>
      <c r="K1053" t="b">
        <v>0</v>
      </c>
      <c r="L1053">
        <v>11</v>
      </c>
      <c r="M1053" t="b">
        <v>1</v>
      </c>
      <c r="N1053" s="12" t="s">
        <v>8297</v>
      </c>
      <c r="O1053" t="s">
        <v>8298</v>
      </c>
      <c r="P1053" s="13">
        <v>101</v>
      </c>
      <c r="Q1053" s="13">
        <v>18.27</v>
      </c>
      <c r="R1053" s="14">
        <v>42101.828819444447</v>
      </c>
      <c r="S1053" s="14">
        <v>42123.958333333328</v>
      </c>
    </row>
    <row r="1054" spans="1:19" ht="16" x14ac:dyDescent="0.2">
      <c r="A1054">
        <v>3719</v>
      </c>
      <c r="B1054" s="3" t="s">
        <v>3716</v>
      </c>
      <c r="C1054" s="3" t="s">
        <v>7829</v>
      </c>
      <c r="D1054" s="6">
        <v>200</v>
      </c>
      <c r="E1054" s="8">
        <v>420</v>
      </c>
      <c r="F1054" t="s">
        <v>8218</v>
      </c>
      <c r="G1054" t="s">
        <v>8224</v>
      </c>
      <c r="H1054" t="s">
        <v>8246</v>
      </c>
      <c r="I1054">
        <v>1434994266</v>
      </c>
      <c r="J1054">
        <v>1432402266</v>
      </c>
      <c r="K1054" t="b">
        <v>0</v>
      </c>
      <c r="L1054">
        <v>4</v>
      </c>
      <c r="M1054" t="b">
        <v>1</v>
      </c>
      <c r="N1054" s="12" t="s">
        <v>8297</v>
      </c>
      <c r="O1054" t="s">
        <v>8298</v>
      </c>
      <c r="P1054" s="13">
        <v>210</v>
      </c>
      <c r="Q1054" s="13">
        <v>105</v>
      </c>
      <c r="R1054" s="14">
        <v>42147.729930555557</v>
      </c>
      <c r="S1054" s="14">
        <v>42177.729930555557</v>
      </c>
    </row>
    <row r="1055" spans="1:19" ht="32" x14ac:dyDescent="0.2">
      <c r="A1055">
        <v>3835</v>
      </c>
      <c r="B1055" s="3" t="s">
        <v>3832</v>
      </c>
      <c r="C1055" s="3" t="s">
        <v>7944</v>
      </c>
      <c r="D1055" s="6">
        <v>200</v>
      </c>
      <c r="E1055" s="8">
        <v>320</v>
      </c>
      <c r="F1055" t="s">
        <v>8218</v>
      </c>
      <c r="G1055" t="s">
        <v>8224</v>
      </c>
      <c r="H1055" t="s">
        <v>8246</v>
      </c>
      <c r="I1055">
        <v>1461278208</v>
      </c>
      <c r="J1055">
        <v>1459463808</v>
      </c>
      <c r="K1055" t="b">
        <v>0</v>
      </c>
      <c r="L1055">
        <v>8</v>
      </c>
      <c r="M1055" t="b">
        <v>1</v>
      </c>
      <c r="N1055" s="12" t="s">
        <v>8297</v>
      </c>
      <c r="O1055" t="s">
        <v>8298</v>
      </c>
      <c r="P1055" s="13">
        <v>160</v>
      </c>
      <c r="Q1055" s="13">
        <v>40</v>
      </c>
      <c r="R1055" s="14">
        <v>42460.94222222222</v>
      </c>
      <c r="S1055" s="14">
        <v>42481.94222222222</v>
      </c>
    </row>
    <row r="1056" spans="1:19" ht="32" x14ac:dyDescent="0.2">
      <c r="A1056">
        <v>3429</v>
      </c>
      <c r="B1056" s="3" t="s">
        <v>3428</v>
      </c>
      <c r="C1056" s="3" t="s">
        <v>7539</v>
      </c>
      <c r="D1056" s="6">
        <v>150</v>
      </c>
      <c r="E1056" s="8">
        <v>195</v>
      </c>
      <c r="F1056" t="s">
        <v>8218</v>
      </c>
      <c r="G1056" t="s">
        <v>8224</v>
      </c>
      <c r="H1056" t="s">
        <v>8246</v>
      </c>
      <c r="I1056">
        <v>1478046661</v>
      </c>
      <c r="J1056">
        <v>1476837061</v>
      </c>
      <c r="K1056" t="b">
        <v>0</v>
      </c>
      <c r="L1056">
        <v>12</v>
      </c>
      <c r="M1056" t="b">
        <v>1</v>
      </c>
      <c r="N1056" s="12" t="s">
        <v>8297</v>
      </c>
      <c r="O1056" t="s">
        <v>8298</v>
      </c>
      <c r="P1056" s="13">
        <v>130</v>
      </c>
      <c r="Q1056" s="13">
        <v>16.25</v>
      </c>
      <c r="R1056" s="14">
        <v>42662.021539351852</v>
      </c>
      <c r="S1056" s="14">
        <v>42676.021539351852</v>
      </c>
    </row>
    <row r="1057" spans="1:19" ht="32" x14ac:dyDescent="0.2">
      <c r="A1057">
        <v>3536</v>
      </c>
      <c r="B1057" s="3" t="s">
        <v>3535</v>
      </c>
      <c r="C1057" s="3" t="s">
        <v>7646</v>
      </c>
      <c r="D1057" s="6">
        <v>150</v>
      </c>
      <c r="E1057" s="8">
        <v>230</v>
      </c>
      <c r="F1057" t="s">
        <v>8218</v>
      </c>
      <c r="G1057" t="s">
        <v>8224</v>
      </c>
      <c r="H1057" t="s">
        <v>8246</v>
      </c>
      <c r="I1057">
        <v>1450612740</v>
      </c>
      <c r="J1057">
        <v>1448040425</v>
      </c>
      <c r="K1057" t="b">
        <v>0</v>
      </c>
      <c r="L1057">
        <v>17</v>
      </c>
      <c r="M1057" t="b">
        <v>1</v>
      </c>
      <c r="N1057" s="12" t="s">
        <v>8297</v>
      </c>
      <c r="O1057" t="s">
        <v>8298</v>
      </c>
      <c r="P1057" s="13">
        <v>153</v>
      </c>
      <c r="Q1057" s="13">
        <v>13.53</v>
      </c>
      <c r="R1057" s="14">
        <v>42328.727141203708</v>
      </c>
      <c r="S1057" s="14">
        <v>42358.499305555553</v>
      </c>
    </row>
    <row r="1058" spans="1:19" ht="32" x14ac:dyDescent="0.2">
      <c r="A1058">
        <v>3292</v>
      </c>
      <c r="B1058" s="3" t="s">
        <v>3292</v>
      </c>
      <c r="C1058" s="3" t="s">
        <v>7402</v>
      </c>
      <c r="D1058" s="6">
        <v>101</v>
      </c>
      <c r="E1058" s="8">
        <v>289</v>
      </c>
      <c r="F1058" t="s">
        <v>8218</v>
      </c>
      <c r="G1058" t="s">
        <v>8224</v>
      </c>
      <c r="H1058" t="s">
        <v>8246</v>
      </c>
      <c r="I1058">
        <v>1449257348</v>
      </c>
      <c r="J1058">
        <v>1444069748</v>
      </c>
      <c r="K1058" t="b">
        <v>0</v>
      </c>
      <c r="L1058">
        <v>15</v>
      </c>
      <c r="M1058" t="b">
        <v>1</v>
      </c>
      <c r="N1058" s="12" t="s">
        <v>8297</v>
      </c>
      <c r="O1058" t="s">
        <v>8298</v>
      </c>
      <c r="P1058" s="13">
        <v>286</v>
      </c>
      <c r="Q1058" s="13">
        <v>19.27</v>
      </c>
      <c r="R1058" s="14">
        <v>42282.770231481481</v>
      </c>
      <c r="S1058" s="14">
        <v>42342.811898148153</v>
      </c>
    </row>
    <row r="1059" spans="1:19" ht="32" x14ac:dyDescent="0.2">
      <c r="A1059">
        <v>2823</v>
      </c>
      <c r="B1059" s="3" t="s">
        <v>2823</v>
      </c>
      <c r="C1059" s="3" t="s">
        <v>6933</v>
      </c>
      <c r="D1059" s="6">
        <v>100</v>
      </c>
      <c r="E1059" s="8">
        <v>124</v>
      </c>
      <c r="F1059" t="s">
        <v>8218</v>
      </c>
      <c r="G1059" t="s">
        <v>8224</v>
      </c>
      <c r="H1059" t="s">
        <v>8246</v>
      </c>
      <c r="I1059">
        <v>1427842740</v>
      </c>
      <c r="J1059">
        <v>1425428206</v>
      </c>
      <c r="K1059" t="b">
        <v>0</v>
      </c>
      <c r="L1059">
        <v>14</v>
      </c>
      <c r="M1059" t="b">
        <v>1</v>
      </c>
      <c r="N1059" s="12" t="s">
        <v>8297</v>
      </c>
      <c r="O1059" t="s">
        <v>8298</v>
      </c>
      <c r="P1059" s="13">
        <v>124</v>
      </c>
      <c r="Q1059" s="13">
        <v>8.86</v>
      </c>
      <c r="R1059" s="14">
        <v>42067.011643518519</v>
      </c>
      <c r="S1059" s="14">
        <v>42094.957638888889</v>
      </c>
    </row>
    <row r="1060" spans="1:19" ht="32" x14ac:dyDescent="0.2">
      <c r="A1060">
        <v>3508</v>
      </c>
      <c r="B1060" s="3" t="s">
        <v>3507</v>
      </c>
      <c r="C1060" s="3" t="s">
        <v>7618</v>
      </c>
      <c r="D1060" s="6">
        <v>100</v>
      </c>
      <c r="E1060" s="8">
        <v>180</v>
      </c>
      <c r="F1060" t="s">
        <v>8218</v>
      </c>
      <c r="G1060" t="s">
        <v>8224</v>
      </c>
      <c r="H1060" t="s">
        <v>8246</v>
      </c>
      <c r="I1060">
        <v>1462914000</v>
      </c>
      <c r="J1060">
        <v>1460914253</v>
      </c>
      <c r="K1060" t="b">
        <v>0</v>
      </c>
      <c r="L1060">
        <v>15</v>
      </c>
      <c r="M1060" t="b">
        <v>1</v>
      </c>
      <c r="N1060" s="12" t="s">
        <v>8297</v>
      </c>
      <c r="O1060" t="s">
        <v>8298</v>
      </c>
      <c r="P1060" s="13">
        <v>180</v>
      </c>
      <c r="Q1060" s="13">
        <v>12</v>
      </c>
      <c r="R1060" s="14">
        <v>42477.729780092588</v>
      </c>
      <c r="S1060" s="14">
        <v>42500.875</v>
      </c>
    </row>
    <row r="1061" spans="1:19" ht="32" x14ac:dyDescent="0.2">
      <c r="A1061">
        <v>3576</v>
      </c>
      <c r="B1061" s="3" t="s">
        <v>3575</v>
      </c>
      <c r="C1061" s="3" t="s">
        <v>7686</v>
      </c>
      <c r="D1061" s="6">
        <v>100</v>
      </c>
      <c r="E1061" s="8">
        <v>100</v>
      </c>
      <c r="F1061" t="s">
        <v>8218</v>
      </c>
      <c r="G1061" t="s">
        <v>8223</v>
      </c>
      <c r="H1061" t="s">
        <v>8245</v>
      </c>
      <c r="I1061">
        <v>1480947054</v>
      </c>
      <c r="J1061">
        <v>1475759454</v>
      </c>
      <c r="K1061" t="b">
        <v>0</v>
      </c>
      <c r="L1061">
        <v>5</v>
      </c>
      <c r="M1061" t="b">
        <v>1</v>
      </c>
      <c r="N1061" s="12" t="s">
        <v>8297</v>
      </c>
      <c r="O1061" t="s">
        <v>8298</v>
      </c>
      <c r="P1061" s="13">
        <v>100</v>
      </c>
      <c r="Q1061" s="13">
        <v>20</v>
      </c>
      <c r="R1061" s="14">
        <v>42649.54923611111</v>
      </c>
      <c r="S1061" s="14">
        <v>42709.590902777782</v>
      </c>
    </row>
    <row r="1062" spans="1:19" ht="32" x14ac:dyDescent="0.2">
      <c r="A1062">
        <v>3830</v>
      </c>
      <c r="B1062" s="3" t="s">
        <v>3827</v>
      </c>
      <c r="C1062" s="3" t="s">
        <v>7939</v>
      </c>
      <c r="D1062" s="6">
        <v>100</v>
      </c>
      <c r="E1062" s="8">
        <v>225</v>
      </c>
      <c r="F1062" t="s">
        <v>8218</v>
      </c>
      <c r="G1062" t="s">
        <v>8223</v>
      </c>
      <c r="H1062" t="s">
        <v>8245</v>
      </c>
      <c r="I1062">
        <v>1464371211</v>
      </c>
      <c r="J1062">
        <v>1463161611</v>
      </c>
      <c r="K1062" t="b">
        <v>0</v>
      </c>
      <c r="L1062">
        <v>3</v>
      </c>
      <c r="M1062" t="b">
        <v>1</v>
      </c>
      <c r="N1062" s="12" t="s">
        <v>8297</v>
      </c>
      <c r="O1062" t="s">
        <v>8298</v>
      </c>
      <c r="P1062" s="13">
        <v>225</v>
      </c>
      <c r="Q1062" s="13">
        <v>75</v>
      </c>
      <c r="R1062" s="14">
        <v>42503.740868055553</v>
      </c>
      <c r="S1062" s="14">
        <v>42517.740868055553</v>
      </c>
    </row>
    <row r="1063" spans="1:19" ht="32" x14ac:dyDescent="0.2">
      <c r="A1063">
        <v>2976</v>
      </c>
      <c r="B1063" s="3" t="s">
        <v>2976</v>
      </c>
      <c r="C1063" s="3" t="s">
        <v>7086</v>
      </c>
      <c r="D1063" s="6">
        <v>70</v>
      </c>
      <c r="E1063" s="8">
        <v>120</v>
      </c>
      <c r="F1063" t="s">
        <v>8218</v>
      </c>
      <c r="G1063" t="s">
        <v>8224</v>
      </c>
      <c r="H1063" t="s">
        <v>8246</v>
      </c>
      <c r="I1063">
        <v>1457870400</v>
      </c>
      <c r="J1063">
        <v>1456421530</v>
      </c>
      <c r="K1063" t="b">
        <v>0</v>
      </c>
      <c r="L1063">
        <v>14</v>
      </c>
      <c r="M1063" t="b">
        <v>1</v>
      </c>
      <c r="N1063" s="12" t="s">
        <v>8297</v>
      </c>
      <c r="O1063" t="s">
        <v>8298</v>
      </c>
      <c r="P1063" s="13">
        <v>171</v>
      </c>
      <c r="Q1063" s="13">
        <v>8.57</v>
      </c>
      <c r="R1063" s="14">
        <v>42425.730671296296</v>
      </c>
      <c r="S1063" s="14">
        <v>42442.5</v>
      </c>
    </row>
    <row r="1064" spans="1:19" ht="32" x14ac:dyDescent="0.2">
      <c r="A1064">
        <v>2794</v>
      </c>
      <c r="B1064" s="3" t="s">
        <v>2794</v>
      </c>
      <c r="C1064" s="3" t="s">
        <v>6904</v>
      </c>
      <c r="D1064" s="6">
        <v>50</v>
      </c>
      <c r="E1064" s="8">
        <v>75</v>
      </c>
      <c r="F1064" t="s">
        <v>8218</v>
      </c>
      <c r="G1064" t="s">
        <v>8224</v>
      </c>
      <c r="H1064" t="s">
        <v>8246</v>
      </c>
      <c r="I1064">
        <v>1457031600</v>
      </c>
      <c r="J1064">
        <v>1455640559</v>
      </c>
      <c r="K1064" t="b">
        <v>0</v>
      </c>
      <c r="L1064">
        <v>3</v>
      </c>
      <c r="M1064" t="b">
        <v>1</v>
      </c>
      <c r="N1064" s="12" t="s">
        <v>8297</v>
      </c>
      <c r="O1064" t="s">
        <v>8298</v>
      </c>
      <c r="P1064" s="13">
        <v>150</v>
      </c>
      <c r="Q1064" s="13">
        <v>25</v>
      </c>
      <c r="R1064" s="14">
        <v>42416.691655092596</v>
      </c>
      <c r="S1064" s="14">
        <v>42432.791666666672</v>
      </c>
    </row>
    <row r="1065" spans="1:19" ht="32" x14ac:dyDescent="0.2">
      <c r="A1065">
        <v>3675</v>
      </c>
      <c r="B1065" s="3" t="s">
        <v>3672</v>
      </c>
      <c r="C1065" s="3" t="s">
        <v>7785</v>
      </c>
      <c r="D1065" s="6">
        <v>50</v>
      </c>
      <c r="E1065" s="8">
        <v>70</v>
      </c>
      <c r="F1065" t="s">
        <v>8218</v>
      </c>
      <c r="G1065" t="s">
        <v>8224</v>
      </c>
      <c r="H1065" t="s">
        <v>8246</v>
      </c>
      <c r="I1065">
        <v>1463353200</v>
      </c>
      <c r="J1065">
        <v>1462285182</v>
      </c>
      <c r="K1065" t="b">
        <v>0</v>
      </c>
      <c r="L1065">
        <v>3</v>
      </c>
      <c r="M1065" t="b">
        <v>1</v>
      </c>
      <c r="N1065" s="12" t="s">
        <v>8297</v>
      </c>
      <c r="O1065" t="s">
        <v>8298</v>
      </c>
      <c r="P1065" s="13">
        <v>140</v>
      </c>
      <c r="Q1065" s="13">
        <v>23.33</v>
      </c>
      <c r="R1065" s="14">
        <v>42493.597013888888</v>
      </c>
      <c r="S1065" s="14">
        <v>42505.958333333328</v>
      </c>
    </row>
    <row r="1066" spans="1:19" ht="16" x14ac:dyDescent="0.2">
      <c r="A1066">
        <v>3600</v>
      </c>
      <c r="B1066" s="3" t="s">
        <v>3599</v>
      </c>
      <c r="C1066" s="3" t="s">
        <v>7710</v>
      </c>
      <c r="D1066" s="6">
        <v>10</v>
      </c>
      <c r="E1066" s="8">
        <v>13</v>
      </c>
      <c r="F1066" t="s">
        <v>8218</v>
      </c>
      <c r="G1066" t="s">
        <v>8223</v>
      </c>
      <c r="H1066" t="s">
        <v>8245</v>
      </c>
      <c r="I1066">
        <v>1476390164</v>
      </c>
      <c r="J1066">
        <v>1473970964</v>
      </c>
      <c r="K1066" t="b">
        <v>0</v>
      </c>
      <c r="L1066">
        <v>4</v>
      </c>
      <c r="M1066" t="b">
        <v>1</v>
      </c>
      <c r="N1066" s="12" t="s">
        <v>8297</v>
      </c>
      <c r="O1066" t="s">
        <v>8298</v>
      </c>
      <c r="P1066" s="13">
        <v>130</v>
      </c>
      <c r="Q1066" s="13">
        <v>3.25</v>
      </c>
      <c r="R1066" s="14">
        <v>42628.849120370374</v>
      </c>
      <c r="S1066" s="14">
        <v>42656.849120370374</v>
      </c>
    </row>
    <row r="1067" spans="1:19" ht="32" x14ac:dyDescent="0.2">
      <c r="A1067">
        <v>3840</v>
      </c>
      <c r="B1067" s="3" t="s">
        <v>3837</v>
      </c>
      <c r="C1067" s="3" t="s">
        <v>7949</v>
      </c>
      <c r="D1067" s="6">
        <v>1</v>
      </c>
      <c r="E1067" s="8">
        <v>65</v>
      </c>
      <c r="F1067" t="s">
        <v>8218</v>
      </c>
      <c r="G1067" t="s">
        <v>8224</v>
      </c>
      <c r="H1067" t="s">
        <v>8246</v>
      </c>
      <c r="I1067">
        <v>1459180229</v>
      </c>
      <c r="J1067">
        <v>1457023829</v>
      </c>
      <c r="K1067" t="b">
        <v>0</v>
      </c>
      <c r="L1067">
        <v>3</v>
      </c>
      <c r="M1067" t="b">
        <v>1</v>
      </c>
      <c r="N1067" s="12" t="s">
        <v>8297</v>
      </c>
      <c r="O1067" t="s">
        <v>8298</v>
      </c>
      <c r="P1067" s="13">
        <v>6500</v>
      </c>
      <c r="Q1067" s="13">
        <v>21.67</v>
      </c>
      <c r="R1067" s="14">
        <v>42432.701724537037</v>
      </c>
      <c r="S1067" s="14">
        <v>42457.660057870366</v>
      </c>
    </row>
    <row r="1072" spans="1:19" x14ac:dyDescent="0.2">
      <c r="B1072" s="3">
        <f>1066-19</f>
        <v>1047</v>
      </c>
    </row>
  </sheetData>
  <sortState xmlns:xlrd2="http://schemas.microsoft.com/office/spreadsheetml/2017/richdata2" ref="A2:S1069">
    <sortCondition ref="F1043"/>
  </sortState>
  <conditionalFormatting sqref="F1:F1067">
    <cfRule type="containsText" dxfId="3" priority="2" operator="containsText" text="live">
      <formula>NOT(ISERROR(SEARCH("live",F1)))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canceled">
      <formula>NOT(ISERROR(SEARCH("canceled",F1)))</formula>
    </cfRule>
    <cfRule type="containsText" dxfId="0" priority="5" operator="containsText" text="successful">
      <formula>NOT(ISERROR(SEARCH("successful",F1)))</formula>
    </cfRule>
  </conditionalFormatting>
  <conditionalFormatting sqref="P2:P1067 P1:S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6E93-B306-F444-8BBB-383BAAF31910}">
  <dimension ref="A1:S4115"/>
  <sheetViews>
    <sheetView zoomScaleNormal="100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0.1640625" bestFit="1" customWidth="1"/>
    <col min="2" max="2" width="38.5" style="3" customWidth="1"/>
    <col min="3" max="3" width="40.33203125" style="3" customWidth="1"/>
    <col min="4" max="4" width="18.83203125" style="6" customWidth="1"/>
    <col min="5" max="5" width="16.5" style="8" customWidth="1"/>
    <col min="6" max="6" width="13.6640625" customWidth="1"/>
    <col min="7" max="7" width="13.83203125" customWidth="1"/>
    <col min="8" max="8" width="13.5" customWidth="1"/>
    <col min="9" max="9" width="14.1640625" customWidth="1"/>
    <col min="10" max="10" width="16" customWidth="1"/>
    <col min="11" max="11" width="15.5" customWidth="1"/>
    <col min="12" max="12" width="18.33203125" customWidth="1"/>
    <col min="13" max="13" width="16" customWidth="1"/>
    <col min="14" max="15" width="26.1640625" customWidth="1"/>
    <col min="16" max="16" width="21.1640625" style="13" customWidth="1"/>
    <col min="17" max="17" width="18.6640625" style="13" customWidth="1"/>
    <col min="18" max="18" width="23.6640625" style="14" customWidth="1"/>
    <col min="19" max="19" width="23.83203125" style="14" customWidth="1"/>
  </cols>
  <sheetData>
    <row r="1" spans="1:19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0" t="s">
        <v>8284</v>
      </c>
      <c r="O1" s="1" t="s">
        <v>8285</v>
      </c>
      <c r="P1" s="1" t="s">
        <v>8286</v>
      </c>
      <c r="Q1" s="1" t="s">
        <v>8287</v>
      </c>
      <c r="R1" s="11" t="s">
        <v>8288</v>
      </c>
      <c r="S1" s="11" t="s">
        <v>8289</v>
      </c>
    </row>
    <row r="2" spans="1:19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2" t="s">
        <v>8290</v>
      </c>
      <c r="O2" t="s">
        <v>8291</v>
      </c>
      <c r="P2" s="13">
        <f t="shared" ref="P2:P65" si="0">ROUND(E2/D2*100,0)</f>
        <v>137</v>
      </c>
      <c r="Q2" s="13">
        <f>IFERROR(ROUND(E2/L2,2),0)</f>
        <v>63.92</v>
      </c>
      <c r="R2" s="14">
        <f>(((J2/60)/60)/24)+DATE(1970,1,1)</f>
        <v>42177.007071759261</v>
      </c>
      <c r="S2" s="14">
        <f>(((I2/60)/60)/24)+DATE(1970,1,1)</f>
        <v>42208.125</v>
      </c>
    </row>
    <row r="3" spans="1:19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2" t="s">
        <v>8290</v>
      </c>
      <c r="O3" t="s">
        <v>8291</v>
      </c>
      <c r="P3" s="13">
        <f t="shared" si="0"/>
        <v>143</v>
      </c>
      <c r="Q3" s="13">
        <f t="shared" ref="Q3:Q66" si="1">IFERROR(ROUND(E3/L3,2),0)</f>
        <v>185.48</v>
      </c>
      <c r="R3" s="14">
        <f t="shared" ref="R3:R66" si="2">(((J3/60)/60)/24)+DATE(1970,1,1)</f>
        <v>42766.600497685184</v>
      </c>
      <c r="S3" s="14">
        <f t="shared" ref="S3:S66" si="3">(((I3/60)/60)/24)+DATE(1970,1,1)</f>
        <v>42796.600497685184</v>
      </c>
    </row>
    <row r="4" spans="1:19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2" t="s">
        <v>8290</v>
      </c>
      <c r="O4" t="s">
        <v>8291</v>
      </c>
      <c r="P4" s="13">
        <f t="shared" si="0"/>
        <v>105</v>
      </c>
      <c r="Q4" s="13">
        <f t="shared" si="1"/>
        <v>15</v>
      </c>
      <c r="R4" s="14">
        <f t="shared" si="2"/>
        <v>42405.702349537038</v>
      </c>
      <c r="S4" s="14">
        <f t="shared" si="3"/>
        <v>42415.702349537038</v>
      </c>
    </row>
    <row r="5" spans="1:19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2" t="s">
        <v>8290</v>
      </c>
      <c r="O5" t="s">
        <v>8291</v>
      </c>
      <c r="P5" s="13">
        <f t="shared" si="0"/>
        <v>104</v>
      </c>
      <c r="Q5" s="13">
        <f t="shared" si="1"/>
        <v>69.27</v>
      </c>
      <c r="R5" s="14">
        <f t="shared" si="2"/>
        <v>41828.515127314815</v>
      </c>
      <c r="S5" s="14">
        <f t="shared" si="3"/>
        <v>41858.515127314815</v>
      </c>
    </row>
    <row r="6" spans="1:19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2" t="s">
        <v>8290</v>
      </c>
      <c r="O6" t="s">
        <v>8291</v>
      </c>
      <c r="P6" s="13">
        <f t="shared" si="0"/>
        <v>123</v>
      </c>
      <c r="Q6" s="13">
        <f t="shared" si="1"/>
        <v>190.55</v>
      </c>
      <c r="R6" s="14">
        <f t="shared" si="2"/>
        <v>42327.834247685183</v>
      </c>
      <c r="S6" s="14">
        <f t="shared" si="3"/>
        <v>42357.834247685183</v>
      </c>
    </row>
    <row r="7" spans="1:19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2" t="s">
        <v>8290</v>
      </c>
      <c r="O7" t="s">
        <v>8291</v>
      </c>
      <c r="P7" s="13">
        <f t="shared" si="0"/>
        <v>110</v>
      </c>
      <c r="Q7" s="13">
        <f t="shared" si="1"/>
        <v>93.4</v>
      </c>
      <c r="R7" s="14">
        <f t="shared" si="2"/>
        <v>42563.932951388888</v>
      </c>
      <c r="S7" s="14">
        <f t="shared" si="3"/>
        <v>42580.232638888891</v>
      </c>
    </row>
    <row r="8" spans="1:19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2" t="s">
        <v>8290</v>
      </c>
      <c r="O8" t="s">
        <v>8291</v>
      </c>
      <c r="P8" s="13">
        <f t="shared" si="0"/>
        <v>106</v>
      </c>
      <c r="Q8" s="13">
        <f t="shared" si="1"/>
        <v>146.88</v>
      </c>
      <c r="R8" s="14">
        <f t="shared" si="2"/>
        <v>41794.072337962964</v>
      </c>
      <c r="S8" s="14">
        <f t="shared" si="3"/>
        <v>41804.072337962964</v>
      </c>
    </row>
    <row r="9" spans="1:19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2" t="s">
        <v>8290</v>
      </c>
      <c r="O9" t="s">
        <v>8291</v>
      </c>
      <c r="P9" s="13">
        <f t="shared" si="0"/>
        <v>101</v>
      </c>
      <c r="Q9" s="13">
        <f t="shared" si="1"/>
        <v>159.82</v>
      </c>
      <c r="R9" s="14">
        <f t="shared" si="2"/>
        <v>42516.047071759262</v>
      </c>
      <c r="S9" s="14">
        <f t="shared" si="3"/>
        <v>42556.047071759262</v>
      </c>
    </row>
    <row r="10" spans="1:19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2" t="s">
        <v>8290</v>
      </c>
      <c r="O10" t="s">
        <v>8291</v>
      </c>
      <c r="P10" s="13">
        <f t="shared" si="0"/>
        <v>100</v>
      </c>
      <c r="Q10" s="13">
        <f t="shared" si="1"/>
        <v>291.79000000000002</v>
      </c>
      <c r="R10" s="14">
        <f t="shared" si="2"/>
        <v>42468.94458333333</v>
      </c>
      <c r="S10" s="14">
        <f t="shared" si="3"/>
        <v>42475.875</v>
      </c>
    </row>
    <row r="11" spans="1:19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2" t="s">
        <v>8290</v>
      </c>
      <c r="O11" t="s">
        <v>8291</v>
      </c>
      <c r="P11" s="13">
        <f t="shared" si="0"/>
        <v>126</v>
      </c>
      <c r="Q11" s="13">
        <f t="shared" si="1"/>
        <v>31.5</v>
      </c>
      <c r="R11" s="14">
        <f t="shared" si="2"/>
        <v>42447.103518518517</v>
      </c>
      <c r="S11" s="14">
        <f t="shared" si="3"/>
        <v>42477.103518518517</v>
      </c>
    </row>
    <row r="12" spans="1:19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2" t="s">
        <v>8290</v>
      </c>
      <c r="O12" t="s">
        <v>8291</v>
      </c>
      <c r="P12" s="13">
        <f t="shared" si="0"/>
        <v>101</v>
      </c>
      <c r="Q12" s="13">
        <f t="shared" si="1"/>
        <v>158.68</v>
      </c>
      <c r="R12" s="14">
        <f t="shared" si="2"/>
        <v>41780.068043981482</v>
      </c>
      <c r="S12" s="14">
        <f t="shared" si="3"/>
        <v>41815.068043981482</v>
      </c>
    </row>
    <row r="13" spans="1:19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2" t="s">
        <v>8290</v>
      </c>
      <c r="O13" t="s">
        <v>8291</v>
      </c>
      <c r="P13" s="13">
        <f t="shared" si="0"/>
        <v>121</v>
      </c>
      <c r="Q13" s="13">
        <f t="shared" si="1"/>
        <v>80.33</v>
      </c>
      <c r="R13" s="14">
        <f t="shared" si="2"/>
        <v>42572.778495370367</v>
      </c>
      <c r="S13" s="14">
        <f t="shared" si="3"/>
        <v>42604.125</v>
      </c>
    </row>
    <row r="14" spans="1:19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2" t="s">
        <v>8290</v>
      </c>
      <c r="O14" t="s">
        <v>8291</v>
      </c>
      <c r="P14" s="13">
        <f t="shared" si="0"/>
        <v>165</v>
      </c>
      <c r="Q14" s="13">
        <f t="shared" si="1"/>
        <v>59.96</v>
      </c>
      <c r="R14" s="14">
        <f t="shared" si="2"/>
        <v>41791.713252314818</v>
      </c>
      <c r="S14" s="14">
        <f t="shared" si="3"/>
        <v>41836.125</v>
      </c>
    </row>
    <row r="15" spans="1:19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2" t="s">
        <v>8290</v>
      </c>
      <c r="O15" t="s">
        <v>8291</v>
      </c>
      <c r="P15" s="13">
        <f t="shared" si="0"/>
        <v>160</v>
      </c>
      <c r="Q15" s="13">
        <f t="shared" si="1"/>
        <v>109.78</v>
      </c>
      <c r="R15" s="14">
        <f t="shared" si="2"/>
        <v>42508.677187499998</v>
      </c>
      <c r="S15" s="14">
        <f t="shared" si="3"/>
        <v>42544.852083333331</v>
      </c>
    </row>
    <row r="16" spans="1:19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2" t="s">
        <v>8290</v>
      </c>
      <c r="O16" t="s">
        <v>8291</v>
      </c>
      <c r="P16" s="13">
        <f t="shared" si="0"/>
        <v>101</v>
      </c>
      <c r="Q16" s="13">
        <f t="shared" si="1"/>
        <v>147.71</v>
      </c>
      <c r="R16" s="14">
        <f t="shared" si="2"/>
        <v>41808.02648148148</v>
      </c>
      <c r="S16" s="14">
        <f t="shared" si="3"/>
        <v>41833.582638888889</v>
      </c>
    </row>
    <row r="17" spans="1:19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2" t="s">
        <v>8290</v>
      </c>
      <c r="O17" t="s">
        <v>8291</v>
      </c>
      <c r="P17" s="13">
        <f t="shared" si="0"/>
        <v>107</v>
      </c>
      <c r="Q17" s="13">
        <f t="shared" si="1"/>
        <v>21.76</v>
      </c>
      <c r="R17" s="14">
        <f t="shared" si="2"/>
        <v>42256.391875000001</v>
      </c>
      <c r="S17" s="14">
        <f t="shared" si="3"/>
        <v>42274.843055555553</v>
      </c>
    </row>
    <row r="18" spans="1:19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2" t="s">
        <v>8290</v>
      </c>
      <c r="O18" t="s">
        <v>8291</v>
      </c>
      <c r="P18" s="13">
        <f t="shared" si="0"/>
        <v>100</v>
      </c>
      <c r="Q18" s="13">
        <f t="shared" si="1"/>
        <v>171.84</v>
      </c>
      <c r="R18" s="14">
        <f t="shared" si="2"/>
        <v>41760.796423611115</v>
      </c>
      <c r="S18" s="14">
        <f t="shared" si="3"/>
        <v>41806.229166666664</v>
      </c>
    </row>
    <row r="19" spans="1:19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2" t="s">
        <v>8290</v>
      </c>
      <c r="O19" t="s">
        <v>8291</v>
      </c>
      <c r="P19" s="13">
        <f t="shared" si="0"/>
        <v>101</v>
      </c>
      <c r="Q19" s="13">
        <f t="shared" si="1"/>
        <v>41.94</v>
      </c>
      <c r="R19" s="14">
        <f t="shared" si="2"/>
        <v>41917.731736111113</v>
      </c>
      <c r="S19" s="14">
        <f t="shared" si="3"/>
        <v>41947.773402777777</v>
      </c>
    </row>
    <row r="20" spans="1:19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2" t="s">
        <v>8290</v>
      </c>
      <c r="O20" t="s">
        <v>8291</v>
      </c>
      <c r="P20" s="13">
        <f t="shared" si="0"/>
        <v>106</v>
      </c>
      <c r="Q20" s="13">
        <f t="shared" si="1"/>
        <v>93.26</v>
      </c>
      <c r="R20" s="14">
        <f t="shared" si="2"/>
        <v>41869.542314814818</v>
      </c>
      <c r="S20" s="14">
        <f t="shared" si="3"/>
        <v>41899.542314814818</v>
      </c>
    </row>
    <row r="21" spans="1:19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2" t="s">
        <v>8290</v>
      </c>
      <c r="O21" t="s">
        <v>8291</v>
      </c>
      <c r="P21" s="13">
        <f t="shared" si="0"/>
        <v>145</v>
      </c>
      <c r="Q21" s="13">
        <f t="shared" si="1"/>
        <v>56.14</v>
      </c>
      <c r="R21" s="14">
        <f t="shared" si="2"/>
        <v>42175.816365740742</v>
      </c>
      <c r="S21" s="14">
        <f t="shared" si="3"/>
        <v>42205.816365740742</v>
      </c>
    </row>
    <row r="22" spans="1:19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2" t="s">
        <v>8290</v>
      </c>
      <c r="O22" t="s">
        <v>8291</v>
      </c>
      <c r="P22" s="13">
        <f t="shared" si="0"/>
        <v>100</v>
      </c>
      <c r="Q22" s="13">
        <f t="shared" si="1"/>
        <v>80.16</v>
      </c>
      <c r="R22" s="14">
        <f t="shared" si="2"/>
        <v>42200.758240740746</v>
      </c>
      <c r="S22" s="14">
        <f t="shared" si="3"/>
        <v>42260.758240740746</v>
      </c>
    </row>
    <row r="23" spans="1:19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2" t="s">
        <v>8290</v>
      </c>
      <c r="O23" t="s">
        <v>8291</v>
      </c>
      <c r="P23" s="13">
        <f t="shared" si="0"/>
        <v>109</v>
      </c>
      <c r="Q23" s="13">
        <f t="shared" si="1"/>
        <v>199.9</v>
      </c>
      <c r="R23" s="14">
        <f t="shared" si="2"/>
        <v>41878.627187500002</v>
      </c>
      <c r="S23" s="14">
        <f t="shared" si="3"/>
        <v>41908.627187500002</v>
      </c>
    </row>
    <row r="24" spans="1:19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2" t="s">
        <v>8290</v>
      </c>
      <c r="O24" t="s">
        <v>8291</v>
      </c>
      <c r="P24" s="13">
        <f t="shared" si="0"/>
        <v>117</v>
      </c>
      <c r="Q24" s="13">
        <f t="shared" si="1"/>
        <v>51.25</v>
      </c>
      <c r="R24" s="14">
        <f t="shared" si="2"/>
        <v>41989.91134259259</v>
      </c>
      <c r="S24" s="14">
        <f t="shared" si="3"/>
        <v>42005.332638888889</v>
      </c>
    </row>
    <row r="25" spans="1:19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2" t="s">
        <v>8290</v>
      </c>
      <c r="O25" t="s">
        <v>8291</v>
      </c>
      <c r="P25" s="13">
        <f t="shared" si="0"/>
        <v>119</v>
      </c>
      <c r="Q25" s="13">
        <f t="shared" si="1"/>
        <v>103.04</v>
      </c>
      <c r="R25" s="14">
        <f t="shared" si="2"/>
        <v>42097.778946759259</v>
      </c>
      <c r="S25" s="14">
        <f t="shared" si="3"/>
        <v>42124.638888888891</v>
      </c>
    </row>
    <row r="26" spans="1:19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2" t="s">
        <v>8290</v>
      </c>
      <c r="O26" t="s">
        <v>8291</v>
      </c>
      <c r="P26" s="13">
        <f t="shared" si="0"/>
        <v>109</v>
      </c>
      <c r="Q26" s="13">
        <f t="shared" si="1"/>
        <v>66.349999999999994</v>
      </c>
      <c r="R26" s="14">
        <f t="shared" si="2"/>
        <v>42229.820173611108</v>
      </c>
      <c r="S26" s="14">
        <f t="shared" si="3"/>
        <v>42262.818750000006</v>
      </c>
    </row>
    <row r="27" spans="1:19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2" t="s">
        <v>8290</v>
      </c>
      <c r="O27" t="s">
        <v>8291</v>
      </c>
      <c r="P27" s="13">
        <f t="shared" si="0"/>
        <v>133</v>
      </c>
      <c r="Q27" s="13">
        <f t="shared" si="1"/>
        <v>57.14</v>
      </c>
      <c r="R27" s="14">
        <f t="shared" si="2"/>
        <v>42318.025011574078</v>
      </c>
      <c r="S27" s="14">
        <f t="shared" si="3"/>
        <v>42378.025011574078</v>
      </c>
    </row>
    <row r="28" spans="1:19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2" t="s">
        <v>8290</v>
      </c>
      <c r="O28" t="s">
        <v>8291</v>
      </c>
      <c r="P28" s="13">
        <f t="shared" si="0"/>
        <v>155</v>
      </c>
      <c r="Q28" s="13">
        <f t="shared" si="1"/>
        <v>102.11</v>
      </c>
      <c r="R28" s="14">
        <f t="shared" si="2"/>
        <v>41828.515555555554</v>
      </c>
      <c r="S28" s="14">
        <f t="shared" si="3"/>
        <v>41868.515555555554</v>
      </c>
    </row>
    <row r="29" spans="1:19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2" t="s">
        <v>8290</v>
      </c>
      <c r="O29" t="s">
        <v>8291</v>
      </c>
      <c r="P29" s="13">
        <f t="shared" si="0"/>
        <v>112</v>
      </c>
      <c r="Q29" s="13">
        <f t="shared" si="1"/>
        <v>148.97</v>
      </c>
      <c r="R29" s="14">
        <f t="shared" si="2"/>
        <v>41929.164733796293</v>
      </c>
      <c r="S29" s="14">
        <f t="shared" si="3"/>
        <v>41959.206400462965</v>
      </c>
    </row>
    <row r="30" spans="1:19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2" t="s">
        <v>8290</v>
      </c>
      <c r="O30" t="s">
        <v>8291</v>
      </c>
      <c r="P30" s="13">
        <f t="shared" si="0"/>
        <v>100</v>
      </c>
      <c r="Q30" s="13">
        <f t="shared" si="1"/>
        <v>169.61</v>
      </c>
      <c r="R30" s="14">
        <f t="shared" si="2"/>
        <v>42324.96393518518</v>
      </c>
      <c r="S30" s="14">
        <f t="shared" si="3"/>
        <v>42354.96393518518</v>
      </c>
    </row>
    <row r="31" spans="1:19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2" t="s">
        <v>8290</v>
      </c>
      <c r="O31" t="s">
        <v>8291</v>
      </c>
      <c r="P31" s="13">
        <f t="shared" si="0"/>
        <v>123</v>
      </c>
      <c r="Q31" s="13">
        <f t="shared" si="1"/>
        <v>31.62</v>
      </c>
      <c r="R31" s="14">
        <f t="shared" si="2"/>
        <v>41812.67324074074</v>
      </c>
      <c r="S31" s="14">
        <f t="shared" si="3"/>
        <v>41842.67324074074</v>
      </c>
    </row>
    <row r="32" spans="1:19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2" t="s">
        <v>8290</v>
      </c>
      <c r="O32" t="s">
        <v>8291</v>
      </c>
      <c r="P32" s="13">
        <f t="shared" si="0"/>
        <v>101</v>
      </c>
      <c r="Q32" s="13">
        <f t="shared" si="1"/>
        <v>76.45</v>
      </c>
      <c r="R32" s="14">
        <f t="shared" si="2"/>
        <v>41842.292997685188</v>
      </c>
      <c r="S32" s="14">
        <f t="shared" si="3"/>
        <v>41872.292997685188</v>
      </c>
    </row>
    <row r="33" spans="1:19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2" t="s">
        <v>8290</v>
      </c>
      <c r="O33" t="s">
        <v>8291</v>
      </c>
      <c r="P33" s="13">
        <f t="shared" si="0"/>
        <v>100</v>
      </c>
      <c r="Q33" s="13">
        <f t="shared" si="1"/>
        <v>13</v>
      </c>
      <c r="R33" s="14">
        <f t="shared" si="2"/>
        <v>42376.79206018518</v>
      </c>
      <c r="S33" s="14">
        <f t="shared" si="3"/>
        <v>42394.79206018518</v>
      </c>
    </row>
    <row r="34" spans="1:19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2" t="s">
        <v>8290</v>
      </c>
      <c r="O34" t="s">
        <v>8291</v>
      </c>
      <c r="P34" s="13">
        <f t="shared" si="0"/>
        <v>100</v>
      </c>
      <c r="Q34" s="13">
        <f t="shared" si="1"/>
        <v>320.45</v>
      </c>
      <c r="R34" s="14">
        <f t="shared" si="2"/>
        <v>42461.627511574072</v>
      </c>
      <c r="S34" s="14">
        <f t="shared" si="3"/>
        <v>42503.165972222225</v>
      </c>
    </row>
    <row r="35" spans="1:19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2" t="s">
        <v>8290</v>
      </c>
      <c r="O35" t="s">
        <v>8291</v>
      </c>
      <c r="P35" s="13">
        <f t="shared" si="0"/>
        <v>102</v>
      </c>
      <c r="Q35" s="13">
        <f t="shared" si="1"/>
        <v>83.75</v>
      </c>
      <c r="R35" s="14">
        <f t="shared" si="2"/>
        <v>42286.660891203705</v>
      </c>
      <c r="S35" s="14">
        <f t="shared" si="3"/>
        <v>42316.702557870376</v>
      </c>
    </row>
    <row r="36" spans="1:19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2" t="s">
        <v>8290</v>
      </c>
      <c r="O36" t="s">
        <v>8291</v>
      </c>
      <c r="P36" s="13">
        <f t="shared" si="0"/>
        <v>130</v>
      </c>
      <c r="Q36" s="13">
        <f t="shared" si="1"/>
        <v>49.88</v>
      </c>
      <c r="R36" s="14">
        <f t="shared" si="2"/>
        <v>41841.321770833332</v>
      </c>
      <c r="S36" s="14">
        <f t="shared" si="3"/>
        <v>41856.321770833332</v>
      </c>
    </row>
    <row r="37" spans="1:19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2" t="s">
        <v>8290</v>
      </c>
      <c r="O37" t="s">
        <v>8291</v>
      </c>
      <c r="P37" s="13">
        <f t="shared" si="0"/>
        <v>167</v>
      </c>
      <c r="Q37" s="13">
        <f t="shared" si="1"/>
        <v>59.46</v>
      </c>
      <c r="R37" s="14">
        <f t="shared" si="2"/>
        <v>42098.291828703703</v>
      </c>
      <c r="S37" s="14">
        <f t="shared" si="3"/>
        <v>42122</v>
      </c>
    </row>
    <row r="38" spans="1:19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2" t="s">
        <v>8290</v>
      </c>
      <c r="O38" t="s">
        <v>8291</v>
      </c>
      <c r="P38" s="13">
        <f t="shared" si="0"/>
        <v>142</v>
      </c>
      <c r="Q38" s="13">
        <f t="shared" si="1"/>
        <v>193.84</v>
      </c>
      <c r="R38" s="14">
        <f t="shared" si="2"/>
        <v>42068.307002314818</v>
      </c>
      <c r="S38" s="14">
        <f t="shared" si="3"/>
        <v>42098.265335648146</v>
      </c>
    </row>
    <row r="39" spans="1:19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2" t="s">
        <v>8290</v>
      </c>
      <c r="O39" t="s">
        <v>8291</v>
      </c>
      <c r="P39" s="13">
        <f t="shared" si="0"/>
        <v>183</v>
      </c>
      <c r="Q39" s="13">
        <f t="shared" si="1"/>
        <v>159.51</v>
      </c>
      <c r="R39" s="14">
        <f t="shared" si="2"/>
        <v>42032.693043981482</v>
      </c>
      <c r="S39" s="14">
        <f t="shared" si="3"/>
        <v>42062.693043981482</v>
      </c>
    </row>
    <row r="40" spans="1:19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2" t="s">
        <v>8290</v>
      </c>
      <c r="O40" t="s">
        <v>8291</v>
      </c>
      <c r="P40" s="13">
        <f t="shared" si="0"/>
        <v>110</v>
      </c>
      <c r="Q40" s="13">
        <f t="shared" si="1"/>
        <v>41.68</v>
      </c>
      <c r="R40" s="14">
        <f t="shared" si="2"/>
        <v>41375.057222222218</v>
      </c>
      <c r="S40" s="14">
        <f t="shared" si="3"/>
        <v>41405.057222222218</v>
      </c>
    </row>
    <row r="41" spans="1:19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2" t="s">
        <v>8290</v>
      </c>
      <c r="O41" t="s">
        <v>8291</v>
      </c>
      <c r="P41" s="13">
        <f t="shared" si="0"/>
        <v>131</v>
      </c>
      <c r="Q41" s="13">
        <f t="shared" si="1"/>
        <v>150.9</v>
      </c>
      <c r="R41" s="14">
        <f t="shared" si="2"/>
        <v>41754.047083333331</v>
      </c>
      <c r="S41" s="14">
        <f t="shared" si="3"/>
        <v>41784.957638888889</v>
      </c>
    </row>
    <row r="42" spans="1:19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2" t="s">
        <v>8290</v>
      </c>
      <c r="O42" t="s">
        <v>8291</v>
      </c>
      <c r="P42" s="13">
        <f t="shared" si="0"/>
        <v>101</v>
      </c>
      <c r="Q42" s="13">
        <f t="shared" si="1"/>
        <v>126.69</v>
      </c>
      <c r="R42" s="14">
        <f t="shared" si="2"/>
        <v>41789.21398148148</v>
      </c>
      <c r="S42" s="14">
        <f t="shared" si="3"/>
        <v>41809.166666666664</v>
      </c>
    </row>
    <row r="43" spans="1:19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2" t="s">
        <v>8290</v>
      </c>
      <c r="O43" t="s">
        <v>8291</v>
      </c>
      <c r="P43" s="13">
        <f t="shared" si="0"/>
        <v>100</v>
      </c>
      <c r="Q43" s="13">
        <f t="shared" si="1"/>
        <v>105.26</v>
      </c>
      <c r="R43" s="14">
        <f t="shared" si="2"/>
        <v>41887.568912037037</v>
      </c>
      <c r="S43" s="14">
        <f t="shared" si="3"/>
        <v>41917.568912037037</v>
      </c>
    </row>
    <row r="44" spans="1:19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2" t="s">
        <v>8290</v>
      </c>
      <c r="O44" t="s">
        <v>8291</v>
      </c>
      <c r="P44" s="13">
        <f t="shared" si="0"/>
        <v>142</v>
      </c>
      <c r="Q44" s="13">
        <f t="shared" si="1"/>
        <v>117.51</v>
      </c>
      <c r="R44" s="14">
        <f t="shared" si="2"/>
        <v>41971.639189814814</v>
      </c>
      <c r="S44" s="14">
        <f t="shared" si="3"/>
        <v>42001.639189814814</v>
      </c>
    </row>
    <row r="45" spans="1:19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2" t="s">
        <v>8290</v>
      </c>
      <c r="O45" t="s">
        <v>8291</v>
      </c>
      <c r="P45" s="13">
        <f t="shared" si="0"/>
        <v>309</v>
      </c>
      <c r="Q45" s="13">
        <f t="shared" si="1"/>
        <v>117.36</v>
      </c>
      <c r="R45" s="14">
        <f t="shared" si="2"/>
        <v>41802.790347222224</v>
      </c>
      <c r="S45" s="14">
        <f t="shared" si="3"/>
        <v>41833</v>
      </c>
    </row>
    <row r="46" spans="1:19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2" t="s">
        <v>8290</v>
      </c>
      <c r="O46" t="s">
        <v>8291</v>
      </c>
      <c r="P46" s="13">
        <f t="shared" si="0"/>
        <v>100</v>
      </c>
      <c r="Q46" s="13">
        <f t="shared" si="1"/>
        <v>133.33000000000001</v>
      </c>
      <c r="R46" s="14">
        <f t="shared" si="2"/>
        <v>41874.098807870374</v>
      </c>
      <c r="S46" s="14">
        <f t="shared" si="3"/>
        <v>41919.098807870374</v>
      </c>
    </row>
    <row r="47" spans="1:19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2" t="s">
        <v>8290</v>
      </c>
      <c r="O47" t="s">
        <v>8291</v>
      </c>
      <c r="P47" s="13">
        <f t="shared" si="0"/>
        <v>120</v>
      </c>
      <c r="Q47" s="13">
        <f t="shared" si="1"/>
        <v>98.36</v>
      </c>
      <c r="R47" s="14">
        <f t="shared" si="2"/>
        <v>42457.623923611114</v>
      </c>
      <c r="S47" s="14">
        <f t="shared" si="3"/>
        <v>42487.623923611114</v>
      </c>
    </row>
    <row r="48" spans="1:19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2" t="s">
        <v>8290</v>
      </c>
      <c r="O48" t="s">
        <v>8291</v>
      </c>
      <c r="P48" s="13">
        <f t="shared" si="0"/>
        <v>104</v>
      </c>
      <c r="Q48" s="13">
        <f t="shared" si="1"/>
        <v>194.44</v>
      </c>
      <c r="R48" s="14">
        <f t="shared" si="2"/>
        <v>42323.964976851858</v>
      </c>
      <c r="S48" s="14">
        <f t="shared" si="3"/>
        <v>42353.964976851858</v>
      </c>
    </row>
    <row r="49" spans="1:19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2" t="s">
        <v>8290</v>
      </c>
      <c r="O49" t="s">
        <v>8291</v>
      </c>
      <c r="P49" s="13">
        <f t="shared" si="0"/>
        <v>108</v>
      </c>
      <c r="Q49" s="13">
        <f t="shared" si="1"/>
        <v>76.87</v>
      </c>
      <c r="R49" s="14">
        <f t="shared" si="2"/>
        <v>41932.819525462961</v>
      </c>
      <c r="S49" s="14">
        <f t="shared" si="3"/>
        <v>41992.861192129625</v>
      </c>
    </row>
    <row r="50" spans="1:19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2" t="s">
        <v>8290</v>
      </c>
      <c r="O50" t="s">
        <v>8291</v>
      </c>
      <c r="P50" s="13">
        <f t="shared" si="0"/>
        <v>108</v>
      </c>
      <c r="Q50" s="13">
        <f t="shared" si="1"/>
        <v>56.82</v>
      </c>
      <c r="R50" s="14">
        <f t="shared" si="2"/>
        <v>42033.516898148147</v>
      </c>
      <c r="S50" s="14">
        <f t="shared" si="3"/>
        <v>42064.5</v>
      </c>
    </row>
    <row r="51" spans="1:19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2" t="s">
        <v>8290</v>
      </c>
      <c r="O51" t="s">
        <v>8291</v>
      </c>
      <c r="P51" s="13">
        <f t="shared" si="0"/>
        <v>100</v>
      </c>
      <c r="Q51" s="13">
        <f t="shared" si="1"/>
        <v>137.93</v>
      </c>
      <c r="R51" s="14">
        <f t="shared" si="2"/>
        <v>42271.176446759258</v>
      </c>
      <c r="S51" s="14">
        <f t="shared" si="3"/>
        <v>42301.176446759258</v>
      </c>
    </row>
    <row r="52" spans="1:19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2" t="s">
        <v>8290</v>
      </c>
      <c r="O52" t="s">
        <v>8291</v>
      </c>
      <c r="P52" s="13">
        <f t="shared" si="0"/>
        <v>100</v>
      </c>
      <c r="Q52" s="13">
        <f t="shared" si="1"/>
        <v>27.27</v>
      </c>
      <c r="R52" s="14">
        <f t="shared" si="2"/>
        <v>41995.752986111111</v>
      </c>
      <c r="S52" s="14">
        <f t="shared" si="3"/>
        <v>42034.708333333328</v>
      </c>
    </row>
    <row r="53" spans="1:19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2" t="s">
        <v>8290</v>
      </c>
      <c r="O53" t="s">
        <v>8291</v>
      </c>
      <c r="P53" s="13">
        <f t="shared" si="0"/>
        <v>128</v>
      </c>
      <c r="Q53" s="13">
        <f t="shared" si="1"/>
        <v>118.34</v>
      </c>
      <c r="R53" s="14">
        <f t="shared" si="2"/>
        <v>42196.928668981483</v>
      </c>
      <c r="S53" s="14">
        <f t="shared" si="3"/>
        <v>42226.928668981483</v>
      </c>
    </row>
    <row r="54" spans="1:19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2" t="s">
        <v>8290</v>
      </c>
      <c r="O54" t="s">
        <v>8291</v>
      </c>
      <c r="P54" s="13">
        <f t="shared" si="0"/>
        <v>116</v>
      </c>
      <c r="Q54" s="13">
        <f t="shared" si="1"/>
        <v>223.48</v>
      </c>
      <c r="R54" s="14">
        <f t="shared" si="2"/>
        <v>41807.701921296299</v>
      </c>
      <c r="S54" s="14">
        <f t="shared" si="3"/>
        <v>41837.701921296299</v>
      </c>
    </row>
    <row r="55" spans="1:19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2" t="s">
        <v>8290</v>
      </c>
      <c r="O55" t="s">
        <v>8291</v>
      </c>
      <c r="P55" s="13">
        <f t="shared" si="0"/>
        <v>110</v>
      </c>
      <c r="Q55" s="13">
        <f t="shared" si="1"/>
        <v>28.11</v>
      </c>
      <c r="R55" s="14">
        <f t="shared" si="2"/>
        <v>41719.549131944441</v>
      </c>
      <c r="S55" s="14">
        <f t="shared" si="3"/>
        <v>41733.916666666664</v>
      </c>
    </row>
    <row r="56" spans="1:19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2" t="s">
        <v>8290</v>
      </c>
      <c r="O56" t="s">
        <v>8291</v>
      </c>
      <c r="P56" s="13">
        <f t="shared" si="0"/>
        <v>101</v>
      </c>
      <c r="Q56" s="13">
        <f t="shared" si="1"/>
        <v>194.23</v>
      </c>
      <c r="R56" s="14">
        <f t="shared" si="2"/>
        <v>42333.713206018518</v>
      </c>
      <c r="S56" s="14">
        <f t="shared" si="3"/>
        <v>42363.713206018518</v>
      </c>
    </row>
    <row r="57" spans="1:19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2" t="s">
        <v>8290</v>
      </c>
      <c r="O57" t="s">
        <v>8291</v>
      </c>
      <c r="P57" s="13">
        <f t="shared" si="0"/>
        <v>129</v>
      </c>
      <c r="Q57" s="13">
        <f t="shared" si="1"/>
        <v>128.94999999999999</v>
      </c>
      <c r="R57" s="14">
        <f t="shared" si="2"/>
        <v>42496.968935185185</v>
      </c>
      <c r="S57" s="14">
        <f t="shared" si="3"/>
        <v>42517.968935185185</v>
      </c>
    </row>
    <row r="58" spans="1:19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2" t="s">
        <v>8290</v>
      </c>
      <c r="O58" t="s">
        <v>8291</v>
      </c>
      <c r="P58" s="13">
        <f t="shared" si="0"/>
        <v>107</v>
      </c>
      <c r="Q58" s="13">
        <f t="shared" si="1"/>
        <v>49.32</v>
      </c>
      <c r="R58" s="14">
        <f t="shared" si="2"/>
        <v>42149.548888888887</v>
      </c>
      <c r="S58" s="14">
        <f t="shared" si="3"/>
        <v>42163.666666666672</v>
      </c>
    </row>
    <row r="59" spans="1:19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2" t="s">
        <v>8290</v>
      </c>
      <c r="O59" t="s">
        <v>8291</v>
      </c>
      <c r="P59" s="13">
        <f t="shared" si="0"/>
        <v>102</v>
      </c>
      <c r="Q59" s="13">
        <f t="shared" si="1"/>
        <v>221.52</v>
      </c>
      <c r="R59" s="14">
        <f t="shared" si="2"/>
        <v>42089.83289351852</v>
      </c>
      <c r="S59" s="14">
        <f t="shared" si="3"/>
        <v>42119.83289351852</v>
      </c>
    </row>
    <row r="60" spans="1:19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2" t="s">
        <v>8290</v>
      </c>
      <c r="O60" t="s">
        <v>8291</v>
      </c>
      <c r="P60" s="13">
        <f t="shared" si="0"/>
        <v>103</v>
      </c>
      <c r="Q60" s="13">
        <f t="shared" si="1"/>
        <v>137.21</v>
      </c>
      <c r="R60" s="14">
        <f t="shared" si="2"/>
        <v>41932.745046296295</v>
      </c>
      <c r="S60" s="14">
        <f t="shared" si="3"/>
        <v>41962.786712962959</v>
      </c>
    </row>
    <row r="61" spans="1:19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2" t="s">
        <v>8290</v>
      </c>
      <c r="O61" t="s">
        <v>8291</v>
      </c>
      <c r="P61" s="13">
        <f t="shared" si="0"/>
        <v>100</v>
      </c>
      <c r="Q61" s="13">
        <f t="shared" si="1"/>
        <v>606.82000000000005</v>
      </c>
      <c r="R61" s="14">
        <f t="shared" si="2"/>
        <v>42230.23583333334</v>
      </c>
      <c r="S61" s="14">
        <f t="shared" si="3"/>
        <v>42261.875</v>
      </c>
    </row>
    <row r="62" spans="1:19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2" t="s">
        <v>8290</v>
      </c>
      <c r="O62" t="s">
        <v>8292</v>
      </c>
      <c r="P62" s="13">
        <f t="shared" si="0"/>
        <v>103</v>
      </c>
      <c r="Q62" s="13">
        <f t="shared" si="1"/>
        <v>43.04</v>
      </c>
      <c r="R62" s="14">
        <f t="shared" si="2"/>
        <v>41701.901817129627</v>
      </c>
      <c r="S62" s="14">
        <f t="shared" si="3"/>
        <v>41721</v>
      </c>
    </row>
    <row r="63" spans="1:19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2" t="s">
        <v>8290</v>
      </c>
      <c r="O63" t="s">
        <v>8292</v>
      </c>
      <c r="P63" s="13">
        <f t="shared" si="0"/>
        <v>148</v>
      </c>
      <c r="Q63" s="13">
        <f t="shared" si="1"/>
        <v>322.39</v>
      </c>
      <c r="R63" s="14">
        <f t="shared" si="2"/>
        <v>41409.814317129632</v>
      </c>
      <c r="S63" s="14">
        <f t="shared" si="3"/>
        <v>41431.814317129632</v>
      </c>
    </row>
    <row r="64" spans="1:19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2" t="s">
        <v>8290</v>
      </c>
      <c r="O64" t="s">
        <v>8292</v>
      </c>
      <c r="P64" s="13">
        <f t="shared" si="0"/>
        <v>155</v>
      </c>
      <c r="Q64" s="13">
        <f t="shared" si="1"/>
        <v>96.71</v>
      </c>
      <c r="R64" s="14">
        <f t="shared" si="2"/>
        <v>41311.799513888887</v>
      </c>
      <c r="S64" s="14">
        <f t="shared" si="3"/>
        <v>41336.799513888887</v>
      </c>
    </row>
    <row r="65" spans="1:19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2" t="s">
        <v>8290</v>
      </c>
      <c r="O65" t="s">
        <v>8292</v>
      </c>
      <c r="P65" s="13">
        <f t="shared" si="0"/>
        <v>114</v>
      </c>
      <c r="Q65" s="13">
        <f t="shared" si="1"/>
        <v>35.47</v>
      </c>
      <c r="R65" s="14">
        <f t="shared" si="2"/>
        <v>41612.912187499998</v>
      </c>
      <c r="S65" s="14">
        <f t="shared" si="3"/>
        <v>41636.207638888889</v>
      </c>
    </row>
    <row r="66" spans="1:19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2" t="s">
        <v>8290</v>
      </c>
      <c r="O66" t="s">
        <v>8292</v>
      </c>
      <c r="P66" s="13">
        <f t="shared" ref="P66:P129" si="4">ROUND(E66/D66*100,0)</f>
        <v>173</v>
      </c>
      <c r="Q66" s="13">
        <f t="shared" si="1"/>
        <v>86.67</v>
      </c>
      <c r="R66" s="14">
        <f t="shared" si="2"/>
        <v>41433.01829861111</v>
      </c>
      <c r="S66" s="14">
        <f t="shared" si="3"/>
        <v>41463.01829861111</v>
      </c>
    </row>
    <row r="67" spans="1:19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2" t="s">
        <v>8290</v>
      </c>
      <c r="O67" t="s">
        <v>8292</v>
      </c>
      <c r="P67" s="13">
        <f t="shared" si="4"/>
        <v>108</v>
      </c>
      <c r="Q67" s="13">
        <f t="shared" ref="Q67:Q130" si="5">IFERROR(ROUND(E67/L67,2),0)</f>
        <v>132.05000000000001</v>
      </c>
      <c r="R67" s="14">
        <f t="shared" ref="R67:R130" si="6">(((J67/60)/60)/24)+DATE(1970,1,1)</f>
        <v>41835.821226851855</v>
      </c>
      <c r="S67" s="14">
        <f t="shared" ref="S67:S130" si="7">(((I67/60)/60)/24)+DATE(1970,1,1)</f>
        <v>41862.249305555553</v>
      </c>
    </row>
    <row r="68" spans="1:19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2" t="s">
        <v>8290</v>
      </c>
      <c r="O68" t="s">
        <v>8292</v>
      </c>
      <c r="P68" s="13">
        <f t="shared" si="4"/>
        <v>119</v>
      </c>
      <c r="Q68" s="13">
        <f t="shared" si="5"/>
        <v>91.23</v>
      </c>
      <c r="R68" s="14">
        <f t="shared" si="6"/>
        <v>42539.849768518514</v>
      </c>
      <c r="S68" s="14">
        <f t="shared" si="7"/>
        <v>42569.849768518514</v>
      </c>
    </row>
    <row r="69" spans="1:19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2" t="s">
        <v>8290</v>
      </c>
      <c r="O69" t="s">
        <v>8292</v>
      </c>
      <c r="P69" s="13">
        <f t="shared" si="4"/>
        <v>116</v>
      </c>
      <c r="Q69" s="13">
        <f t="shared" si="5"/>
        <v>116.25</v>
      </c>
      <c r="R69" s="14">
        <f t="shared" si="6"/>
        <v>41075.583379629628</v>
      </c>
      <c r="S69" s="14">
        <f t="shared" si="7"/>
        <v>41105.583379629628</v>
      </c>
    </row>
    <row r="70" spans="1:19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2" t="s">
        <v>8290</v>
      </c>
      <c r="O70" t="s">
        <v>8292</v>
      </c>
      <c r="P70" s="13">
        <f t="shared" si="4"/>
        <v>127</v>
      </c>
      <c r="Q70" s="13">
        <f t="shared" si="5"/>
        <v>21.19</v>
      </c>
      <c r="R70" s="14">
        <f t="shared" si="6"/>
        <v>41663.569340277776</v>
      </c>
      <c r="S70" s="14">
        <f t="shared" si="7"/>
        <v>41693.569340277776</v>
      </c>
    </row>
    <row r="71" spans="1:19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2" t="s">
        <v>8290</v>
      </c>
      <c r="O71" t="s">
        <v>8292</v>
      </c>
      <c r="P71" s="13">
        <f t="shared" si="4"/>
        <v>111</v>
      </c>
      <c r="Q71" s="13">
        <f t="shared" si="5"/>
        <v>62.33</v>
      </c>
      <c r="R71" s="14">
        <f t="shared" si="6"/>
        <v>40786.187789351854</v>
      </c>
      <c r="S71" s="14">
        <f t="shared" si="7"/>
        <v>40818.290972222225</v>
      </c>
    </row>
    <row r="72" spans="1:19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2" t="s">
        <v>8290</v>
      </c>
      <c r="O72" t="s">
        <v>8292</v>
      </c>
      <c r="P72" s="13">
        <f t="shared" si="4"/>
        <v>127</v>
      </c>
      <c r="Q72" s="13">
        <f t="shared" si="5"/>
        <v>37.409999999999997</v>
      </c>
      <c r="R72" s="14">
        <f t="shared" si="6"/>
        <v>40730.896354166667</v>
      </c>
      <c r="S72" s="14">
        <f t="shared" si="7"/>
        <v>40790.896354166667</v>
      </c>
    </row>
    <row r="73" spans="1:19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2" t="s">
        <v>8290</v>
      </c>
      <c r="O73" t="s">
        <v>8292</v>
      </c>
      <c r="P73" s="13">
        <f t="shared" si="4"/>
        <v>124</v>
      </c>
      <c r="Q73" s="13">
        <f t="shared" si="5"/>
        <v>69.72</v>
      </c>
      <c r="R73" s="14">
        <f t="shared" si="6"/>
        <v>40997.271493055552</v>
      </c>
      <c r="S73" s="14">
        <f t="shared" si="7"/>
        <v>41057.271493055552</v>
      </c>
    </row>
    <row r="74" spans="1:19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2" t="s">
        <v>8290</v>
      </c>
      <c r="O74" t="s">
        <v>8292</v>
      </c>
      <c r="P74" s="13">
        <f t="shared" si="4"/>
        <v>108</v>
      </c>
      <c r="Q74" s="13">
        <f t="shared" si="5"/>
        <v>58.17</v>
      </c>
      <c r="R74" s="14">
        <f t="shared" si="6"/>
        <v>41208.010196759256</v>
      </c>
      <c r="S74" s="14">
        <f t="shared" si="7"/>
        <v>41228</v>
      </c>
    </row>
    <row r="75" spans="1:19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2" t="s">
        <v>8290</v>
      </c>
      <c r="O75" t="s">
        <v>8292</v>
      </c>
      <c r="P75" s="13">
        <f t="shared" si="4"/>
        <v>100</v>
      </c>
      <c r="Q75" s="13">
        <f t="shared" si="5"/>
        <v>50</v>
      </c>
      <c r="R75" s="14">
        <f t="shared" si="6"/>
        <v>40587.75675925926</v>
      </c>
      <c r="S75" s="14">
        <f t="shared" si="7"/>
        <v>40666.165972222225</v>
      </c>
    </row>
    <row r="76" spans="1:19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2" t="s">
        <v>8290</v>
      </c>
      <c r="O76" t="s">
        <v>8292</v>
      </c>
      <c r="P76" s="13">
        <f t="shared" si="4"/>
        <v>113</v>
      </c>
      <c r="Q76" s="13">
        <f t="shared" si="5"/>
        <v>19.47</v>
      </c>
      <c r="R76" s="14">
        <f t="shared" si="6"/>
        <v>42360.487210648149</v>
      </c>
      <c r="S76" s="14">
        <f t="shared" si="7"/>
        <v>42390.487210648149</v>
      </c>
    </row>
    <row r="77" spans="1:19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2" t="s">
        <v>8290</v>
      </c>
      <c r="O77" t="s">
        <v>8292</v>
      </c>
      <c r="P77" s="13">
        <f t="shared" si="4"/>
        <v>115</v>
      </c>
      <c r="Q77" s="13">
        <f t="shared" si="5"/>
        <v>85.96</v>
      </c>
      <c r="R77" s="14">
        <f t="shared" si="6"/>
        <v>41357.209166666667</v>
      </c>
      <c r="S77" s="14">
        <f t="shared" si="7"/>
        <v>41387.209166666667</v>
      </c>
    </row>
    <row r="78" spans="1:19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2" t="s">
        <v>8290</v>
      </c>
      <c r="O78" t="s">
        <v>8292</v>
      </c>
      <c r="P78" s="13">
        <f t="shared" si="4"/>
        <v>153</v>
      </c>
      <c r="Q78" s="13">
        <f t="shared" si="5"/>
        <v>30.67</v>
      </c>
      <c r="R78" s="14">
        <f t="shared" si="6"/>
        <v>40844.691643518519</v>
      </c>
      <c r="S78" s="14">
        <f t="shared" si="7"/>
        <v>40904.733310185184</v>
      </c>
    </row>
    <row r="79" spans="1:19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2" t="s">
        <v>8290</v>
      </c>
      <c r="O79" t="s">
        <v>8292</v>
      </c>
      <c r="P79" s="13">
        <f t="shared" si="4"/>
        <v>393</v>
      </c>
      <c r="Q79" s="13">
        <f t="shared" si="5"/>
        <v>60.38</v>
      </c>
      <c r="R79" s="14">
        <f t="shared" si="6"/>
        <v>40997.144872685189</v>
      </c>
      <c r="S79" s="14">
        <f t="shared" si="7"/>
        <v>41050.124305555553</v>
      </c>
    </row>
    <row r="80" spans="1:19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2" t="s">
        <v>8290</v>
      </c>
      <c r="O80" t="s">
        <v>8292</v>
      </c>
      <c r="P80" s="13">
        <f t="shared" si="4"/>
        <v>2702</v>
      </c>
      <c r="Q80" s="13">
        <f t="shared" si="5"/>
        <v>38.6</v>
      </c>
      <c r="R80" s="14">
        <f t="shared" si="6"/>
        <v>42604.730567129634</v>
      </c>
      <c r="S80" s="14">
        <f t="shared" si="7"/>
        <v>42614.730567129634</v>
      </c>
    </row>
    <row r="81" spans="1:19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2" t="s">
        <v>8290</v>
      </c>
      <c r="O81" t="s">
        <v>8292</v>
      </c>
      <c r="P81" s="13">
        <f t="shared" si="4"/>
        <v>127</v>
      </c>
      <c r="Q81" s="13">
        <f t="shared" si="5"/>
        <v>40.270000000000003</v>
      </c>
      <c r="R81" s="14">
        <f t="shared" si="6"/>
        <v>41724.776539351849</v>
      </c>
      <c r="S81" s="14">
        <f t="shared" si="7"/>
        <v>41754.776539351849</v>
      </c>
    </row>
    <row r="82" spans="1:19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2" t="s">
        <v>8290</v>
      </c>
      <c r="O82" t="s">
        <v>8292</v>
      </c>
      <c r="P82" s="13">
        <f t="shared" si="4"/>
        <v>107</v>
      </c>
      <c r="Q82" s="13">
        <f t="shared" si="5"/>
        <v>273.83</v>
      </c>
      <c r="R82" s="14">
        <f t="shared" si="6"/>
        <v>41583.083981481483</v>
      </c>
      <c r="S82" s="14">
        <f t="shared" si="7"/>
        <v>41618.083981481483</v>
      </c>
    </row>
    <row r="83" spans="1:19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2" t="s">
        <v>8290</v>
      </c>
      <c r="O83" t="s">
        <v>8292</v>
      </c>
      <c r="P83" s="13">
        <f t="shared" si="4"/>
        <v>198</v>
      </c>
      <c r="Q83" s="13">
        <f t="shared" si="5"/>
        <v>53.04</v>
      </c>
      <c r="R83" s="14">
        <f t="shared" si="6"/>
        <v>41100.158877314818</v>
      </c>
      <c r="S83" s="14">
        <f t="shared" si="7"/>
        <v>41104.126388888886</v>
      </c>
    </row>
    <row r="84" spans="1:19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2" t="s">
        <v>8290</v>
      </c>
      <c r="O84" t="s">
        <v>8292</v>
      </c>
      <c r="P84" s="13">
        <f t="shared" si="4"/>
        <v>100</v>
      </c>
      <c r="Q84" s="13">
        <f t="shared" si="5"/>
        <v>40.01</v>
      </c>
      <c r="R84" s="14">
        <f t="shared" si="6"/>
        <v>40795.820150462961</v>
      </c>
      <c r="S84" s="14">
        <f t="shared" si="7"/>
        <v>40825.820150462961</v>
      </c>
    </row>
    <row r="85" spans="1:19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2" t="s">
        <v>8290</v>
      </c>
      <c r="O85" t="s">
        <v>8292</v>
      </c>
      <c r="P85" s="13">
        <f t="shared" si="4"/>
        <v>103</v>
      </c>
      <c r="Q85" s="13">
        <f t="shared" si="5"/>
        <v>15.77</v>
      </c>
      <c r="R85" s="14">
        <f t="shared" si="6"/>
        <v>42042.615613425922</v>
      </c>
      <c r="S85" s="14">
        <f t="shared" si="7"/>
        <v>42057.479166666672</v>
      </c>
    </row>
    <row r="86" spans="1:19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2" t="s">
        <v>8290</v>
      </c>
      <c r="O86" t="s">
        <v>8292</v>
      </c>
      <c r="P86" s="13">
        <f t="shared" si="4"/>
        <v>100</v>
      </c>
      <c r="Q86" s="13">
        <f t="shared" si="5"/>
        <v>71.430000000000007</v>
      </c>
      <c r="R86" s="14">
        <f t="shared" si="6"/>
        <v>40648.757939814815</v>
      </c>
      <c r="S86" s="14">
        <f t="shared" si="7"/>
        <v>40678.757939814815</v>
      </c>
    </row>
    <row r="87" spans="1:19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2" t="s">
        <v>8290</v>
      </c>
      <c r="O87" t="s">
        <v>8292</v>
      </c>
      <c r="P87" s="13">
        <f t="shared" si="4"/>
        <v>126</v>
      </c>
      <c r="Q87" s="13">
        <f t="shared" si="5"/>
        <v>71.709999999999994</v>
      </c>
      <c r="R87" s="14">
        <f t="shared" si="6"/>
        <v>40779.125428240739</v>
      </c>
      <c r="S87" s="14">
        <f t="shared" si="7"/>
        <v>40809.125428240739</v>
      </c>
    </row>
    <row r="88" spans="1:19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2" t="s">
        <v>8290</v>
      </c>
      <c r="O88" t="s">
        <v>8292</v>
      </c>
      <c r="P88" s="13">
        <f t="shared" si="4"/>
        <v>106</v>
      </c>
      <c r="Q88" s="13">
        <f t="shared" si="5"/>
        <v>375.76</v>
      </c>
      <c r="R88" s="14">
        <f t="shared" si="6"/>
        <v>42291.556076388893</v>
      </c>
      <c r="S88" s="14">
        <f t="shared" si="7"/>
        <v>42365.59774305555</v>
      </c>
    </row>
    <row r="89" spans="1:19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2" t="s">
        <v>8290</v>
      </c>
      <c r="O89" t="s">
        <v>8292</v>
      </c>
      <c r="P89" s="13">
        <f t="shared" si="4"/>
        <v>105</v>
      </c>
      <c r="Q89" s="13">
        <f t="shared" si="5"/>
        <v>104.6</v>
      </c>
      <c r="R89" s="14">
        <f t="shared" si="6"/>
        <v>40322.53938657407</v>
      </c>
      <c r="S89" s="14">
        <f t="shared" si="7"/>
        <v>40332.070138888892</v>
      </c>
    </row>
    <row r="90" spans="1:19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2" t="s">
        <v>8290</v>
      </c>
      <c r="O90" t="s">
        <v>8292</v>
      </c>
      <c r="P90" s="13">
        <f t="shared" si="4"/>
        <v>103</v>
      </c>
      <c r="Q90" s="13">
        <f t="shared" si="5"/>
        <v>60</v>
      </c>
      <c r="R90" s="14">
        <f t="shared" si="6"/>
        <v>41786.65892361111</v>
      </c>
      <c r="S90" s="14">
        <f t="shared" si="7"/>
        <v>41812.65892361111</v>
      </c>
    </row>
    <row r="91" spans="1:19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2" t="s">
        <v>8290</v>
      </c>
      <c r="O91" t="s">
        <v>8292</v>
      </c>
      <c r="P91" s="13">
        <f t="shared" si="4"/>
        <v>115</v>
      </c>
      <c r="Q91" s="13">
        <f t="shared" si="5"/>
        <v>123.29</v>
      </c>
      <c r="R91" s="14">
        <f t="shared" si="6"/>
        <v>41402.752222222225</v>
      </c>
      <c r="S91" s="14">
        <f t="shared" si="7"/>
        <v>41427.752222222225</v>
      </c>
    </row>
    <row r="92" spans="1:19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2" t="s">
        <v>8290</v>
      </c>
      <c r="O92" t="s">
        <v>8292</v>
      </c>
      <c r="P92" s="13">
        <f t="shared" si="4"/>
        <v>100</v>
      </c>
      <c r="Q92" s="13">
        <f t="shared" si="5"/>
        <v>31.38</v>
      </c>
      <c r="R92" s="14">
        <f t="shared" si="6"/>
        <v>40706.297442129631</v>
      </c>
      <c r="S92" s="14">
        <f t="shared" si="7"/>
        <v>40736.297442129631</v>
      </c>
    </row>
    <row r="93" spans="1:19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2" t="s">
        <v>8290</v>
      </c>
      <c r="O93" t="s">
        <v>8292</v>
      </c>
      <c r="P93" s="13">
        <f t="shared" si="4"/>
        <v>120</v>
      </c>
      <c r="Q93" s="13">
        <f t="shared" si="5"/>
        <v>78.260000000000005</v>
      </c>
      <c r="R93" s="14">
        <f t="shared" si="6"/>
        <v>40619.402361111112</v>
      </c>
      <c r="S93" s="14">
        <f t="shared" si="7"/>
        <v>40680.402361111112</v>
      </c>
    </row>
    <row r="94" spans="1:19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2" t="s">
        <v>8290</v>
      </c>
      <c r="O94" t="s">
        <v>8292</v>
      </c>
      <c r="P94" s="13">
        <f t="shared" si="4"/>
        <v>105</v>
      </c>
      <c r="Q94" s="13">
        <f t="shared" si="5"/>
        <v>122.33</v>
      </c>
      <c r="R94" s="14">
        <f t="shared" si="6"/>
        <v>42721.198877314819</v>
      </c>
      <c r="S94" s="14">
        <f t="shared" si="7"/>
        <v>42767.333333333328</v>
      </c>
    </row>
    <row r="95" spans="1:19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2" t="s">
        <v>8290</v>
      </c>
      <c r="O95" t="s">
        <v>8292</v>
      </c>
      <c r="P95" s="13">
        <f t="shared" si="4"/>
        <v>111</v>
      </c>
      <c r="Q95" s="13">
        <f t="shared" si="5"/>
        <v>73.73</v>
      </c>
      <c r="R95" s="14">
        <f t="shared" si="6"/>
        <v>41065.858067129629</v>
      </c>
      <c r="S95" s="14">
        <f t="shared" si="7"/>
        <v>41093.875</v>
      </c>
    </row>
    <row r="96" spans="1:19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2" t="s">
        <v>8290</v>
      </c>
      <c r="O96" t="s">
        <v>8292</v>
      </c>
      <c r="P96" s="13">
        <f t="shared" si="4"/>
        <v>104</v>
      </c>
      <c r="Q96" s="13">
        <f t="shared" si="5"/>
        <v>21.67</v>
      </c>
      <c r="R96" s="14">
        <f t="shared" si="6"/>
        <v>41716.717847222222</v>
      </c>
      <c r="S96" s="14">
        <f t="shared" si="7"/>
        <v>41736.717847222222</v>
      </c>
    </row>
    <row r="97" spans="1:19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2" t="s">
        <v>8290</v>
      </c>
      <c r="O97" t="s">
        <v>8292</v>
      </c>
      <c r="P97" s="13">
        <f t="shared" si="4"/>
        <v>131</v>
      </c>
      <c r="Q97" s="13">
        <f t="shared" si="5"/>
        <v>21.9</v>
      </c>
      <c r="R97" s="14">
        <f t="shared" si="6"/>
        <v>40935.005104166667</v>
      </c>
      <c r="S97" s="14">
        <f t="shared" si="7"/>
        <v>40965.005104166667</v>
      </c>
    </row>
    <row r="98" spans="1:19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2" t="s">
        <v>8290</v>
      </c>
      <c r="O98" t="s">
        <v>8292</v>
      </c>
      <c r="P98" s="13">
        <f t="shared" si="4"/>
        <v>115</v>
      </c>
      <c r="Q98" s="13">
        <f t="shared" si="5"/>
        <v>50.59</v>
      </c>
      <c r="R98" s="14">
        <f t="shared" si="6"/>
        <v>40324.662511574075</v>
      </c>
      <c r="S98" s="14">
        <f t="shared" si="7"/>
        <v>40391.125</v>
      </c>
    </row>
    <row r="99" spans="1:19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2" t="s">
        <v>8290</v>
      </c>
      <c r="O99" t="s">
        <v>8292</v>
      </c>
      <c r="P99" s="13">
        <f t="shared" si="4"/>
        <v>106</v>
      </c>
      <c r="Q99" s="13">
        <f t="shared" si="5"/>
        <v>53.13</v>
      </c>
      <c r="R99" s="14">
        <f t="shared" si="6"/>
        <v>40706.135208333333</v>
      </c>
      <c r="S99" s="14">
        <f t="shared" si="7"/>
        <v>40736.135208333333</v>
      </c>
    </row>
    <row r="100" spans="1:19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2" t="s">
        <v>8290</v>
      </c>
      <c r="O100" t="s">
        <v>8292</v>
      </c>
      <c r="P100" s="13">
        <f t="shared" si="4"/>
        <v>106</v>
      </c>
      <c r="Q100" s="13">
        <f t="shared" si="5"/>
        <v>56.67</v>
      </c>
      <c r="R100" s="14">
        <f t="shared" si="6"/>
        <v>41214.79483796296</v>
      </c>
      <c r="S100" s="14">
        <f t="shared" si="7"/>
        <v>41250.979166666664</v>
      </c>
    </row>
    <row r="101" spans="1:19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2" t="s">
        <v>8290</v>
      </c>
      <c r="O101" t="s">
        <v>8292</v>
      </c>
      <c r="P101" s="13">
        <f t="shared" si="4"/>
        <v>106</v>
      </c>
      <c r="Q101" s="13">
        <f t="shared" si="5"/>
        <v>40.78</v>
      </c>
      <c r="R101" s="14">
        <f t="shared" si="6"/>
        <v>41631.902766203704</v>
      </c>
      <c r="S101" s="14">
        <f t="shared" si="7"/>
        <v>41661.902766203704</v>
      </c>
    </row>
    <row r="102" spans="1:19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2" t="s">
        <v>8290</v>
      </c>
      <c r="O102" t="s">
        <v>8292</v>
      </c>
      <c r="P102" s="13">
        <f t="shared" si="4"/>
        <v>100</v>
      </c>
      <c r="Q102" s="13">
        <f t="shared" si="5"/>
        <v>192.31</v>
      </c>
      <c r="R102" s="14">
        <f t="shared" si="6"/>
        <v>41197.753310185188</v>
      </c>
      <c r="S102" s="14">
        <f t="shared" si="7"/>
        <v>41217.794976851852</v>
      </c>
    </row>
    <row r="103" spans="1:19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2" t="s">
        <v>8290</v>
      </c>
      <c r="O103" t="s">
        <v>8292</v>
      </c>
      <c r="P103" s="13">
        <f t="shared" si="4"/>
        <v>100</v>
      </c>
      <c r="Q103" s="13">
        <f t="shared" si="5"/>
        <v>100</v>
      </c>
      <c r="R103" s="14">
        <f t="shared" si="6"/>
        <v>41274.776736111111</v>
      </c>
      <c r="S103" s="14">
        <f t="shared" si="7"/>
        <v>41298.776736111111</v>
      </c>
    </row>
    <row r="104" spans="1:19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2" t="s">
        <v>8290</v>
      </c>
      <c r="O104" t="s">
        <v>8292</v>
      </c>
      <c r="P104" s="13">
        <f t="shared" si="4"/>
        <v>128</v>
      </c>
      <c r="Q104" s="13">
        <f t="shared" si="5"/>
        <v>117.92</v>
      </c>
      <c r="R104" s="14">
        <f t="shared" si="6"/>
        <v>40505.131168981483</v>
      </c>
      <c r="S104" s="14">
        <f t="shared" si="7"/>
        <v>40535.131168981483</v>
      </c>
    </row>
    <row r="105" spans="1:19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2" t="s">
        <v>8290</v>
      </c>
      <c r="O105" t="s">
        <v>8292</v>
      </c>
      <c r="P105" s="13">
        <f t="shared" si="4"/>
        <v>105</v>
      </c>
      <c r="Q105" s="13">
        <f t="shared" si="5"/>
        <v>27.9</v>
      </c>
      <c r="R105" s="14">
        <f t="shared" si="6"/>
        <v>41682.805902777778</v>
      </c>
      <c r="S105" s="14">
        <f t="shared" si="7"/>
        <v>41705.805902777778</v>
      </c>
    </row>
    <row r="106" spans="1:19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2" t="s">
        <v>8290</v>
      </c>
      <c r="O106" t="s">
        <v>8292</v>
      </c>
      <c r="P106" s="13">
        <f t="shared" si="4"/>
        <v>120</v>
      </c>
      <c r="Q106" s="13">
        <f t="shared" si="5"/>
        <v>60</v>
      </c>
      <c r="R106" s="14">
        <f t="shared" si="6"/>
        <v>40612.695208333331</v>
      </c>
      <c r="S106" s="14">
        <f t="shared" si="7"/>
        <v>40636.041666666664</v>
      </c>
    </row>
    <row r="107" spans="1:19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2" t="s">
        <v>8290</v>
      </c>
      <c r="O107" t="s">
        <v>8292</v>
      </c>
      <c r="P107" s="13">
        <f t="shared" si="4"/>
        <v>107</v>
      </c>
      <c r="Q107" s="13">
        <f t="shared" si="5"/>
        <v>39.380000000000003</v>
      </c>
      <c r="R107" s="14">
        <f t="shared" si="6"/>
        <v>42485.724768518514</v>
      </c>
      <c r="S107" s="14">
        <f t="shared" si="7"/>
        <v>42504</v>
      </c>
    </row>
    <row r="108" spans="1:19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2" t="s">
        <v>8290</v>
      </c>
      <c r="O108" t="s">
        <v>8292</v>
      </c>
      <c r="P108" s="13">
        <f t="shared" si="4"/>
        <v>101</v>
      </c>
      <c r="Q108" s="13">
        <f t="shared" si="5"/>
        <v>186.11</v>
      </c>
      <c r="R108" s="14">
        <f t="shared" si="6"/>
        <v>40987.776631944449</v>
      </c>
      <c r="S108" s="14">
        <f t="shared" si="7"/>
        <v>41001.776631944449</v>
      </c>
    </row>
    <row r="109" spans="1:19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2" t="s">
        <v>8290</v>
      </c>
      <c r="O109" t="s">
        <v>8292</v>
      </c>
      <c r="P109" s="13">
        <f t="shared" si="4"/>
        <v>102</v>
      </c>
      <c r="Q109" s="13">
        <f t="shared" si="5"/>
        <v>111.38</v>
      </c>
      <c r="R109" s="14">
        <f t="shared" si="6"/>
        <v>40635.982488425929</v>
      </c>
      <c r="S109" s="14">
        <f t="shared" si="7"/>
        <v>40657.982488425929</v>
      </c>
    </row>
    <row r="110" spans="1:19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2" t="s">
        <v>8290</v>
      </c>
      <c r="O110" t="s">
        <v>8292</v>
      </c>
      <c r="P110" s="13">
        <f t="shared" si="4"/>
        <v>247</v>
      </c>
      <c r="Q110" s="13">
        <f t="shared" si="5"/>
        <v>78.72</v>
      </c>
      <c r="R110" s="14">
        <f t="shared" si="6"/>
        <v>41365.613078703704</v>
      </c>
      <c r="S110" s="14">
        <f t="shared" si="7"/>
        <v>41425.613078703704</v>
      </c>
    </row>
    <row r="111" spans="1:19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2" t="s">
        <v>8290</v>
      </c>
      <c r="O111" t="s">
        <v>8292</v>
      </c>
      <c r="P111" s="13">
        <f t="shared" si="4"/>
        <v>220</v>
      </c>
      <c r="Q111" s="13">
        <f t="shared" si="5"/>
        <v>46.7</v>
      </c>
      <c r="R111" s="14">
        <f t="shared" si="6"/>
        <v>40570.025810185187</v>
      </c>
      <c r="S111" s="14">
        <f t="shared" si="7"/>
        <v>40600.025810185187</v>
      </c>
    </row>
    <row r="112" spans="1:19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2" t="s">
        <v>8290</v>
      </c>
      <c r="O112" t="s">
        <v>8292</v>
      </c>
      <c r="P112" s="13">
        <f t="shared" si="4"/>
        <v>131</v>
      </c>
      <c r="Q112" s="13">
        <f t="shared" si="5"/>
        <v>65.38</v>
      </c>
      <c r="R112" s="14">
        <f t="shared" si="6"/>
        <v>41557.949687500004</v>
      </c>
      <c r="S112" s="14">
        <f t="shared" si="7"/>
        <v>41592.249305555553</v>
      </c>
    </row>
    <row r="113" spans="1:19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2" t="s">
        <v>8290</v>
      </c>
      <c r="O113" t="s">
        <v>8292</v>
      </c>
      <c r="P113" s="13">
        <f t="shared" si="4"/>
        <v>155</v>
      </c>
      <c r="Q113" s="13">
        <f t="shared" si="5"/>
        <v>102.08</v>
      </c>
      <c r="R113" s="14">
        <f t="shared" si="6"/>
        <v>42125.333182870367</v>
      </c>
      <c r="S113" s="14">
        <f t="shared" si="7"/>
        <v>42155.333182870367</v>
      </c>
    </row>
    <row r="114" spans="1:19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2" t="s">
        <v>8290</v>
      </c>
      <c r="O114" t="s">
        <v>8292</v>
      </c>
      <c r="P114" s="13">
        <f t="shared" si="4"/>
        <v>104</v>
      </c>
      <c r="Q114" s="13">
        <f t="shared" si="5"/>
        <v>64.2</v>
      </c>
      <c r="R114" s="14">
        <f t="shared" si="6"/>
        <v>41718.043032407404</v>
      </c>
      <c r="S114" s="14">
        <f t="shared" si="7"/>
        <v>41742.083333333336</v>
      </c>
    </row>
    <row r="115" spans="1:19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2" t="s">
        <v>8290</v>
      </c>
      <c r="O115" t="s">
        <v>8292</v>
      </c>
      <c r="P115" s="13">
        <f t="shared" si="4"/>
        <v>141</v>
      </c>
      <c r="Q115" s="13">
        <f t="shared" si="5"/>
        <v>90.38</v>
      </c>
      <c r="R115" s="14">
        <f t="shared" si="6"/>
        <v>40753.758425925924</v>
      </c>
      <c r="S115" s="14">
        <f t="shared" si="7"/>
        <v>40761.625</v>
      </c>
    </row>
    <row r="116" spans="1:19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2" t="s">
        <v>8290</v>
      </c>
      <c r="O116" t="s">
        <v>8292</v>
      </c>
      <c r="P116" s="13">
        <f t="shared" si="4"/>
        <v>103</v>
      </c>
      <c r="Q116" s="13">
        <f t="shared" si="5"/>
        <v>88.57</v>
      </c>
      <c r="R116" s="14">
        <f t="shared" si="6"/>
        <v>40861.27416666667</v>
      </c>
      <c r="S116" s="14">
        <f t="shared" si="7"/>
        <v>40921.27416666667</v>
      </c>
    </row>
    <row r="117" spans="1:19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2" t="s">
        <v>8290</v>
      </c>
      <c r="O117" t="s">
        <v>8292</v>
      </c>
      <c r="P117" s="13">
        <f t="shared" si="4"/>
        <v>140</v>
      </c>
      <c r="Q117" s="13">
        <f t="shared" si="5"/>
        <v>28.73</v>
      </c>
      <c r="R117" s="14">
        <f t="shared" si="6"/>
        <v>40918.738935185182</v>
      </c>
      <c r="S117" s="14">
        <f t="shared" si="7"/>
        <v>40943.738935185182</v>
      </c>
    </row>
    <row r="118" spans="1:19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2" t="s">
        <v>8290</v>
      </c>
      <c r="O118" t="s">
        <v>8292</v>
      </c>
      <c r="P118" s="13">
        <f t="shared" si="4"/>
        <v>114</v>
      </c>
      <c r="Q118" s="13">
        <f t="shared" si="5"/>
        <v>69.790000000000006</v>
      </c>
      <c r="R118" s="14">
        <f t="shared" si="6"/>
        <v>40595.497164351851</v>
      </c>
      <c r="S118" s="14">
        <f t="shared" si="7"/>
        <v>40641.455497685187</v>
      </c>
    </row>
    <row r="119" spans="1:19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2" t="s">
        <v>8290</v>
      </c>
      <c r="O119" t="s">
        <v>8292</v>
      </c>
      <c r="P119" s="13">
        <f t="shared" si="4"/>
        <v>100</v>
      </c>
      <c r="Q119" s="13">
        <f t="shared" si="5"/>
        <v>167.49</v>
      </c>
      <c r="R119" s="14">
        <f t="shared" si="6"/>
        <v>40248.834999999999</v>
      </c>
      <c r="S119" s="14">
        <f t="shared" si="7"/>
        <v>40338.791666666664</v>
      </c>
    </row>
    <row r="120" spans="1:19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2" t="s">
        <v>8290</v>
      </c>
      <c r="O120" t="s">
        <v>8292</v>
      </c>
      <c r="P120" s="13">
        <f t="shared" si="4"/>
        <v>113</v>
      </c>
      <c r="Q120" s="13">
        <f t="shared" si="5"/>
        <v>144.91</v>
      </c>
      <c r="R120" s="14">
        <f t="shared" si="6"/>
        <v>40723.053657407407</v>
      </c>
      <c r="S120" s="14">
        <f t="shared" si="7"/>
        <v>40753.053657407407</v>
      </c>
    </row>
    <row r="121" spans="1:19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2" t="s">
        <v>8290</v>
      </c>
      <c r="O121" t="s">
        <v>8292</v>
      </c>
      <c r="P121" s="13">
        <f t="shared" si="4"/>
        <v>105</v>
      </c>
      <c r="Q121" s="13">
        <f t="shared" si="5"/>
        <v>91.84</v>
      </c>
      <c r="R121" s="14">
        <f t="shared" si="6"/>
        <v>40739.069282407407</v>
      </c>
      <c r="S121" s="14">
        <f t="shared" si="7"/>
        <v>40768.958333333336</v>
      </c>
    </row>
    <row r="122" spans="1:19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2" t="s">
        <v>8290</v>
      </c>
      <c r="O122" t="s">
        <v>8293</v>
      </c>
      <c r="P122" s="13">
        <f t="shared" si="4"/>
        <v>0</v>
      </c>
      <c r="Q122" s="13">
        <f t="shared" si="5"/>
        <v>10</v>
      </c>
      <c r="R122" s="14">
        <f t="shared" si="6"/>
        <v>42616.049849537041</v>
      </c>
      <c r="S122" s="14">
        <f t="shared" si="7"/>
        <v>42646.049849537041</v>
      </c>
    </row>
    <row r="123" spans="1:19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2" t="s">
        <v>8290</v>
      </c>
      <c r="O123" t="s">
        <v>8293</v>
      </c>
      <c r="P123" s="13">
        <f t="shared" si="4"/>
        <v>0</v>
      </c>
      <c r="Q123" s="13">
        <f t="shared" si="5"/>
        <v>1</v>
      </c>
      <c r="R123" s="14">
        <f t="shared" si="6"/>
        <v>42096.704976851848</v>
      </c>
      <c r="S123" s="14">
        <f t="shared" si="7"/>
        <v>42112.427777777775</v>
      </c>
    </row>
    <row r="124" spans="1:19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2" t="s">
        <v>8290</v>
      </c>
      <c r="O124" t="s">
        <v>8293</v>
      </c>
      <c r="P124" s="13">
        <f t="shared" si="4"/>
        <v>0</v>
      </c>
      <c r="Q124" s="13">
        <f t="shared" si="5"/>
        <v>0</v>
      </c>
      <c r="R124" s="14">
        <f t="shared" si="6"/>
        <v>42593.431793981479</v>
      </c>
      <c r="S124" s="14">
        <f t="shared" si="7"/>
        <v>42653.431793981479</v>
      </c>
    </row>
    <row r="125" spans="1:19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2" t="s">
        <v>8290</v>
      </c>
      <c r="O125" t="s">
        <v>8293</v>
      </c>
      <c r="P125" s="13">
        <f t="shared" si="4"/>
        <v>0</v>
      </c>
      <c r="Q125" s="13">
        <f t="shared" si="5"/>
        <v>25.17</v>
      </c>
      <c r="R125" s="14">
        <f t="shared" si="6"/>
        <v>41904.781990740739</v>
      </c>
      <c r="S125" s="14">
        <f t="shared" si="7"/>
        <v>41940.916666666664</v>
      </c>
    </row>
    <row r="126" spans="1:19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2" t="s">
        <v>8290</v>
      </c>
      <c r="O126" t="s">
        <v>8293</v>
      </c>
      <c r="P126" s="13">
        <f t="shared" si="4"/>
        <v>0</v>
      </c>
      <c r="Q126" s="13">
        <f t="shared" si="5"/>
        <v>0</v>
      </c>
      <c r="R126" s="14">
        <f t="shared" si="6"/>
        <v>42114.928726851853</v>
      </c>
      <c r="S126" s="14">
        <f t="shared" si="7"/>
        <v>42139.928726851853</v>
      </c>
    </row>
    <row r="127" spans="1:19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2" t="s">
        <v>8290</v>
      </c>
      <c r="O127" t="s">
        <v>8293</v>
      </c>
      <c r="P127" s="13">
        <f t="shared" si="4"/>
        <v>14</v>
      </c>
      <c r="Q127" s="13">
        <f t="shared" si="5"/>
        <v>11.67</v>
      </c>
      <c r="R127" s="14">
        <f t="shared" si="6"/>
        <v>42709.993981481486</v>
      </c>
      <c r="S127" s="14">
        <f t="shared" si="7"/>
        <v>42769.993981481486</v>
      </c>
    </row>
    <row r="128" spans="1:19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2" t="s">
        <v>8290</v>
      </c>
      <c r="O128" t="s">
        <v>8293</v>
      </c>
      <c r="P128" s="13">
        <f t="shared" si="4"/>
        <v>6</v>
      </c>
      <c r="Q128" s="13">
        <f t="shared" si="5"/>
        <v>106.69</v>
      </c>
      <c r="R128" s="14">
        <f t="shared" si="6"/>
        <v>42135.589548611111</v>
      </c>
      <c r="S128" s="14">
        <f t="shared" si="7"/>
        <v>42166.083333333328</v>
      </c>
    </row>
    <row r="129" spans="1:19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2" t="s">
        <v>8290</v>
      </c>
      <c r="O129" t="s">
        <v>8293</v>
      </c>
      <c r="P129" s="13">
        <f t="shared" si="4"/>
        <v>2</v>
      </c>
      <c r="Q129" s="13">
        <f t="shared" si="5"/>
        <v>47.5</v>
      </c>
      <c r="R129" s="14">
        <f t="shared" si="6"/>
        <v>42067.62431712963</v>
      </c>
      <c r="S129" s="14">
        <f t="shared" si="7"/>
        <v>42097.582650462966</v>
      </c>
    </row>
    <row r="130" spans="1:19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2" t="s">
        <v>8290</v>
      </c>
      <c r="O130" t="s">
        <v>8293</v>
      </c>
      <c r="P130" s="13">
        <f t="shared" ref="P130:P193" si="8">ROUND(E130/D130*100,0)</f>
        <v>2</v>
      </c>
      <c r="Q130" s="13">
        <f t="shared" si="5"/>
        <v>311.17</v>
      </c>
      <c r="R130" s="14">
        <f t="shared" si="6"/>
        <v>42628.22792824074</v>
      </c>
      <c r="S130" s="14">
        <f t="shared" si="7"/>
        <v>42663.22792824074</v>
      </c>
    </row>
    <row r="131" spans="1:19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2" t="s">
        <v>8290</v>
      </c>
      <c r="O131" t="s">
        <v>8293</v>
      </c>
      <c r="P131" s="13">
        <f t="shared" si="8"/>
        <v>0</v>
      </c>
      <c r="Q131" s="13">
        <f t="shared" ref="Q131:Q194" si="9">IFERROR(ROUND(E131/L131,2),0)</f>
        <v>0</v>
      </c>
      <c r="R131" s="14">
        <f t="shared" ref="R131:R194" si="10">(((J131/60)/60)/24)+DATE(1970,1,1)</f>
        <v>41882.937303240738</v>
      </c>
      <c r="S131" s="14">
        <f t="shared" ref="S131:S194" si="11">(((I131/60)/60)/24)+DATE(1970,1,1)</f>
        <v>41942.937303240738</v>
      </c>
    </row>
    <row r="132" spans="1:19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2" t="s">
        <v>8290</v>
      </c>
      <c r="O132" t="s">
        <v>8293</v>
      </c>
      <c r="P132" s="13">
        <f t="shared" si="8"/>
        <v>0</v>
      </c>
      <c r="Q132" s="13">
        <f t="shared" si="9"/>
        <v>0</v>
      </c>
      <c r="R132" s="14">
        <f t="shared" si="10"/>
        <v>41778.915416666663</v>
      </c>
      <c r="S132" s="14">
        <f t="shared" si="11"/>
        <v>41806.844444444447</v>
      </c>
    </row>
    <row r="133" spans="1:19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2" t="s">
        <v>8290</v>
      </c>
      <c r="O133" t="s">
        <v>8293</v>
      </c>
      <c r="P133" s="13">
        <f t="shared" si="8"/>
        <v>0</v>
      </c>
      <c r="Q133" s="13">
        <f t="shared" si="9"/>
        <v>0</v>
      </c>
      <c r="R133" s="14">
        <f t="shared" si="10"/>
        <v>42541.837511574078</v>
      </c>
      <c r="S133" s="14">
        <f t="shared" si="11"/>
        <v>42557</v>
      </c>
    </row>
    <row r="134" spans="1:19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2" t="s">
        <v>8290</v>
      </c>
      <c r="O134" t="s">
        <v>8293</v>
      </c>
      <c r="P134" s="13">
        <f t="shared" si="8"/>
        <v>10</v>
      </c>
      <c r="Q134" s="13">
        <f t="shared" si="9"/>
        <v>94.51</v>
      </c>
      <c r="R134" s="14">
        <f t="shared" si="10"/>
        <v>41905.812581018516</v>
      </c>
      <c r="S134" s="14">
        <f t="shared" si="11"/>
        <v>41950.854247685187</v>
      </c>
    </row>
    <row r="135" spans="1:19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2" t="s">
        <v>8290</v>
      </c>
      <c r="O135" t="s">
        <v>8293</v>
      </c>
      <c r="P135" s="13">
        <f t="shared" si="8"/>
        <v>0</v>
      </c>
      <c r="Q135" s="13">
        <f t="shared" si="9"/>
        <v>0</v>
      </c>
      <c r="R135" s="14">
        <f t="shared" si="10"/>
        <v>42491.80768518518</v>
      </c>
      <c r="S135" s="14">
        <f t="shared" si="11"/>
        <v>42521.729861111111</v>
      </c>
    </row>
    <row r="136" spans="1:19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2" t="s">
        <v>8290</v>
      </c>
      <c r="O136" t="s">
        <v>8293</v>
      </c>
      <c r="P136" s="13">
        <f t="shared" si="8"/>
        <v>0</v>
      </c>
      <c r="Q136" s="13">
        <f t="shared" si="9"/>
        <v>0</v>
      </c>
      <c r="R136" s="14">
        <f t="shared" si="10"/>
        <v>42221.909930555557</v>
      </c>
      <c r="S136" s="14">
        <f t="shared" si="11"/>
        <v>42251.708333333328</v>
      </c>
    </row>
    <row r="137" spans="1:19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2" t="s">
        <v>8290</v>
      </c>
      <c r="O137" t="s">
        <v>8293</v>
      </c>
      <c r="P137" s="13">
        <f t="shared" si="8"/>
        <v>13</v>
      </c>
      <c r="Q137" s="13">
        <f t="shared" si="9"/>
        <v>80.599999999999994</v>
      </c>
      <c r="R137" s="14">
        <f t="shared" si="10"/>
        <v>41788.381909722222</v>
      </c>
      <c r="S137" s="14">
        <f t="shared" si="11"/>
        <v>41821.791666666664</v>
      </c>
    </row>
    <row r="138" spans="1:19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2" t="s">
        <v>8290</v>
      </c>
      <c r="O138" t="s">
        <v>8293</v>
      </c>
      <c r="P138" s="13">
        <f t="shared" si="8"/>
        <v>0</v>
      </c>
      <c r="Q138" s="13">
        <f t="shared" si="9"/>
        <v>0</v>
      </c>
      <c r="R138" s="14">
        <f t="shared" si="10"/>
        <v>42096.410115740742</v>
      </c>
      <c r="S138" s="14">
        <f t="shared" si="11"/>
        <v>42140.427777777775</v>
      </c>
    </row>
    <row r="139" spans="1:19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2" t="s">
        <v>8290</v>
      </c>
      <c r="O139" t="s">
        <v>8293</v>
      </c>
      <c r="P139" s="13">
        <f t="shared" si="8"/>
        <v>0</v>
      </c>
      <c r="Q139" s="13">
        <f t="shared" si="9"/>
        <v>0</v>
      </c>
      <c r="R139" s="14">
        <f t="shared" si="10"/>
        <v>42239.573993055557</v>
      </c>
      <c r="S139" s="14">
        <f t="shared" si="11"/>
        <v>42289.573993055557</v>
      </c>
    </row>
    <row r="140" spans="1:19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2" t="s">
        <v>8290</v>
      </c>
      <c r="O140" t="s">
        <v>8293</v>
      </c>
      <c r="P140" s="13">
        <f t="shared" si="8"/>
        <v>3</v>
      </c>
      <c r="Q140" s="13">
        <f t="shared" si="9"/>
        <v>81.239999999999995</v>
      </c>
      <c r="R140" s="14">
        <f t="shared" si="10"/>
        <v>42186.257418981477</v>
      </c>
      <c r="S140" s="14">
        <f t="shared" si="11"/>
        <v>42217.207638888889</v>
      </c>
    </row>
    <row r="141" spans="1:19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2" t="s">
        <v>8290</v>
      </c>
      <c r="O141" t="s">
        <v>8293</v>
      </c>
      <c r="P141" s="13">
        <f t="shared" si="8"/>
        <v>100</v>
      </c>
      <c r="Q141" s="13">
        <f t="shared" si="9"/>
        <v>500</v>
      </c>
      <c r="R141" s="14">
        <f t="shared" si="10"/>
        <v>42187.920972222222</v>
      </c>
      <c r="S141" s="14">
        <f t="shared" si="11"/>
        <v>42197.920972222222</v>
      </c>
    </row>
    <row r="142" spans="1:19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2" t="s">
        <v>8290</v>
      </c>
      <c r="O142" t="s">
        <v>8293</v>
      </c>
      <c r="P142" s="13">
        <f t="shared" si="8"/>
        <v>0</v>
      </c>
      <c r="Q142" s="13">
        <f t="shared" si="9"/>
        <v>0</v>
      </c>
      <c r="R142" s="14">
        <f t="shared" si="10"/>
        <v>42053.198287037041</v>
      </c>
      <c r="S142" s="14">
        <f t="shared" si="11"/>
        <v>42083.15662037037</v>
      </c>
    </row>
    <row r="143" spans="1:19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2" t="s">
        <v>8290</v>
      </c>
      <c r="O143" t="s">
        <v>8293</v>
      </c>
      <c r="P143" s="13">
        <f t="shared" si="8"/>
        <v>11</v>
      </c>
      <c r="Q143" s="13">
        <f t="shared" si="9"/>
        <v>46.18</v>
      </c>
      <c r="R143" s="14">
        <f t="shared" si="10"/>
        <v>42110.153043981481</v>
      </c>
      <c r="S143" s="14">
        <f t="shared" si="11"/>
        <v>42155.153043981481</v>
      </c>
    </row>
    <row r="144" spans="1:19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2" t="s">
        <v>8290</v>
      </c>
      <c r="O144" t="s">
        <v>8293</v>
      </c>
      <c r="P144" s="13">
        <f t="shared" si="8"/>
        <v>0</v>
      </c>
      <c r="Q144" s="13">
        <f t="shared" si="9"/>
        <v>10</v>
      </c>
      <c r="R144" s="14">
        <f t="shared" si="10"/>
        <v>41938.893263888887</v>
      </c>
      <c r="S144" s="14">
        <f t="shared" si="11"/>
        <v>41959.934930555552</v>
      </c>
    </row>
    <row r="145" spans="1:19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2" t="s">
        <v>8290</v>
      </c>
      <c r="O145" t="s">
        <v>8293</v>
      </c>
      <c r="P145" s="13">
        <f t="shared" si="8"/>
        <v>0</v>
      </c>
      <c r="Q145" s="13">
        <f t="shared" si="9"/>
        <v>0</v>
      </c>
      <c r="R145" s="14">
        <f t="shared" si="10"/>
        <v>42559.064143518524</v>
      </c>
      <c r="S145" s="14">
        <f t="shared" si="11"/>
        <v>42616.246527777781</v>
      </c>
    </row>
    <row r="146" spans="1:19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2" t="s">
        <v>8290</v>
      </c>
      <c r="O146" t="s">
        <v>8293</v>
      </c>
      <c r="P146" s="13">
        <f t="shared" si="8"/>
        <v>28</v>
      </c>
      <c r="Q146" s="13">
        <f t="shared" si="9"/>
        <v>55.95</v>
      </c>
      <c r="R146" s="14">
        <f t="shared" si="10"/>
        <v>42047.762407407412</v>
      </c>
      <c r="S146" s="14">
        <f t="shared" si="11"/>
        <v>42107.72074074074</v>
      </c>
    </row>
    <row r="147" spans="1:19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2" t="s">
        <v>8290</v>
      </c>
      <c r="O147" t="s">
        <v>8293</v>
      </c>
      <c r="P147" s="13">
        <f t="shared" si="8"/>
        <v>8</v>
      </c>
      <c r="Q147" s="13">
        <f t="shared" si="9"/>
        <v>37.56</v>
      </c>
      <c r="R147" s="14">
        <f t="shared" si="10"/>
        <v>42200.542268518519</v>
      </c>
      <c r="S147" s="14">
        <f t="shared" si="11"/>
        <v>42227.542268518519</v>
      </c>
    </row>
    <row r="148" spans="1:19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2" t="s">
        <v>8290</v>
      </c>
      <c r="O148" t="s">
        <v>8293</v>
      </c>
      <c r="P148" s="13">
        <f t="shared" si="8"/>
        <v>1</v>
      </c>
      <c r="Q148" s="13">
        <f t="shared" si="9"/>
        <v>38.33</v>
      </c>
      <c r="R148" s="14">
        <f t="shared" si="10"/>
        <v>42693.016180555554</v>
      </c>
      <c r="S148" s="14">
        <f t="shared" si="11"/>
        <v>42753.016180555554</v>
      </c>
    </row>
    <row r="149" spans="1:19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2" t="s">
        <v>8290</v>
      </c>
      <c r="O149" t="s">
        <v>8293</v>
      </c>
      <c r="P149" s="13">
        <f t="shared" si="8"/>
        <v>0</v>
      </c>
      <c r="Q149" s="13">
        <f t="shared" si="9"/>
        <v>0</v>
      </c>
      <c r="R149" s="14">
        <f t="shared" si="10"/>
        <v>41969.767824074079</v>
      </c>
      <c r="S149" s="14">
        <f t="shared" si="11"/>
        <v>42012.762499999997</v>
      </c>
    </row>
    <row r="150" spans="1:19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2" t="s">
        <v>8290</v>
      </c>
      <c r="O150" t="s">
        <v>8293</v>
      </c>
      <c r="P150" s="13">
        <f t="shared" si="8"/>
        <v>0</v>
      </c>
      <c r="Q150" s="13">
        <f t="shared" si="9"/>
        <v>20</v>
      </c>
      <c r="R150" s="14">
        <f t="shared" si="10"/>
        <v>42397.281666666662</v>
      </c>
      <c r="S150" s="14">
        <f t="shared" si="11"/>
        <v>42427.281666666662</v>
      </c>
    </row>
    <row r="151" spans="1:19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2" t="s">
        <v>8290</v>
      </c>
      <c r="O151" t="s">
        <v>8293</v>
      </c>
      <c r="P151" s="13">
        <f t="shared" si="8"/>
        <v>1</v>
      </c>
      <c r="Q151" s="13">
        <f t="shared" si="9"/>
        <v>15.33</v>
      </c>
      <c r="R151" s="14">
        <f t="shared" si="10"/>
        <v>41968.172106481477</v>
      </c>
      <c r="S151" s="14">
        <f t="shared" si="11"/>
        <v>41998.333333333328</v>
      </c>
    </row>
    <row r="152" spans="1:19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2" t="s">
        <v>8290</v>
      </c>
      <c r="O152" t="s">
        <v>8293</v>
      </c>
      <c r="P152" s="13">
        <f t="shared" si="8"/>
        <v>23</v>
      </c>
      <c r="Q152" s="13">
        <f t="shared" si="9"/>
        <v>449.43</v>
      </c>
      <c r="R152" s="14">
        <f t="shared" si="10"/>
        <v>42090.161828703705</v>
      </c>
      <c r="S152" s="14">
        <f t="shared" si="11"/>
        <v>42150.161828703705</v>
      </c>
    </row>
    <row r="153" spans="1:19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2" t="s">
        <v>8290</v>
      </c>
      <c r="O153" t="s">
        <v>8293</v>
      </c>
      <c r="P153" s="13">
        <f t="shared" si="8"/>
        <v>0</v>
      </c>
      <c r="Q153" s="13">
        <f t="shared" si="9"/>
        <v>28</v>
      </c>
      <c r="R153" s="14">
        <f t="shared" si="10"/>
        <v>42113.550821759258</v>
      </c>
      <c r="S153" s="14">
        <f t="shared" si="11"/>
        <v>42173.550821759258</v>
      </c>
    </row>
    <row r="154" spans="1:19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2" t="s">
        <v>8290</v>
      </c>
      <c r="O154" t="s">
        <v>8293</v>
      </c>
      <c r="P154" s="13">
        <f t="shared" si="8"/>
        <v>0</v>
      </c>
      <c r="Q154" s="13">
        <f t="shared" si="9"/>
        <v>15</v>
      </c>
      <c r="R154" s="14">
        <f t="shared" si="10"/>
        <v>41875.077546296299</v>
      </c>
      <c r="S154" s="14">
        <f t="shared" si="11"/>
        <v>41905.077546296299</v>
      </c>
    </row>
    <row r="155" spans="1:19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2" t="s">
        <v>8290</v>
      </c>
      <c r="O155" t="s">
        <v>8293</v>
      </c>
      <c r="P155" s="13">
        <f t="shared" si="8"/>
        <v>1</v>
      </c>
      <c r="Q155" s="13">
        <f t="shared" si="9"/>
        <v>35.9</v>
      </c>
      <c r="R155" s="14">
        <f t="shared" si="10"/>
        <v>41933.586157407408</v>
      </c>
      <c r="S155" s="14">
        <f t="shared" si="11"/>
        <v>41975.627824074079</v>
      </c>
    </row>
    <row r="156" spans="1:19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2" t="s">
        <v>8290</v>
      </c>
      <c r="O156" t="s">
        <v>8293</v>
      </c>
      <c r="P156" s="13">
        <f t="shared" si="8"/>
        <v>3</v>
      </c>
      <c r="Q156" s="13">
        <f t="shared" si="9"/>
        <v>13.33</v>
      </c>
      <c r="R156" s="14">
        <f t="shared" si="10"/>
        <v>42115.547395833331</v>
      </c>
      <c r="S156" s="14">
        <f t="shared" si="11"/>
        <v>42158.547395833331</v>
      </c>
    </row>
    <row r="157" spans="1:19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2" t="s">
        <v>8290</v>
      </c>
      <c r="O157" t="s">
        <v>8293</v>
      </c>
      <c r="P157" s="13">
        <f t="shared" si="8"/>
        <v>0</v>
      </c>
      <c r="Q157" s="13">
        <f t="shared" si="9"/>
        <v>20.25</v>
      </c>
      <c r="R157" s="14">
        <f t="shared" si="10"/>
        <v>42168.559432870374</v>
      </c>
      <c r="S157" s="14">
        <f t="shared" si="11"/>
        <v>42208.559432870374</v>
      </c>
    </row>
    <row r="158" spans="1:19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2" t="s">
        <v>8290</v>
      </c>
      <c r="O158" t="s">
        <v>8293</v>
      </c>
      <c r="P158" s="13">
        <f t="shared" si="8"/>
        <v>5</v>
      </c>
      <c r="Q158" s="13">
        <f t="shared" si="9"/>
        <v>119</v>
      </c>
      <c r="R158" s="14">
        <f t="shared" si="10"/>
        <v>41794.124953703707</v>
      </c>
      <c r="S158" s="14">
        <f t="shared" si="11"/>
        <v>41854.124953703707</v>
      </c>
    </row>
    <row r="159" spans="1:19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2" t="s">
        <v>8290</v>
      </c>
      <c r="O159" t="s">
        <v>8293</v>
      </c>
      <c r="P159" s="13">
        <f t="shared" si="8"/>
        <v>0</v>
      </c>
      <c r="Q159" s="13">
        <f t="shared" si="9"/>
        <v>4</v>
      </c>
      <c r="R159" s="14">
        <f t="shared" si="10"/>
        <v>42396.911712962959</v>
      </c>
      <c r="S159" s="14">
        <f t="shared" si="11"/>
        <v>42426.911712962959</v>
      </c>
    </row>
    <row r="160" spans="1:19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2" t="s">
        <v>8290</v>
      </c>
      <c r="O160" t="s">
        <v>8293</v>
      </c>
      <c r="P160" s="13">
        <f t="shared" si="8"/>
        <v>0</v>
      </c>
      <c r="Q160" s="13">
        <f t="shared" si="9"/>
        <v>0</v>
      </c>
      <c r="R160" s="14">
        <f t="shared" si="10"/>
        <v>41904.07671296296</v>
      </c>
      <c r="S160" s="14">
        <f t="shared" si="11"/>
        <v>41934.07671296296</v>
      </c>
    </row>
    <row r="161" spans="1:19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2" t="s">
        <v>8290</v>
      </c>
      <c r="O161" t="s">
        <v>8293</v>
      </c>
      <c r="P161" s="13">
        <f t="shared" si="8"/>
        <v>0</v>
      </c>
      <c r="Q161" s="13">
        <f t="shared" si="9"/>
        <v>10</v>
      </c>
      <c r="R161" s="14">
        <f t="shared" si="10"/>
        <v>42514.434548611112</v>
      </c>
      <c r="S161" s="14">
        <f t="shared" si="11"/>
        <v>42554.434548611112</v>
      </c>
    </row>
    <row r="162" spans="1:19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2" t="s">
        <v>8290</v>
      </c>
      <c r="O162" t="s">
        <v>8294</v>
      </c>
      <c r="P162" s="13">
        <f t="shared" si="8"/>
        <v>0</v>
      </c>
      <c r="Q162" s="13">
        <f t="shared" si="9"/>
        <v>0</v>
      </c>
      <c r="R162" s="14">
        <f t="shared" si="10"/>
        <v>42171.913090277783</v>
      </c>
      <c r="S162" s="14">
        <f t="shared" si="11"/>
        <v>42231.913090277783</v>
      </c>
    </row>
    <row r="163" spans="1:19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2" t="s">
        <v>8290</v>
      </c>
      <c r="O163" t="s">
        <v>8294</v>
      </c>
      <c r="P163" s="13">
        <f t="shared" si="8"/>
        <v>0</v>
      </c>
      <c r="Q163" s="13">
        <f t="shared" si="9"/>
        <v>5</v>
      </c>
      <c r="R163" s="14">
        <f t="shared" si="10"/>
        <v>41792.687442129631</v>
      </c>
      <c r="S163" s="14">
        <f t="shared" si="11"/>
        <v>41822.687442129631</v>
      </c>
    </row>
    <row r="164" spans="1:19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2" t="s">
        <v>8290</v>
      </c>
      <c r="O164" t="s">
        <v>8294</v>
      </c>
      <c r="P164" s="13">
        <f t="shared" si="8"/>
        <v>16</v>
      </c>
      <c r="Q164" s="13">
        <f t="shared" si="9"/>
        <v>43.5</v>
      </c>
      <c r="R164" s="14">
        <f t="shared" si="10"/>
        <v>41835.126805555556</v>
      </c>
      <c r="S164" s="14">
        <f t="shared" si="11"/>
        <v>41867.987500000003</v>
      </c>
    </row>
    <row r="165" spans="1:19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2" t="s">
        <v>8290</v>
      </c>
      <c r="O165" t="s">
        <v>8294</v>
      </c>
      <c r="P165" s="13">
        <f t="shared" si="8"/>
        <v>0</v>
      </c>
      <c r="Q165" s="13">
        <f t="shared" si="9"/>
        <v>0</v>
      </c>
      <c r="R165" s="14">
        <f t="shared" si="10"/>
        <v>42243.961273148147</v>
      </c>
      <c r="S165" s="14">
        <f t="shared" si="11"/>
        <v>42278</v>
      </c>
    </row>
    <row r="166" spans="1:19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2" t="s">
        <v>8290</v>
      </c>
      <c r="O166" t="s">
        <v>8294</v>
      </c>
      <c r="P166" s="13">
        <f t="shared" si="8"/>
        <v>1</v>
      </c>
      <c r="Q166" s="13">
        <f t="shared" si="9"/>
        <v>91.43</v>
      </c>
      <c r="R166" s="14">
        <f t="shared" si="10"/>
        <v>41841.762743055559</v>
      </c>
      <c r="S166" s="14">
        <f t="shared" si="11"/>
        <v>41901.762743055559</v>
      </c>
    </row>
    <row r="167" spans="1:19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2" t="s">
        <v>8290</v>
      </c>
      <c r="O167" t="s">
        <v>8294</v>
      </c>
      <c r="P167" s="13">
        <f t="shared" si="8"/>
        <v>0</v>
      </c>
      <c r="Q167" s="13">
        <f t="shared" si="9"/>
        <v>0</v>
      </c>
      <c r="R167" s="14">
        <f t="shared" si="10"/>
        <v>42351.658842592587</v>
      </c>
      <c r="S167" s="14">
        <f t="shared" si="11"/>
        <v>42381.658842592587</v>
      </c>
    </row>
    <row r="168" spans="1:19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2" t="s">
        <v>8290</v>
      </c>
      <c r="O168" t="s">
        <v>8294</v>
      </c>
      <c r="P168" s="13">
        <f t="shared" si="8"/>
        <v>60</v>
      </c>
      <c r="Q168" s="13">
        <f t="shared" si="9"/>
        <v>3000</v>
      </c>
      <c r="R168" s="14">
        <f t="shared" si="10"/>
        <v>42721.075949074075</v>
      </c>
      <c r="S168" s="14">
        <f t="shared" si="11"/>
        <v>42751.075949074075</v>
      </c>
    </row>
    <row r="169" spans="1:19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2" t="s">
        <v>8290</v>
      </c>
      <c r="O169" t="s">
        <v>8294</v>
      </c>
      <c r="P169" s="13">
        <f t="shared" si="8"/>
        <v>0</v>
      </c>
      <c r="Q169" s="13">
        <f t="shared" si="9"/>
        <v>5.5</v>
      </c>
      <c r="R169" s="14">
        <f t="shared" si="10"/>
        <v>42160.927488425921</v>
      </c>
      <c r="S169" s="14">
        <f t="shared" si="11"/>
        <v>42220.927488425921</v>
      </c>
    </row>
    <row r="170" spans="1:19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2" t="s">
        <v>8290</v>
      </c>
      <c r="O170" t="s">
        <v>8294</v>
      </c>
      <c r="P170" s="13">
        <f t="shared" si="8"/>
        <v>4</v>
      </c>
      <c r="Q170" s="13">
        <f t="shared" si="9"/>
        <v>108.33</v>
      </c>
      <c r="R170" s="14">
        <f t="shared" si="10"/>
        <v>42052.83530092593</v>
      </c>
      <c r="S170" s="14">
        <f t="shared" si="11"/>
        <v>42082.793634259258</v>
      </c>
    </row>
    <row r="171" spans="1:19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2" t="s">
        <v>8290</v>
      </c>
      <c r="O171" t="s">
        <v>8294</v>
      </c>
      <c r="P171" s="13">
        <f t="shared" si="8"/>
        <v>22</v>
      </c>
      <c r="Q171" s="13">
        <f t="shared" si="9"/>
        <v>56</v>
      </c>
      <c r="R171" s="14">
        <f t="shared" si="10"/>
        <v>41900.505312499998</v>
      </c>
      <c r="S171" s="14">
        <f t="shared" si="11"/>
        <v>41930.505312499998</v>
      </c>
    </row>
    <row r="172" spans="1:19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2" t="s">
        <v>8290</v>
      </c>
      <c r="O172" t="s">
        <v>8294</v>
      </c>
      <c r="P172" s="13">
        <f t="shared" si="8"/>
        <v>3</v>
      </c>
      <c r="Q172" s="13">
        <f t="shared" si="9"/>
        <v>32.5</v>
      </c>
      <c r="R172" s="14">
        <f t="shared" si="10"/>
        <v>42216.977812500001</v>
      </c>
      <c r="S172" s="14">
        <f t="shared" si="11"/>
        <v>42246.227777777778</v>
      </c>
    </row>
    <row r="173" spans="1:19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2" t="s">
        <v>8290</v>
      </c>
      <c r="O173" t="s">
        <v>8294</v>
      </c>
      <c r="P173" s="13">
        <f t="shared" si="8"/>
        <v>0</v>
      </c>
      <c r="Q173" s="13">
        <f t="shared" si="9"/>
        <v>1</v>
      </c>
      <c r="R173" s="14">
        <f t="shared" si="10"/>
        <v>42534.180717592593</v>
      </c>
      <c r="S173" s="14">
        <f t="shared" si="11"/>
        <v>42594.180717592593</v>
      </c>
    </row>
    <row r="174" spans="1:19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2" t="s">
        <v>8290</v>
      </c>
      <c r="O174" t="s">
        <v>8294</v>
      </c>
      <c r="P174" s="13">
        <f t="shared" si="8"/>
        <v>0</v>
      </c>
      <c r="Q174" s="13">
        <f t="shared" si="9"/>
        <v>0</v>
      </c>
      <c r="R174" s="14">
        <f t="shared" si="10"/>
        <v>42047.394942129627</v>
      </c>
      <c r="S174" s="14">
        <f t="shared" si="11"/>
        <v>42082.353275462956</v>
      </c>
    </row>
    <row r="175" spans="1:19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2" t="s">
        <v>8290</v>
      </c>
      <c r="O175" t="s">
        <v>8294</v>
      </c>
      <c r="P175" s="13">
        <f t="shared" si="8"/>
        <v>0</v>
      </c>
      <c r="Q175" s="13">
        <f t="shared" si="9"/>
        <v>0</v>
      </c>
      <c r="R175" s="14">
        <f t="shared" si="10"/>
        <v>42033.573009259257</v>
      </c>
      <c r="S175" s="14">
        <f t="shared" si="11"/>
        <v>42063.573009259257</v>
      </c>
    </row>
    <row r="176" spans="1:19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2" t="s">
        <v>8290</v>
      </c>
      <c r="O176" t="s">
        <v>8294</v>
      </c>
      <c r="P176" s="13">
        <f t="shared" si="8"/>
        <v>0</v>
      </c>
      <c r="Q176" s="13">
        <f t="shared" si="9"/>
        <v>0</v>
      </c>
      <c r="R176" s="14">
        <f t="shared" si="10"/>
        <v>42072.758981481486</v>
      </c>
      <c r="S176" s="14">
        <f t="shared" si="11"/>
        <v>42132.758981481486</v>
      </c>
    </row>
    <row r="177" spans="1:19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2" t="s">
        <v>8290</v>
      </c>
      <c r="O177" t="s">
        <v>8294</v>
      </c>
      <c r="P177" s="13">
        <f t="shared" si="8"/>
        <v>6</v>
      </c>
      <c r="Q177" s="13">
        <f t="shared" si="9"/>
        <v>49.88</v>
      </c>
      <c r="R177" s="14">
        <f t="shared" si="10"/>
        <v>41855.777905092589</v>
      </c>
      <c r="S177" s="14">
        <f t="shared" si="11"/>
        <v>41880.777905092589</v>
      </c>
    </row>
    <row r="178" spans="1:19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2" t="s">
        <v>8290</v>
      </c>
      <c r="O178" t="s">
        <v>8294</v>
      </c>
      <c r="P178" s="13">
        <f t="shared" si="8"/>
        <v>0</v>
      </c>
      <c r="Q178" s="13">
        <f t="shared" si="9"/>
        <v>0</v>
      </c>
      <c r="R178" s="14">
        <f t="shared" si="10"/>
        <v>42191.824062500003</v>
      </c>
      <c r="S178" s="14">
        <f t="shared" si="11"/>
        <v>42221.824062500003</v>
      </c>
    </row>
    <row r="179" spans="1:19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2" t="s">
        <v>8290</v>
      </c>
      <c r="O179" t="s">
        <v>8294</v>
      </c>
      <c r="P179" s="13">
        <f t="shared" si="8"/>
        <v>40</v>
      </c>
      <c r="Q179" s="13">
        <f t="shared" si="9"/>
        <v>25.71</v>
      </c>
      <c r="R179" s="14">
        <f t="shared" si="10"/>
        <v>42070.047754629632</v>
      </c>
      <c r="S179" s="14">
        <f t="shared" si="11"/>
        <v>42087.00608796296</v>
      </c>
    </row>
    <row r="180" spans="1:19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2" t="s">
        <v>8290</v>
      </c>
      <c r="O180" t="s">
        <v>8294</v>
      </c>
      <c r="P180" s="13">
        <f t="shared" si="8"/>
        <v>0</v>
      </c>
      <c r="Q180" s="13">
        <f t="shared" si="9"/>
        <v>0</v>
      </c>
      <c r="R180" s="14">
        <f t="shared" si="10"/>
        <v>42304.955381944441</v>
      </c>
      <c r="S180" s="14">
        <f t="shared" si="11"/>
        <v>42334.997048611112</v>
      </c>
    </row>
    <row r="181" spans="1:19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2" t="s">
        <v>8290</v>
      </c>
      <c r="O181" t="s">
        <v>8294</v>
      </c>
      <c r="P181" s="13">
        <f t="shared" si="8"/>
        <v>20</v>
      </c>
      <c r="Q181" s="13">
        <f t="shared" si="9"/>
        <v>100</v>
      </c>
      <c r="R181" s="14">
        <f t="shared" si="10"/>
        <v>42403.080497685187</v>
      </c>
      <c r="S181" s="14">
        <f t="shared" si="11"/>
        <v>42433.080497685187</v>
      </c>
    </row>
    <row r="182" spans="1:19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2" t="s">
        <v>8290</v>
      </c>
      <c r="O182" t="s">
        <v>8294</v>
      </c>
      <c r="P182" s="13">
        <f t="shared" si="8"/>
        <v>33</v>
      </c>
      <c r="Q182" s="13">
        <f t="shared" si="9"/>
        <v>30.85</v>
      </c>
      <c r="R182" s="14">
        <f t="shared" si="10"/>
        <v>42067.991238425922</v>
      </c>
      <c r="S182" s="14">
        <f t="shared" si="11"/>
        <v>42107.791666666672</v>
      </c>
    </row>
    <row r="183" spans="1:19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2" t="s">
        <v>8290</v>
      </c>
      <c r="O183" t="s">
        <v>8294</v>
      </c>
      <c r="P183" s="13">
        <f t="shared" si="8"/>
        <v>21</v>
      </c>
      <c r="Q183" s="13">
        <f t="shared" si="9"/>
        <v>180.5</v>
      </c>
      <c r="R183" s="14">
        <f t="shared" si="10"/>
        <v>42147.741840277777</v>
      </c>
      <c r="S183" s="14">
        <f t="shared" si="11"/>
        <v>42177.741840277777</v>
      </c>
    </row>
    <row r="184" spans="1:19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2" t="s">
        <v>8290</v>
      </c>
      <c r="O184" t="s">
        <v>8294</v>
      </c>
      <c r="P184" s="13">
        <f t="shared" si="8"/>
        <v>0</v>
      </c>
      <c r="Q184" s="13">
        <f t="shared" si="9"/>
        <v>0</v>
      </c>
      <c r="R184" s="14">
        <f t="shared" si="10"/>
        <v>42712.011944444443</v>
      </c>
      <c r="S184" s="14">
        <f t="shared" si="11"/>
        <v>42742.011944444443</v>
      </c>
    </row>
    <row r="185" spans="1:19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2" t="s">
        <v>8290</v>
      </c>
      <c r="O185" t="s">
        <v>8294</v>
      </c>
      <c r="P185" s="13">
        <f t="shared" si="8"/>
        <v>36</v>
      </c>
      <c r="Q185" s="13">
        <f t="shared" si="9"/>
        <v>373.5</v>
      </c>
      <c r="R185" s="14">
        <f t="shared" si="10"/>
        <v>41939.810300925928</v>
      </c>
      <c r="S185" s="14">
        <f t="shared" si="11"/>
        <v>41969.851967592593</v>
      </c>
    </row>
    <row r="186" spans="1:19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2" t="s">
        <v>8290</v>
      </c>
      <c r="O186" t="s">
        <v>8294</v>
      </c>
      <c r="P186" s="13">
        <f t="shared" si="8"/>
        <v>3</v>
      </c>
      <c r="Q186" s="13">
        <f t="shared" si="9"/>
        <v>25.5</v>
      </c>
      <c r="R186" s="14">
        <f t="shared" si="10"/>
        <v>41825.791226851856</v>
      </c>
      <c r="S186" s="14">
        <f t="shared" si="11"/>
        <v>41883.165972222225</v>
      </c>
    </row>
    <row r="187" spans="1:19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2" t="s">
        <v>8290</v>
      </c>
      <c r="O187" t="s">
        <v>8294</v>
      </c>
      <c r="P187" s="13">
        <f t="shared" si="8"/>
        <v>6</v>
      </c>
      <c r="Q187" s="13">
        <f t="shared" si="9"/>
        <v>220</v>
      </c>
      <c r="R187" s="14">
        <f t="shared" si="10"/>
        <v>42570.91133101852</v>
      </c>
      <c r="S187" s="14">
        <f t="shared" si="11"/>
        <v>42600.91133101852</v>
      </c>
    </row>
    <row r="188" spans="1:19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2" t="s">
        <v>8290</v>
      </c>
      <c r="O188" t="s">
        <v>8294</v>
      </c>
      <c r="P188" s="13">
        <f t="shared" si="8"/>
        <v>0</v>
      </c>
      <c r="Q188" s="13">
        <f t="shared" si="9"/>
        <v>0</v>
      </c>
      <c r="R188" s="14">
        <f t="shared" si="10"/>
        <v>42767.812893518523</v>
      </c>
      <c r="S188" s="14">
        <f t="shared" si="11"/>
        <v>42797.833333333328</v>
      </c>
    </row>
    <row r="189" spans="1:19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2" t="s">
        <v>8290</v>
      </c>
      <c r="O189" t="s">
        <v>8294</v>
      </c>
      <c r="P189" s="13">
        <f t="shared" si="8"/>
        <v>16</v>
      </c>
      <c r="Q189" s="13">
        <f t="shared" si="9"/>
        <v>160</v>
      </c>
      <c r="R189" s="14">
        <f t="shared" si="10"/>
        <v>42182.234456018516</v>
      </c>
      <c r="S189" s="14">
        <f t="shared" si="11"/>
        <v>42206.290972222225</v>
      </c>
    </row>
    <row r="190" spans="1:19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2" t="s">
        <v>8290</v>
      </c>
      <c r="O190" t="s">
        <v>8294</v>
      </c>
      <c r="P190" s="13">
        <f t="shared" si="8"/>
        <v>0</v>
      </c>
      <c r="Q190" s="13">
        <f t="shared" si="9"/>
        <v>0</v>
      </c>
      <c r="R190" s="14">
        <f t="shared" si="10"/>
        <v>41857.18304398148</v>
      </c>
      <c r="S190" s="14">
        <f t="shared" si="11"/>
        <v>41887.18304398148</v>
      </c>
    </row>
    <row r="191" spans="1:19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2" t="s">
        <v>8290</v>
      </c>
      <c r="O191" t="s">
        <v>8294</v>
      </c>
      <c r="P191" s="13">
        <f t="shared" si="8"/>
        <v>0</v>
      </c>
      <c r="Q191" s="13">
        <f t="shared" si="9"/>
        <v>69</v>
      </c>
      <c r="R191" s="14">
        <f t="shared" si="10"/>
        <v>42556.690706018519</v>
      </c>
      <c r="S191" s="14">
        <f t="shared" si="11"/>
        <v>42616.690706018519</v>
      </c>
    </row>
    <row r="192" spans="1:19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2" t="s">
        <v>8290</v>
      </c>
      <c r="O192" t="s">
        <v>8294</v>
      </c>
      <c r="P192" s="13">
        <f t="shared" si="8"/>
        <v>0</v>
      </c>
      <c r="Q192" s="13">
        <f t="shared" si="9"/>
        <v>50</v>
      </c>
      <c r="R192" s="14">
        <f t="shared" si="10"/>
        <v>42527.650995370372</v>
      </c>
      <c r="S192" s="14">
        <f t="shared" si="11"/>
        <v>42537.650995370372</v>
      </c>
    </row>
    <row r="193" spans="1:19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2" t="s">
        <v>8290</v>
      </c>
      <c r="O193" t="s">
        <v>8294</v>
      </c>
      <c r="P193" s="13">
        <f t="shared" si="8"/>
        <v>5</v>
      </c>
      <c r="Q193" s="13">
        <f t="shared" si="9"/>
        <v>83.33</v>
      </c>
      <c r="R193" s="14">
        <f t="shared" si="10"/>
        <v>42239.441412037035</v>
      </c>
      <c r="S193" s="14">
        <f t="shared" si="11"/>
        <v>42279.441412037035</v>
      </c>
    </row>
    <row r="194" spans="1:19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2" t="s">
        <v>8290</v>
      </c>
      <c r="O194" t="s">
        <v>8294</v>
      </c>
      <c r="P194" s="13">
        <f t="shared" ref="P194:P257" si="12">ROUND(E194/D194*100,0)</f>
        <v>0</v>
      </c>
      <c r="Q194" s="13">
        <f t="shared" si="9"/>
        <v>5.67</v>
      </c>
      <c r="R194" s="14">
        <f t="shared" si="10"/>
        <v>41899.792037037041</v>
      </c>
      <c r="S194" s="14">
        <f t="shared" si="11"/>
        <v>41929.792037037041</v>
      </c>
    </row>
    <row r="195" spans="1:19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2" t="s">
        <v>8290</v>
      </c>
      <c r="O195" t="s">
        <v>8294</v>
      </c>
      <c r="P195" s="13">
        <f t="shared" si="12"/>
        <v>0</v>
      </c>
      <c r="Q195" s="13">
        <f t="shared" ref="Q195:Q258" si="13">IFERROR(ROUND(E195/L195,2),0)</f>
        <v>0</v>
      </c>
      <c r="R195" s="14">
        <f t="shared" ref="R195:R258" si="14">(((J195/60)/60)/24)+DATE(1970,1,1)</f>
        <v>41911.934791666667</v>
      </c>
      <c r="S195" s="14">
        <f t="shared" ref="S195:S258" si="15">(((I195/60)/60)/24)+DATE(1970,1,1)</f>
        <v>41971.976458333331</v>
      </c>
    </row>
    <row r="196" spans="1:19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2" t="s">
        <v>8290</v>
      </c>
      <c r="O196" t="s">
        <v>8294</v>
      </c>
      <c r="P196" s="13">
        <f t="shared" si="12"/>
        <v>0</v>
      </c>
      <c r="Q196" s="13">
        <f t="shared" si="13"/>
        <v>1</v>
      </c>
      <c r="R196" s="14">
        <f t="shared" si="14"/>
        <v>42375.996886574074</v>
      </c>
      <c r="S196" s="14">
        <f t="shared" si="15"/>
        <v>42435.996886574074</v>
      </c>
    </row>
    <row r="197" spans="1:19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2" t="s">
        <v>8290</v>
      </c>
      <c r="O197" t="s">
        <v>8294</v>
      </c>
      <c r="P197" s="13">
        <f t="shared" si="12"/>
        <v>0</v>
      </c>
      <c r="Q197" s="13">
        <f t="shared" si="13"/>
        <v>0</v>
      </c>
      <c r="R197" s="14">
        <f t="shared" si="14"/>
        <v>42135.67050925926</v>
      </c>
      <c r="S197" s="14">
        <f t="shared" si="15"/>
        <v>42195.67050925926</v>
      </c>
    </row>
    <row r="198" spans="1:19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2" t="s">
        <v>8290</v>
      </c>
      <c r="O198" t="s">
        <v>8294</v>
      </c>
      <c r="P198" s="13">
        <f t="shared" si="12"/>
        <v>42</v>
      </c>
      <c r="Q198" s="13">
        <f t="shared" si="13"/>
        <v>77.11</v>
      </c>
      <c r="R198" s="14">
        <f t="shared" si="14"/>
        <v>42259.542800925927</v>
      </c>
      <c r="S198" s="14">
        <f t="shared" si="15"/>
        <v>42287.875</v>
      </c>
    </row>
    <row r="199" spans="1:19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2" t="s">
        <v>8290</v>
      </c>
      <c r="O199" t="s">
        <v>8294</v>
      </c>
      <c r="P199" s="13">
        <f t="shared" si="12"/>
        <v>10</v>
      </c>
      <c r="Q199" s="13">
        <f t="shared" si="13"/>
        <v>32.75</v>
      </c>
      <c r="R199" s="14">
        <f t="shared" si="14"/>
        <v>42741.848379629635</v>
      </c>
      <c r="S199" s="14">
        <f t="shared" si="15"/>
        <v>42783.875</v>
      </c>
    </row>
    <row r="200" spans="1:19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2" t="s">
        <v>8290</v>
      </c>
      <c r="O200" t="s">
        <v>8294</v>
      </c>
      <c r="P200" s="13">
        <f t="shared" si="12"/>
        <v>1</v>
      </c>
      <c r="Q200" s="13">
        <f t="shared" si="13"/>
        <v>46.5</v>
      </c>
      <c r="R200" s="14">
        <f t="shared" si="14"/>
        <v>41887.383356481485</v>
      </c>
      <c r="S200" s="14">
        <f t="shared" si="15"/>
        <v>41917.383356481485</v>
      </c>
    </row>
    <row r="201" spans="1:19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2" t="s">
        <v>8290</v>
      </c>
      <c r="O201" t="s">
        <v>8294</v>
      </c>
      <c r="P201" s="13">
        <f t="shared" si="12"/>
        <v>0</v>
      </c>
      <c r="Q201" s="13">
        <f t="shared" si="13"/>
        <v>0</v>
      </c>
      <c r="R201" s="14">
        <f t="shared" si="14"/>
        <v>42584.123865740738</v>
      </c>
      <c r="S201" s="14">
        <f t="shared" si="15"/>
        <v>42614.123865740738</v>
      </c>
    </row>
    <row r="202" spans="1:19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2" t="s">
        <v>8290</v>
      </c>
      <c r="O202" t="s">
        <v>8294</v>
      </c>
      <c r="P202" s="13">
        <f t="shared" si="12"/>
        <v>26</v>
      </c>
      <c r="Q202" s="13">
        <f t="shared" si="13"/>
        <v>87.31</v>
      </c>
      <c r="R202" s="14">
        <f t="shared" si="14"/>
        <v>41867.083368055559</v>
      </c>
      <c r="S202" s="14">
        <f t="shared" si="15"/>
        <v>41897.083368055559</v>
      </c>
    </row>
    <row r="203" spans="1:19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2" t="s">
        <v>8290</v>
      </c>
      <c r="O203" t="s">
        <v>8294</v>
      </c>
      <c r="P203" s="13">
        <f t="shared" si="12"/>
        <v>58</v>
      </c>
      <c r="Q203" s="13">
        <f t="shared" si="13"/>
        <v>54.29</v>
      </c>
      <c r="R203" s="14">
        <f t="shared" si="14"/>
        <v>42023.818622685183</v>
      </c>
      <c r="S203" s="14">
        <f t="shared" si="15"/>
        <v>42043.818622685183</v>
      </c>
    </row>
    <row r="204" spans="1:19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2" t="s">
        <v>8290</v>
      </c>
      <c r="O204" t="s">
        <v>8294</v>
      </c>
      <c r="P204" s="13">
        <f t="shared" si="12"/>
        <v>0</v>
      </c>
      <c r="Q204" s="13">
        <f t="shared" si="13"/>
        <v>0</v>
      </c>
      <c r="R204" s="14">
        <f t="shared" si="14"/>
        <v>42255.927824074075</v>
      </c>
      <c r="S204" s="14">
        <f t="shared" si="15"/>
        <v>42285.874305555553</v>
      </c>
    </row>
    <row r="205" spans="1:19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2" t="s">
        <v>8290</v>
      </c>
      <c r="O205" t="s">
        <v>8294</v>
      </c>
      <c r="P205" s="13">
        <f t="shared" si="12"/>
        <v>30</v>
      </c>
      <c r="Q205" s="13">
        <f t="shared" si="13"/>
        <v>93.25</v>
      </c>
      <c r="R205" s="14">
        <f t="shared" si="14"/>
        <v>41973.847962962958</v>
      </c>
      <c r="S205" s="14">
        <f t="shared" si="15"/>
        <v>42033.847962962958</v>
      </c>
    </row>
    <row r="206" spans="1:19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2" t="s">
        <v>8290</v>
      </c>
      <c r="O206" t="s">
        <v>8294</v>
      </c>
      <c r="P206" s="13">
        <f t="shared" si="12"/>
        <v>51</v>
      </c>
      <c r="Q206" s="13">
        <f t="shared" si="13"/>
        <v>117.68</v>
      </c>
      <c r="R206" s="14">
        <f t="shared" si="14"/>
        <v>42556.583368055552</v>
      </c>
      <c r="S206" s="14">
        <f t="shared" si="15"/>
        <v>42586.583368055552</v>
      </c>
    </row>
    <row r="207" spans="1:19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2" t="s">
        <v>8290</v>
      </c>
      <c r="O207" t="s">
        <v>8294</v>
      </c>
      <c r="P207" s="13">
        <f t="shared" si="12"/>
        <v>16</v>
      </c>
      <c r="Q207" s="13">
        <f t="shared" si="13"/>
        <v>76.47</v>
      </c>
      <c r="R207" s="14">
        <f t="shared" si="14"/>
        <v>42248.632199074069</v>
      </c>
      <c r="S207" s="14">
        <f t="shared" si="15"/>
        <v>42283.632199074069</v>
      </c>
    </row>
    <row r="208" spans="1:19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2" t="s">
        <v>8290</v>
      </c>
      <c r="O208" t="s">
        <v>8294</v>
      </c>
      <c r="P208" s="13">
        <f t="shared" si="12"/>
        <v>0</v>
      </c>
      <c r="Q208" s="13">
        <f t="shared" si="13"/>
        <v>0</v>
      </c>
      <c r="R208" s="14">
        <f t="shared" si="14"/>
        <v>42567.004432870366</v>
      </c>
      <c r="S208" s="14">
        <f t="shared" si="15"/>
        <v>42588.004432870366</v>
      </c>
    </row>
    <row r="209" spans="1:19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2" t="s">
        <v>8290</v>
      </c>
      <c r="O209" t="s">
        <v>8294</v>
      </c>
      <c r="P209" s="13">
        <f t="shared" si="12"/>
        <v>15</v>
      </c>
      <c r="Q209" s="13">
        <f t="shared" si="13"/>
        <v>163.85</v>
      </c>
      <c r="R209" s="14">
        <f t="shared" si="14"/>
        <v>41978.197199074071</v>
      </c>
      <c r="S209" s="14">
        <f t="shared" si="15"/>
        <v>42008.197199074071</v>
      </c>
    </row>
    <row r="210" spans="1:19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2" t="s">
        <v>8290</v>
      </c>
      <c r="O210" t="s">
        <v>8294</v>
      </c>
      <c r="P210" s="13">
        <f t="shared" si="12"/>
        <v>0</v>
      </c>
      <c r="Q210" s="13">
        <f t="shared" si="13"/>
        <v>0</v>
      </c>
      <c r="R210" s="14">
        <f t="shared" si="14"/>
        <v>41959.369988425926</v>
      </c>
      <c r="S210" s="14">
        <f t="shared" si="15"/>
        <v>41989.369988425926</v>
      </c>
    </row>
    <row r="211" spans="1:19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2" t="s">
        <v>8290</v>
      </c>
      <c r="O211" t="s">
        <v>8294</v>
      </c>
      <c r="P211" s="13">
        <f t="shared" si="12"/>
        <v>0</v>
      </c>
      <c r="Q211" s="13">
        <f t="shared" si="13"/>
        <v>0</v>
      </c>
      <c r="R211" s="14">
        <f t="shared" si="14"/>
        <v>42165.922858796301</v>
      </c>
      <c r="S211" s="14">
        <f t="shared" si="15"/>
        <v>42195.922858796301</v>
      </c>
    </row>
    <row r="212" spans="1:19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2" t="s">
        <v>8290</v>
      </c>
      <c r="O212" t="s">
        <v>8294</v>
      </c>
      <c r="P212" s="13">
        <f t="shared" si="12"/>
        <v>25</v>
      </c>
      <c r="Q212" s="13">
        <f t="shared" si="13"/>
        <v>91.82</v>
      </c>
      <c r="R212" s="14">
        <f t="shared" si="14"/>
        <v>42249.064722222218</v>
      </c>
      <c r="S212" s="14">
        <f t="shared" si="15"/>
        <v>42278.208333333328</v>
      </c>
    </row>
    <row r="213" spans="1:19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2" t="s">
        <v>8290</v>
      </c>
      <c r="O213" t="s">
        <v>8294</v>
      </c>
      <c r="P213" s="13">
        <f t="shared" si="12"/>
        <v>45</v>
      </c>
      <c r="Q213" s="13">
        <f t="shared" si="13"/>
        <v>185.83</v>
      </c>
      <c r="R213" s="14">
        <f t="shared" si="14"/>
        <v>42236.159918981488</v>
      </c>
      <c r="S213" s="14">
        <f t="shared" si="15"/>
        <v>42266.159918981488</v>
      </c>
    </row>
    <row r="214" spans="1:19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2" t="s">
        <v>8290</v>
      </c>
      <c r="O214" t="s">
        <v>8294</v>
      </c>
      <c r="P214" s="13">
        <f t="shared" si="12"/>
        <v>0</v>
      </c>
      <c r="Q214" s="13">
        <f t="shared" si="13"/>
        <v>1</v>
      </c>
      <c r="R214" s="14">
        <f t="shared" si="14"/>
        <v>42416.881018518514</v>
      </c>
      <c r="S214" s="14">
        <f t="shared" si="15"/>
        <v>42476.839351851857</v>
      </c>
    </row>
    <row r="215" spans="1:19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2" t="s">
        <v>8290</v>
      </c>
      <c r="O215" t="s">
        <v>8294</v>
      </c>
      <c r="P215" s="13">
        <f t="shared" si="12"/>
        <v>0</v>
      </c>
      <c r="Q215" s="13">
        <f t="shared" si="13"/>
        <v>20</v>
      </c>
      <c r="R215" s="14">
        <f t="shared" si="14"/>
        <v>42202.594293981485</v>
      </c>
      <c r="S215" s="14">
        <f t="shared" si="15"/>
        <v>42232.587974537033</v>
      </c>
    </row>
    <row r="216" spans="1:19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2" t="s">
        <v>8290</v>
      </c>
      <c r="O216" t="s">
        <v>8294</v>
      </c>
      <c r="P216" s="13">
        <f t="shared" si="12"/>
        <v>0</v>
      </c>
      <c r="Q216" s="13">
        <f t="shared" si="13"/>
        <v>1</v>
      </c>
      <c r="R216" s="14">
        <f t="shared" si="14"/>
        <v>42009.64061342593</v>
      </c>
      <c r="S216" s="14">
        <f t="shared" si="15"/>
        <v>42069.64061342593</v>
      </c>
    </row>
    <row r="217" spans="1:19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2" t="s">
        <v>8290</v>
      </c>
      <c r="O217" t="s">
        <v>8294</v>
      </c>
      <c r="P217" s="13">
        <f t="shared" si="12"/>
        <v>0</v>
      </c>
      <c r="Q217" s="13">
        <f t="shared" si="13"/>
        <v>10</v>
      </c>
      <c r="R217" s="14">
        <f t="shared" si="14"/>
        <v>42375.230115740742</v>
      </c>
      <c r="S217" s="14">
        <f t="shared" si="15"/>
        <v>42417.999305555553</v>
      </c>
    </row>
    <row r="218" spans="1:19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2" t="s">
        <v>8290</v>
      </c>
      <c r="O218" t="s">
        <v>8294</v>
      </c>
      <c r="P218" s="13">
        <f t="shared" si="12"/>
        <v>56</v>
      </c>
      <c r="Q218" s="13">
        <f t="shared" si="13"/>
        <v>331.54</v>
      </c>
      <c r="R218" s="14">
        <f t="shared" si="14"/>
        <v>42066.958761574075</v>
      </c>
      <c r="S218" s="14">
        <f t="shared" si="15"/>
        <v>42116.917094907403</v>
      </c>
    </row>
    <row r="219" spans="1:19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2" t="s">
        <v>8290</v>
      </c>
      <c r="O219" t="s">
        <v>8294</v>
      </c>
      <c r="P219" s="13">
        <f t="shared" si="12"/>
        <v>12</v>
      </c>
      <c r="Q219" s="13">
        <f t="shared" si="13"/>
        <v>314.29000000000002</v>
      </c>
      <c r="R219" s="14">
        <f t="shared" si="14"/>
        <v>41970.64061342593</v>
      </c>
      <c r="S219" s="14">
        <f t="shared" si="15"/>
        <v>42001.64061342593</v>
      </c>
    </row>
    <row r="220" spans="1:19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2" t="s">
        <v>8290</v>
      </c>
      <c r="O220" t="s">
        <v>8294</v>
      </c>
      <c r="P220" s="13">
        <f t="shared" si="12"/>
        <v>2</v>
      </c>
      <c r="Q220" s="13">
        <f t="shared" si="13"/>
        <v>100</v>
      </c>
      <c r="R220" s="14">
        <f t="shared" si="14"/>
        <v>42079.628344907411</v>
      </c>
      <c r="S220" s="14">
        <f t="shared" si="15"/>
        <v>42139.628344907411</v>
      </c>
    </row>
    <row r="221" spans="1:19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2" t="s">
        <v>8290</v>
      </c>
      <c r="O221" t="s">
        <v>8294</v>
      </c>
      <c r="P221" s="13">
        <f t="shared" si="12"/>
        <v>18</v>
      </c>
      <c r="Q221" s="13">
        <f t="shared" si="13"/>
        <v>115.99</v>
      </c>
      <c r="R221" s="14">
        <f t="shared" si="14"/>
        <v>42429.326678240745</v>
      </c>
      <c r="S221" s="14">
        <f t="shared" si="15"/>
        <v>42461.290972222225</v>
      </c>
    </row>
    <row r="222" spans="1:19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2" t="s">
        <v>8290</v>
      </c>
      <c r="O222" t="s">
        <v>8294</v>
      </c>
      <c r="P222" s="13">
        <f t="shared" si="12"/>
        <v>1</v>
      </c>
      <c r="Q222" s="13">
        <f t="shared" si="13"/>
        <v>120</v>
      </c>
      <c r="R222" s="14">
        <f t="shared" si="14"/>
        <v>42195.643865740742</v>
      </c>
      <c r="S222" s="14">
        <f t="shared" si="15"/>
        <v>42236.837499999994</v>
      </c>
    </row>
    <row r="223" spans="1:19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2" t="s">
        <v>8290</v>
      </c>
      <c r="O223" t="s">
        <v>8294</v>
      </c>
      <c r="P223" s="13">
        <f t="shared" si="12"/>
        <v>0</v>
      </c>
      <c r="Q223" s="13">
        <f t="shared" si="13"/>
        <v>0</v>
      </c>
      <c r="R223" s="14">
        <f t="shared" si="14"/>
        <v>42031.837546296301</v>
      </c>
      <c r="S223" s="14">
        <f t="shared" si="15"/>
        <v>42091.79587962963</v>
      </c>
    </row>
    <row r="224" spans="1:19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2" t="s">
        <v>8290</v>
      </c>
      <c r="O224" t="s">
        <v>8294</v>
      </c>
      <c r="P224" s="13">
        <f t="shared" si="12"/>
        <v>13</v>
      </c>
      <c r="Q224" s="13">
        <f t="shared" si="13"/>
        <v>65</v>
      </c>
      <c r="R224" s="14">
        <f t="shared" si="14"/>
        <v>42031.769884259258</v>
      </c>
      <c r="S224" s="14">
        <f t="shared" si="15"/>
        <v>42090.110416666663</v>
      </c>
    </row>
    <row r="225" spans="1:19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2" t="s">
        <v>8290</v>
      </c>
      <c r="O225" t="s">
        <v>8294</v>
      </c>
      <c r="P225" s="13">
        <f t="shared" si="12"/>
        <v>0</v>
      </c>
      <c r="Q225" s="13">
        <f t="shared" si="13"/>
        <v>0</v>
      </c>
      <c r="R225" s="14">
        <f t="shared" si="14"/>
        <v>42482.048032407409</v>
      </c>
      <c r="S225" s="14">
        <f t="shared" si="15"/>
        <v>42512.045138888891</v>
      </c>
    </row>
    <row r="226" spans="1:19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2" t="s">
        <v>8290</v>
      </c>
      <c r="O226" t="s">
        <v>8294</v>
      </c>
      <c r="P226" s="13">
        <f t="shared" si="12"/>
        <v>0</v>
      </c>
      <c r="Q226" s="13">
        <f t="shared" si="13"/>
        <v>0</v>
      </c>
      <c r="R226" s="14">
        <f t="shared" si="14"/>
        <v>42135.235254629632</v>
      </c>
      <c r="S226" s="14">
        <f t="shared" si="15"/>
        <v>42195.235254629632</v>
      </c>
    </row>
    <row r="227" spans="1:19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2" t="s">
        <v>8290</v>
      </c>
      <c r="O227" t="s">
        <v>8294</v>
      </c>
      <c r="P227" s="13">
        <f t="shared" si="12"/>
        <v>0</v>
      </c>
      <c r="Q227" s="13">
        <f t="shared" si="13"/>
        <v>0</v>
      </c>
      <c r="R227" s="14">
        <f t="shared" si="14"/>
        <v>42438.961273148147</v>
      </c>
      <c r="S227" s="14">
        <f t="shared" si="15"/>
        <v>42468.919606481482</v>
      </c>
    </row>
    <row r="228" spans="1:19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2" t="s">
        <v>8290</v>
      </c>
      <c r="O228" t="s">
        <v>8294</v>
      </c>
      <c r="P228" s="13">
        <f t="shared" si="12"/>
        <v>1</v>
      </c>
      <c r="Q228" s="13">
        <f t="shared" si="13"/>
        <v>125</v>
      </c>
      <c r="R228" s="14">
        <f t="shared" si="14"/>
        <v>42106.666018518517</v>
      </c>
      <c r="S228" s="14">
        <f t="shared" si="15"/>
        <v>42155.395138888889</v>
      </c>
    </row>
    <row r="229" spans="1:19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2" t="s">
        <v>8290</v>
      </c>
      <c r="O229" t="s">
        <v>8294</v>
      </c>
      <c r="P229" s="13">
        <f t="shared" si="12"/>
        <v>0</v>
      </c>
      <c r="Q229" s="13">
        <f t="shared" si="13"/>
        <v>0</v>
      </c>
      <c r="R229" s="14">
        <f t="shared" si="14"/>
        <v>42164.893993055557</v>
      </c>
      <c r="S229" s="14">
        <f t="shared" si="15"/>
        <v>42194.893993055557</v>
      </c>
    </row>
    <row r="230" spans="1:19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2" t="s">
        <v>8290</v>
      </c>
      <c r="O230" t="s">
        <v>8294</v>
      </c>
      <c r="P230" s="13">
        <f t="shared" si="12"/>
        <v>0</v>
      </c>
      <c r="Q230" s="13">
        <f t="shared" si="13"/>
        <v>0</v>
      </c>
      <c r="R230" s="14">
        <f t="shared" si="14"/>
        <v>42096.686400462961</v>
      </c>
      <c r="S230" s="14">
        <f t="shared" si="15"/>
        <v>42156.686400462961</v>
      </c>
    </row>
    <row r="231" spans="1:19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2" t="s">
        <v>8290</v>
      </c>
      <c r="O231" t="s">
        <v>8294</v>
      </c>
      <c r="P231" s="13">
        <f t="shared" si="12"/>
        <v>0</v>
      </c>
      <c r="Q231" s="13">
        <f t="shared" si="13"/>
        <v>0</v>
      </c>
      <c r="R231" s="14">
        <f t="shared" si="14"/>
        <v>42383.933993055558</v>
      </c>
      <c r="S231" s="14">
        <f t="shared" si="15"/>
        <v>42413.933993055558</v>
      </c>
    </row>
    <row r="232" spans="1:19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2" t="s">
        <v>8290</v>
      </c>
      <c r="O232" t="s">
        <v>8294</v>
      </c>
      <c r="P232" s="13">
        <f t="shared" si="12"/>
        <v>0</v>
      </c>
      <c r="Q232" s="13">
        <f t="shared" si="13"/>
        <v>30</v>
      </c>
      <c r="R232" s="14">
        <f t="shared" si="14"/>
        <v>42129.777210648142</v>
      </c>
      <c r="S232" s="14">
        <f t="shared" si="15"/>
        <v>42159.777210648142</v>
      </c>
    </row>
    <row r="233" spans="1:19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2" t="s">
        <v>8290</v>
      </c>
      <c r="O233" t="s">
        <v>8294</v>
      </c>
      <c r="P233" s="13">
        <f t="shared" si="12"/>
        <v>0</v>
      </c>
      <c r="Q233" s="13">
        <f t="shared" si="13"/>
        <v>0</v>
      </c>
      <c r="R233" s="14">
        <f t="shared" si="14"/>
        <v>42341.958923611113</v>
      </c>
      <c r="S233" s="14">
        <f t="shared" si="15"/>
        <v>42371.958923611113</v>
      </c>
    </row>
    <row r="234" spans="1:19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2" t="s">
        <v>8290</v>
      </c>
      <c r="O234" t="s">
        <v>8294</v>
      </c>
      <c r="P234" s="13">
        <f t="shared" si="12"/>
        <v>3</v>
      </c>
      <c r="Q234" s="13">
        <f t="shared" si="13"/>
        <v>15.71</v>
      </c>
      <c r="R234" s="14">
        <f t="shared" si="14"/>
        <v>42032.82576388889</v>
      </c>
      <c r="S234" s="14">
        <f t="shared" si="15"/>
        <v>42062.82576388889</v>
      </c>
    </row>
    <row r="235" spans="1:19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2" t="s">
        <v>8290</v>
      </c>
      <c r="O235" t="s">
        <v>8294</v>
      </c>
      <c r="P235" s="13">
        <f t="shared" si="12"/>
        <v>0</v>
      </c>
      <c r="Q235" s="13">
        <f t="shared" si="13"/>
        <v>0</v>
      </c>
      <c r="R235" s="14">
        <f t="shared" si="14"/>
        <v>42612.911712962959</v>
      </c>
      <c r="S235" s="14">
        <f t="shared" si="15"/>
        <v>42642.911712962959</v>
      </c>
    </row>
    <row r="236" spans="1:19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2" t="s">
        <v>8290</v>
      </c>
      <c r="O236" t="s">
        <v>8294</v>
      </c>
      <c r="P236" s="13">
        <f t="shared" si="12"/>
        <v>40</v>
      </c>
      <c r="Q236" s="13">
        <f t="shared" si="13"/>
        <v>80.2</v>
      </c>
      <c r="R236" s="14">
        <f t="shared" si="14"/>
        <v>42136.035405092596</v>
      </c>
      <c r="S236" s="14">
        <f t="shared" si="15"/>
        <v>42176.035405092596</v>
      </c>
    </row>
    <row r="237" spans="1:19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2" t="s">
        <v>8290</v>
      </c>
      <c r="O237" t="s">
        <v>8294</v>
      </c>
      <c r="P237" s="13">
        <f t="shared" si="12"/>
        <v>0</v>
      </c>
      <c r="Q237" s="13">
        <f t="shared" si="13"/>
        <v>0</v>
      </c>
      <c r="R237" s="14">
        <f t="shared" si="14"/>
        <v>42164.908530092594</v>
      </c>
      <c r="S237" s="14">
        <f t="shared" si="15"/>
        <v>42194.908530092594</v>
      </c>
    </row>
    <row r="238" spans="1:19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2" t="s">
        <v>8290</v>
      </c>
      <c r="O238" t="s">
        <v>8294</v>
      </c>
      <c r="P238" s="13">
        <f t="shared" si="12"/>
        <v>0</v>
      </c>
      <c r="Q238" s="13">
        <f t="shared" si="13"/>
        <v>0</v>
      </c>
      <c r="R238" s="14">
        <f t="shared" si="14"/>
        <v>42321.08447916666</v>
      </c>
      <c r="S238" s="14">
        <f t="shared" si="15"/>
        <v>42374</v>
      </c>
    </row>
    <row r="239" spans="1:19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2" t="s">
        <v>8290</v>
      </c>
      <c r="O239" t="s">
        <v>8294</v>
      </c>
      <c r="P239" s="13">
        <f t="shared" si="12"/>
        <v>0</v>
      </c>
      <c r="Q239" s="13">
        <f t="shared" si="13"/>
        <v>50</v>
      </c>
      <c r="R239" s="14">
        <f t="shared" si="14"/>
        <v>42377.577187499999</v>
      </c>
      <c r="S239" s="14">
        <f t="shared" si="15"/>
        <v>42437.577187499999</v>
      </c>
    </row>
    <row r="240" spans="1:19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2" t="s">
        <v>8290</v>
      </c>
      <c r="O240" t="s">
        <v>8294</v>
      </c>
      <c r="P240" s="13">
        <f t="shared" si="12"/>
        <v>0</v>
      </c>
      <c r="Q240" s="13">
        <f t="shared" si="13"/>
        <v>0</v>
      </c>
      <c r="R240" s="14">
        <f t="shared" si="14"/>
        <v>42713.962499999994</v>
      </c>
      <c r="S240" s="14">
        <f t="shared" si="15"/>
        <v>42734.375</v>
      </c>
    </row>
    <row r="241" spans="1:19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2" t="s">
        <v>8290</v>
      </c>
      <c r="O241" t="s">
        <v>8294</v>
      </c>
      <c r="P241" s="13">
        <f t="shared" si="12"/>
        <v>25</v>
      </c>
      <c r="Q241" s="13">
        <f t="shared" si="13"/>
        <v>50</v>
      </c>
      <c r="R241" s="14">
        <f t="shared" si="14"/>
        <v>42297.110300925924</v>
      </c>
      <c r="S241" s="14">
        <f t="shared" si="15"/>
        <v>42316.5</v>
      </c>
    </row>
    <row r="242" spans="1:19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2" t="s">
        <v>8290</v>
      </c>
      <c r="O242" t="s">
        <v>8295</v>
      </c>
      <c r="P242" s="13">
        <f t="shared" si="12"/>
        <v>108</v>
      </c>
      <c r="Q242" s="13">
        <f t="shared" si="13"/>
        <v>117.85</v>
      </c>
      <c r="R242" s="14">
        <f t="shared" si="14"/>
        <v>41354.708460648151</v>
      </c>
      <c r="S242" s="14">
        <f t="shared" si="15"/>
        <v>41399.708460648151</v>
      </c>
    </row>
    <row r="243" spans="1:19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2" t="s">
        <v>8290</v>
      </c>
      <c r="O243" t="s">
        <v>8295</v>
      </c>
      <c r="P243" s="13">
        <f t="shared" si="12"/>
        <v>113</v>
      </c>
      <c r="Q243" s="13">
        <f t="shared" si="13"/>
        <v>109.04</v>
      </c>
      <c r="R243" s="14">
        <f t="shared" si="14"/>
        <v>41949.697962962964</v>
      </c>
      <c r="S243" s="14">
        <f t="shared" si="15"/>
        <v>41994.697962962964</v>
      </c>
    </row>
    <row r="244" spans="1:19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2" t="s">
        <v>8290</v>
      </c>
      <c r="O244" t="s">
        <v>8295</v>
      </c>
      <c r="P244" s="13">
        <f t="shared" si="12"/>
        <v>113</v>
      </c>
      <c r="Q244" s="13">
        <f t="shared" si="13"/>
        <v>73.02</v>
      </c>
      <c r="R244" s="14">
        <f t="shared" si="14"/>
        <v>40862.492939814816</v>
      </c>
      <c r="S244" s="14">
        <f t="shared" si="15"/>
        <v>40897.492939814816</v>
      </c>
    </row>
    <row r="245" spans="1:19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2" t="s">
        <v>8290</v>
      </c>
      <c r="O245" t="s">
        <v>8295</v>
      </c>
      <c r="P245" s="13">
        <f t="shared" si="12"/>
        <v>103</v>
      </c>
      <c r="Q245" s="13">
        <f t="shared" si="13"/>
        <v>78.2</v>
      </c>
      <c r="R245" s="14">
        <f t="shared" si="14"/>
        <v>41662.047500000001</v>
      </c>
      <c r="S245" s="14">
        <f t="shared" si="15"/>
        <v>41692.047500000001</v>
      </c>
    </row>
    <row r="246" spans="1:19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2" t="s">
        <v>8290</v>
      </c>
      <c r="O246" t="s">
        <v>8295</v>
      </c>
      <c r="P246" s="13">
        <f t="shared" si="12"/>
        <v>114</v>
      </c>
      <c r="Q246" s="13">
        <f t="shared" si="13"/>
        <v>47.4</v>
      </c>
      <c r="R246" s="14">
        <f t="shared" si="14"/>
        <v>40213.323599537034</v>
      </c>
      <c r="S246" s="14">
        <f t="shared" si="15"/>
        <v>40253.29583333333</v>
      </c>
    </row>
    <row r="247" spans="1:19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2" t="s">
        <v>8290</v>
      </c>
      <c r="O247" t="s">
        <v>8295</v>
      </c>
      <c r="P247" s="13">
        <f t="shared" si="12"/>
        <v>104</v>
      </c>
      <c r="Q247" s="13">
        <f t="shared" si="13"/>
        <v>54.02</v>
      </c>
      <c r="R247" s="14">
        <f t="shared" si="14"/>
        <v>41107.053067129629</v>
      </c>
      <c r="S247" s="14">
        <f t="shared" si="15"/>
        <v>41137.053067129629</v>
      </c>
    </row>
    <row r="248" spans="1:19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2" t="s">
        <v>8290</v>
      </c>
      <c r="O248" t="s">
        <v>8295</v>
      </c>
      <c r="P248" s="13">
        <f t="shared" si="12"/>
        <v>305</v>
      </c>
      <c r="Q248" s="13">
        <f t="shared" si="13"/>
        <v>68.489999999999995</v>
      </c>
      <c r="R248" s="14">
        <f t="shared" si="14"/>
        <v>40480.363483796296</v>
      </c>
      <c r="S248" s="14">
        <f t="shared" si="15"/>
        <v>40530.405150462961</v>
      </c>
    </row>
    <row r="249" spans="1:19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2" t="s">
        <v>8290</v>
      </c>
      <c r="O249" t="s">
        <v>8295</v>
      </c>
      <c r="P249" s="13">
        <f t="shared" si="12"/>
        <v>134</v>
      </c>
      <c r="Q249" s="13">
        <f t="shared" si="13"/>
        <v>108.15</v>
      </c>
      <c r="R249" s="14">
        <f t="shared" si="14"/>
        <v>40430.604328703703</v>
      </c>
      <c r="S249" s="14">
        <f t="shared" si="15"/>
        <v>40467.152083333334</v>
      </c>
    </row>
    <row r="250" spans="1:19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2" t="s">
        <v>8290</v>
      </c>
      <c r="O250" t="s">
        <v>8295</v>
      </c>
      <c r="P250" s="13">
        <f t="shared" si="12"/>
        <v>101</v>
      </c>
      <c r="Q250" s="13">
        <f t="shared" si="13"/>
        <v>589.95000000000005</v>
      </c>
      <c r="R250" s="14">
        <f t="shared" si="14"/>
        <v>40870.774409722224</v>
      </c>
      <c r="S250" s="14">
        <f t="shared" si="15"/>
        <v>40915.774409722224</v>
      </c>
    </row>
    <row r="251" spans="1:19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2" t="s">
        <v>8290</v>
      </c>
      <c r="O251" t="s">
        <v>8295</v>
      </c>
      <c r="P251" s="13">
        <f t="shared" si="12"/>
        <v>113</v>
      </c>
      <c r="Q251" s="13">
        <f t="shared" si="13"/>
        <v>48.05</v>
      </c>
      <c r="R251" s="14">
        <f t="shared" si="14"/>
        <v>40332.923842592594</v>
      </c>
      <c r="S251" s="14">
        <f t="shared" si="15"/>
        <v>40412.736111111109</v>
      </c>
    </row>
    <row r="252" spans="1:19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2" t="s">
        <v>8290</v>
      </c>
      <c r="O252" t="s">
        <v>8295</v>
      </c>
      <c r="P252" s="13">
        <f t="shared" si="12"/>
        <v>106</v>
      </c>
      <c r="Q252" s="13">
        <f t="shared" si="13"/>
        <v>72.48</v>
      </c>
      <c r="R252" s="14">
        <f t="shared" si="14"/>
        <v>41401.565868055557</v>
      </c>
      <c r="S252" s="14">
        <f t="shared" si="15"/>
        <v>41431.565868055557</v>
      </c>
    </row>
    <row r="253" spans="1:19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2" t="s">
        <v>8290</v>
      </c>
      <c r="O253" t="s">
        <v>8295</v>
      </c>
      <c r="P253" s="13">
        <f t="shared" si="12"/>
        <v>126</v>
      </c>
      <c r="Q253" s="13">
        <f t="shared" si="13"/>
        <v>57.08</v>
      </c>
      <c r="R253" s="14">
        <f t="shared" si="14"/>
        <v>41013.787569444445</v>
      </c>
      <c r="S253" s="14">
        <f t="shared" si="15"/>
        <v>41045.791666666664</v>
      </c>
    </row>
    <row r="254" spans="1:19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2" t="s">
        <v>8290</v>
      </c>
      <c r="O254" t="s">
        <v>8295</v>
      </c>
      <c r="P254" s="13">
        <f t="shared" si="12"/>
        <v>185</v>
      </c>
      <c r="Q254" s="13">
        <f t="shared" si="13"/>
        <v>85.44</v>
      </c>
      <c r="R254" s="14">
        <f t="shared" si="14"/>
        <v>40266.662708333337</v>
      </c>
      <c r="S254" s="14">
        <f t="shared" si="15"/>
        <v>40330.165972222225</v>
      </c>
    </row>
    <row r="255" spans="1:19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2" t="s">
        <v>8290</v>
      </c>
      <c r="O255" t="s">
        <v>8295</v>
      </c>
      <c r="P255" s="13">
        <f t="shared" si="12"/>
        <v>101</v>
      </c>
      <c r="Q255" s="13">
        <f t="shared" si="13"/>
        <v>215.86</v>
      </c>
      <c r="R255" s="14">
        <f t="shared" si="14"/>
        <v>40924.650868055556</v>
      </c>
      <c r="S255" s="14">
        <f t="shared" si="15"/>
        <v>40954.650868055556</v>
      </c>
    </row>
    <row r="256" spans="1:19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2" t="s">
        <v>8290</v>
      </c>
      <c r="O256" t="s">
        <v>8295</v>
      </c>
      <c r="P256" s="13">
        <f t="shared" si="12"/>
        <v>117</v>
      </c>
      <c r="Q256" s="13">
        <f t="shared" si="13"/>
        <v>89.39</v>
      </c>
      <c r="R256" s="14">
        <f t="shared" si="14"/>
        <v>42263.952662037031</v>
      </c>
      <c r="S256" s="14">
        <f t="shared" si="15"/>
        <v>42294.083333333328</v>
      </c>
    </row>
    <row r="257" spans="1:19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2" t="s">
        <v>8290</v>
      </c>
      <c r="O257" t="s">
        <v>8295</v>
      </c>
      <c r="P257" s="13">
        <f t="shared" si="12"/>
        <v>107</v>
      </c>
      <c r="Q257" s="13">
        <f t="shared" si="13"/>
        <v>45.42</v>
      </c>
      <c r="R257" s="14">
        <f t="shared" si="14"/>
        <v>40588.526412037041</v>
      </c>
      <c r="S257" s="14">
        <f t="shared" si="15"/>
        <v>40618.48474537037</v>
      </c>
    </row>
    <row r="258" spans="1:19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2" t="s">
        <v>8290</v>
      </c>
      <c r="O258" t="s">
        <v>8295</v>
      </c>
      <c r="P258" s="13">
        <f t="shared" ref="P258:P321" si="16">ROUND(E258/D258*100,0)</f>
        <v>139</v>
      </c>
      <c r="Q258" s="13">
        <f t="shared" si="13"/>
        <v>65.760000000000005</v>
      </c>
      <c r="R258" s="14">
        <f t="shared" si="14"/>
        <v>41319.769293981481</v>
      </c>
      <c r="S258" s="14">
        <f t="shared" si="15"/>
        <v>41349.769293981481</v>
      </c>
    </row>
    <row r="259" spans="1:19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2" t="s">
        <v>8290</v>
      </c>
      <c r="O259" t="s">
        <v>8295</v>
      </c>
      <c r="P259" s="13">
        <f t="shared" si="16"/>
        <v>107</v>
      </c>
      <c r="Q259" s="13">
        <f t="shared" ref="Q259:Q322" si="17">IFERROR(ROUND(E259/L259,2),0)</f>
        <v>66.7</v>
      </c>
      <c r="R259" s="14">
        <f t="shared" ref="R259:R322" si="18">(((J259/60)/60)/24)+DATE(1970,1,1)</f>
        <v>42479.626875000002</v>
      </c>
      <c r="S259" s="14">
        <f t="shared" ref="S259:S322" si="19">(((I259/60)/60)/24)+DATE(1970,1,1)</f>
        <v>42509.626875000002</v>
      </c>
    </row>
    <row r="260" spans="1:19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2" t="s">
        <v>8290</v>
      </c>
      <c r="O260" t="s">
        <v>8295</v>
      </c>
      <c r="P260" s="13">
        <f t="shared" si="16"/>
        <v>191</v>
      </c>
      <c r="Q260" s="13">
        <f t="shared" si="17"/>
        <v>83.35</v>
      </c>
      <c r="R260" s="14">
        <f t="shared" si="18"/>
        <v>40682.051689814813</v>
      </c>
      <c r="S260" s="14">
        <f t="shared" si="19"/>
        <v>40712.051689814813</v>
      </c>
    </row>
    <row r="261" spans="1:19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2" t="s">
        <v>8290</v>
      </c>
      <c r="O261" t="s">
        <v>8295</v>
      </c>
      <c r="P261" s="13">
        <f t="shared" si="16"/>
        <v>132</v>
      </c>
      <c r="Q261" s="13">
        <f t="shared" si="17"/>
        <v>105.05</v>
      </c>
      <c r="R261" s="14">
        <f t="shared" si="18"/>
        <v>42072.738067129627</v>
      </c>
      <c r="S261" s="14">
        <f t="shared" si="19"/>
        <v>42102.738067129627</v>
      </c>
    </row>
    <row r="262" spans="1:19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2" t="s">
        <v>8290</v>
      </c>
      <c r="O262" t="s">
        <v>8295</v>
      </c>
      <c r="P262" s="13">
        <f t="shared" si="16"/>
        <v>106</v>
      </c>
      <c r="Q262" s="13">
        <f t="shared" si="17"/>
        <v>120.91</v>
      </c>
      <c r="R262" s="14">
        <f t="shared" si="18"/>
        <v>40330.755543981482</v>
      </c>
      <c r="S262" s="14">
        <f t="shared" si="19"/>
        <v>40376.415972222225</v>
      </c>
    </row>
    <row r="263" spans="1:19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2" t="s">
        <v>8290</v>
      </c>
      <c r="O263" t="s">
        <v>8295</v>
      </c>
      <c r="P263" s="13">
        <f t="shared" si="16"/>
        <v>107</v>
      </c>
      <c r="Q263" s="13">
        <f t="shared" si="17"/>
        <v>97.64</v>
      </c>
      <c r="R263" s="14">
        <f t="shared" si="18"/>
        <v>41017.885462962964</v>
      </c>
      <c r="S263" s="14">
        <f t="shared" si="19"/>
        <v>41067.621527777781</v>
      </c>
    </row>
    <row r="264" spans="1:19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2" t="s">
        <v>8290</v>
      </c>
      <c r="O264" t="s">
        <v>8295</v>
      </c>
      <c r="P264" s="13">
        <f t="shared" si="16"/>
        <v>240</v>
      </c>
      <c r="Q264" s="13">
        <f t="shared" si="17"/>
        <v>41.38</v>
      </c>
      <c r="R264" s="14">
        <f t="shared" si="18"/>
        <v>40555.24800925926</v>
      </c>
      <c r="S264" s="14">
        <f t="shared" si="19"/>
        <v>40600.24800925926</v>
      </c>
    </row>
    <row r="265" spans="1:19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2" t="s">
        <v>8290</v>
      </c>
      <c r="O265" t="s">
        <v>8295</v>
      </c>
      <c r="P265" s="13">
        <f t="shared" si="16"/>
        <v>118</v>
      </c>
      <c r="Q265" s="13">
        <f t="shared" si="17"/>
        <v>30.65</v>
      </c>
      <c r="R265" s="14">
        <f t="shared" si="18"/>
        <v>41149.954791666663</v>
      </c>
      <c r="S265" s="14">
        <f t="shared" si="19"/>
        <v>41179.954791666663</v>
      </c>
    </row>
    <row r="266" spans="1:19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2" t="s">
        <v>8290</v>
      </c>
      <c r="O266" t="s">
        <v>8295</v>
      </c>
      <c r="P266" s="13">
        <f t="shared" si="16"/>
        <v>118</v>
      </c>
      <c r="Q266" s="13">
        <f t="shared" si="17"/>
        <v>64.95</v>
      </c>
      <c r="R266" s="14">
        <f t="shared" si="18"/>
        <v>41010.620312500003</v>
      </c>
      <c r="S266" s="14">
        <f t="shared" si="19"/>
        <v>41040.620312500003</v>
      </c>
    </row>
    <row r="267" spans="1:19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2" t="s">
        <v>8290</v>
      </c>
      <c r="O267" t="s">
        <v>8295</v>
      </c>
      <c r="P267" s="13">
        <f t="shared" si="16"/>
        <v>111</v>
      </c>
      <c r="Q267" s="13">
        <f t="shared" si="17"/>
        <v>95.78</v>
      </c>
      <c r="R267" s="14">
        <f t="shared" si="18"/>
        <v>40267.245717592588</v>
      </c>
      <c r="S267" s="14">
        <f t="shared" si="19"/>
        <v>40308.844444444447</v>
      </c>
    </row>
    <row r="268" spans="1:19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2" t="s">
        <v>8290</v>
      </c>
      <c r="O268" t="s">
        <v>8295</v>
      </c>
      <c r="P268" s="13">
        <f t="shared" si="16"/>
        <v>146</v>
      </c>
      <c r="Q268" s="13">
        <f t="shared" si="17"/>
        <v>40.42</v>
      </c>
      <c r="R268" s="14">
        <f t="shared" si="18"/>
        <v>40205.174849537041</v>
      </c>
      <c r="S268" s="14">
        <f t="shared" si="19"/>
        <v>40291.160416666666</v>
      </c>
    </row>
    <row r="269" spans="1:19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2" t="s">
        <v>8290</v>
      </c>
      <c r="O269" t="s">
        <v>8295</v>
      </c>
      <c r="P269" s="13">
        <f t="shared" si="16"/>
        <v>132</v>
      </c>
      <c r="Q269" s="13">
        <f t="shared" si="17"/>
        <v>78.58</v>
      </c>
      <c r="R269" s="14">
        <f t="shared" si="18"/>
        <v>41785.452534722222</v>
      </c>
      <c r="S269" s="14">
        <f t="shared" si="19"/>
        <v>41815.452534722222</v>
      </c>
    </row>
    <row r="270" spans="1:19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2" t="s">
        <v>8290</v>
      </c>
      <c r="O270" t="s">
        <v>8295</v>
      </c>
      <c r="P270" s="13">
        <f t="shared" si="16"/>
        <v>111</v>
      </c>
      <c r="Q270" s="13">
        <f t="shared" si="17"/>
        <v>50.18</v>
      </c>
      <c r="R270" s="14">
        <f t="shared" si="18"/>
        <v>40809.15252314815</v>
      </c>
      <c r="S270" s="14">
        <f t="shared" si="19"/>
        <v>40854.194189814814</v>
      </c>
    </row>
    <row r="271" spans="1:19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2" t="s">
        <v>8290</v>
      </c>
      <c r="O271" t="s">
        <v>8295</v>
      </c>
      <c r="P271" s="13">
        <f t="shared" si="16"/>
        <v>147</v>
      </c>
      <c r="Q271" s="13">
        <f t="shared" si="17"/>
        <v>92.25</v>
      </c>
      <c r="R271" s="14">
        <f t="shared" si="18"/>
        <v>42758.197013888886</v>
      </c>
      <c r="S271" s="14">
        <f t="shared" si="19"/>
        <v>42788.197013888886</v>
      </c>
    </row>
    <row r="272" spans="1:19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2" t="s">
        <v>8290</v>
      </c>
      <c r="O272" t="s">
        <v>8295</v>
      </c>
      <c r="P272" s="13">
        <f t="shared" si="16"/>
        <v>153</v>
      </c>
      <c r="Q272" s="13">
        <f t="shared" si="17"/>
        <v>57.54</v>
      </c>
      <c r="R272" s="14">
        <f t="shared" si="18"/>
        <v>40637.866550925923</v>
      </c>
      <c r="S272" s="14">
        <f t="shared" si="19"/>
        <v>40688.166666666664</v>
      </c>
    </row>
    <row r="273" spans="1:19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2" t="s">
        <v>8290</v>
      </c>
      <c r="O273" t="s">
        <v>8295</v>
      </c>
      <c r="P273" s="13">
        <f t="shared" si="16"/>
        <v>105</v>
      </c>
      <c r="Q273" s="13">
        <f t="shared" si="17"/>
        <v>109.42</v>
      </c>
      <c r="R273" s="14">
        <f t="shared" si="18"/>
        <v>41612.10024305556</v>
      </c>
      <c r="S273" s="14">
        <f t="shared" si="19"/>
        <v>41641.333333333336</v>
      </c>
    </row>
    <row r="274" spans="1:19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2" t="s">
        <v>8290</v>
      </c>
      <c r="O274" t="s">
        <v>8295</v>
      </c>
      <c r="P274" s="13">
        <f t="shared" si="16"/>
        <v>177</v>
      </c>
      <c r="Q274" s="13">
        <f t="shared" si="17"/>
        <v>81.89</v>
      </c>
      <c r="R274" s="14">
        <f t="shared" si="18"/>
        <v>40235.900358796294</v>
      </c>
      <c r="S274" s="14">
        <f t="shared" si="19"/>
        <v>40296.78402777778</v>
      </c>
    </row>
    <row r="275" spans="1:19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2" t="s">
        <v>8290</v>
      </c>
      <c r="O275" t="s">
        <v>8295</v>
      </c>
      <c r="P275" s="13">
        <f t="shared" si="16"/>
        <v>108</v>
      </c>
      <c r="Q275" s="13">
        <f t="shared" si="17"/>
        <v>45.67</v>
      </c>
      <c r="R275" s="14">
        <f t="shared" si="18"/>
        <v>40697.498449074075</v>
      </c>
      <c r="S275" s="14">
        <f t="shared" si="19"/>
        <v>40727.498449074075</v>
      </c>
    </row>
    <row r="276" spans="1:19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2" t="s">
        <v>8290</v>
      </c>
      <c r="O276" t="s">
        <v>8295</v>
      </c>
      <c r="P276" s="13">
        <f t="shared" si="16"/>
        <v>156</v>
      </c>
      <c r="Q276" s="13">
        <f t="shared" si="17"/>
        <v>55.22</v>
      </c>
      <c r="R276" s="14">
        <f t="shared" si="18"/>
        <v>40969.912372685183</v>
      </c>
      <c r="S276" s="14">
        <f t="shared" si="19"/>
        <v>41004.290972222225</v>
      </c>
    </row>
    <row r="277" spans="1:19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2" t="s">
        <v>8290</v>
      </c>
      <c r="O277" t="s">
        <v>8295</v>
      </c>
      <c r="P277" s="13">
        <f t="shared" si="16"/>
        <v>108</v>
      </c>
      <c r="Q277" s="13">
        <f t="shared" si="17"/>
        <v>65.3</v>
      </c>
      <c r="R277" s="14">
        <f t="shared" si="18"/>
        <v>41193.032013888893</v>
      </c>
      <c r="S277" s="14">
        <f t="shared" si="19"/>
        <v>41223.073680555557</v>
      </c>
    </row>
    <row r="278" spans="1:19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2" t="s">
        <v>8290</v>
      </c>
      <c r="O278" t="s">
        <v>8295</v>
      </c>
      <c r="P278" s="13">
        <f t="shared" si="16"/>
        <v>148</v>
      </c>
      <c r="Q278" s="13">
        <f t="shared" si="17"/>
        <v>95.23</v>
      </c>
      <c r="R278" s="14">
        <f t="shared" si="18"/>
        <v>40967.081874999996</v>
      </c>
      <c r="S278" s="14">
        <f t="shared" si="19"/>
        <v>41027.040208333332</v>
      </c>
    </row>
    <row r="279" spans="1:19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2" t="s">
        <v>8290</v>
      </c>
      <c r="O279" t="s">
        <v>8295</v>
      </c>
      <c r="P279" s="13">
        <f t="shared" si="16"/>
        <v>110</v>
      </c>
      <c r="Q279" s="13">
        <f t="shared" si="17"/>
        <v>75.44</v>
      </c>
      <c r="R279" s="14">
        <f t="shared" si="18"/>
        <v>42117.891423611116</v>
      </c>
      <c r="S279" s="14">
        <f t="shared" si="19"/>
        <v>42147.891423611116</v>
      </c>
    </row>
    <row r="280" spans="1:19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2" t="s">
        <v>8290</v>
      </c>
      <c r="O280" t="s">
        <v>8295</v>
      </c>
      <c r="P280" s="13">
        <f t="shared" si="16"/>
        <v>150</v>
      </c>
      <c r="Q280" s="13">
        <f t="shared" si="17"/>
        <v>97.82</v>
      </c>
      <c r="R280" s="14">
        <f t="shared" si="18"/>
        <v>41164.040960648148</v>
      </c>
      <c r="S280" s="14">
        <f t="shared" si="19"/>
        <v>41194.040960648148</v>
      </c>
    </row>
    <row r="281" spans="1:19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2" t="s">
        <v>8290</v>
      </c>
      <c r="O281" t="s">
        <v>8295</v>
      </c>
      <c r="P281" s="13">
        <f t="shared" si="16"/>
        <v>157</v>
      </c>
      <c r="Q281" s="13">
        <f t="shared" si="17"/>
        <v>87.69</v>
      </c>
      <c r="R281" s="14">
        <f t="shared" si="18"/>
        <v>42759.244166666671</v>
      </c>
      <c r="S281" s="14">
        <f t="shared" si="19"/>
        <v>42793.084027777775</v>
      </c>
    </row>
    <row r="282" spans="1:19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2" t="s">
        <v>8290</v>
      </c>
      <c r="O282" t="s">
        <v>8295</v>
      </c>
      <c r="P282" s="13">
        <f t="shared" si="16"/>
        <v>156</v>
      </c>
      <c r="Q282" s="13">
        <f t="shared" si="17"/>
        <v>54.75</v>
      </c>
      <c r="R282" s="14">
        <f t="shared" si="18"/>
        <v>41744.590682870366</v>
      </c>
      <c r="S282" s="14">
        <f t="shared" si="19"/>
        <v>41789.590682870366</v>
      </c>
    </row>
    <row r="283" spans="1:19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2" t="s">
        <v>8290</v>
      </c>
      <c r="O283" t="s">
        <v>8295</v>
      </c>
      <c r="P283" s="13">
        <f t="shared" si="16"/>
        <v>121</v>
      </c>
      <c r="Q283" s="13">
        <f t="shared" si="17"/>
        <v>83.95</v>
      </c>
      <c r="R283" s="14">
        <f t="shared" si="18"/>
        <v>39950.163344907407</v>
      </c>
      <c r="S283" s="14">
        <f t="shared" si="19"/>
        <v>40035.80972222222</v>
      </c>
    </row>
    <row r="284" spans="1:19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2" t="s">
        <v>8290</v>
      </c>
      <c r="O284" t="s">
        <v>8295</v>
      </c>
      <c r="P284" s="13">
        <f t="shared" si="16"/>
        <v>101</v>
      </c>
      <c r="Q284" s="13">
        <f t="shared" si="17"/>
        <v>254.39</v>
      </c>
      <c r="R284" s="14">
        <f t="shared" si="18"/>
        <v>40194.920046296298</v>
      </c>
      <c r="S284" s="14">
        <f t="shared" si="19"/>
        <v>40231.916666666664</v>
      </c>
    </row>
    <row r="285" spans="1:19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2" t="s">
        <v>8290</v>
      </c>
      <c r="O285" t="s">
        <v>8295</v>
      </c>
      <c r="P285" s="13">
        <f t="shared" si="16"/>
        <v>114</v>
      </c>
      <c r="Q285" s="13">
        <f t="shared" si="17"/>
        <v>101.83</v>
      </c>
      <c r="R285" s="14">
        <f t="shared" si="18"/>
        <v>40675.71</v>
      </c>
      <c r="S285" s="14">
        <f t="shared" si="19"/>
        <v>40695.207638888889</v>
      </c>
    </row>
    <row r="286" spans="1:19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2" t="s">
        <v>8290</v>
      </c>
      <c r="O286" t="s">
        <v>8295</v>
      </c>
      <c r="P286" s="13">
        <f t="shared" si="16"/>
        <v>105</v>
      </c>
      <c r="Q286" s="13">
        <f t="shared" si="17"/>
        <v>55.07</v>
      </c>
      <c r="R286" s="14">
        <f t="shared" si="18"/>
        <v>40904.738194444442</v>
      </c>
      <c r="S286" s="14">
        <f t="shared" si="19"/>
        <v>40929.738194444442</v>
      </c>
    </row>
    <row r="287" spans="1:19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2" t="s">
        <v>8290</v>
      </c>
      <c r="O287" t="s">
        <v>8295</v>
      </c>
      <c r="P287" s="13">
        <f t="shared" si="16"/>
        <v>229</v>
      </c>
      <c r="Q287" s="13">
        <f t="shared" si="17"/>
        <v>56.9</v>
      </c>
      <c r="R287" s="14">
        <f t="shared" si="18"/>
        <v>41506.756111111114</v>
      </c>
      <c r="S287" s="14">
        <f t="shared" si="19"/>
        <v>41536.756111111114</v>
      </c>
    </row>
    <row r="288" spans="1:19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2" t="s">
        <v>8290</v>
      </c>
      <c r="O288" t="s">
        <v>8295</v>
      </c>
      <c r="P288" s="13">
        <f t="shared" si="16"/>
        <v>109</v>
      </c>
      <c r="Q288" s="13">
        <f t="shared" si="17"/>
        <v>121.28</v>
      </c>
      <c r="R288" s="14">
        <f t="shared" si="18"/>
        <v>41313.816249999996</v>
      </c>
      <c r="S288" s="14">
        <f t="shared" si="19"/>
        <v>41358.774583333332</v>
      </c>
    </row>
    <row r="289" spans="1:19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2" t="s">
        <v>8290</v>
      </c>
      <c r="O289" t="s">
        <v>8295</v>
      </c>
      <c r="P289" s="13">
        <f t="shared" si="16"/>
        <v>176</v>
      </c>
      <c r="Q289" s="13">
        <f t="shared" si="17"/>
        <v>91.19</v>
      </c>
      <c r="R289" s="14">
        <f t="shared" si="18"/>
        <v>41184.277986111112</v>
      </c>
      <c r="S289" s="14">
        <f t="shared" si="19"/>
        <v>41215.166666666664</v>
      </c>
    </row>
    <row r="290" spans="1:19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2" t="s">
        <v>8290</v>
      </c>
      <c r="O290" t="s">
        <v>8295</v>
      </c>
      <c r="P290" s="13">
        <f t="shared" si="16"/>
        <v>103</v>
      </c>
      <c r="Q290" s="13">
        <f t="shared" si="17"/>
        <v>115.45</v>
      </c>
      <c r="R290" s="14">
        <f t="shared" si="18"/>
        <v>41051.168900462959</v>
      </c>
      <c r="S290" s="14">
        <f t="shared" si="19"/>
        <v>41086.168900462959</v>
      </c>
    </row>
    <row r="291" spans="1:19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2" t="s">
        <v>8290</v>
      </c>
      <c r="O291" t="s">
        <v>8295</v>
      </c>
      <c r="P291" s="13">
        <f t="shared" si="16"/>
        <v>105</v>
      </c>
      <c r="Q291" s="13">
        <f t="shared" si="17"/>
        <v>67.77</v>
      </c>
      <c r="R291" s="14">
        <f t="shared" si="18"/>
        <v>41550.456412037034</v>
      </c>
      <c r="S291" s="14">
        <f t="shared" si="19"/>
        <v>41580.456412037034</v>
      </c>
    </row>
    <row r="292" spans="1:19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2" t="s">
        <v>8290</v>
      </c>
      <c r="O292" t="s">
        <v>8295</v>
      </c>
      <c r="P292" s="13">
        <f t="shared" si="16"/>
        <v>107</v>
      </c>
      <c r="Q292" s="13">
        <f t="shared" si="17"/>
        <v>28.58</v>
      </c>
      <c r="R292" s="14">
        <f t="shared" si="18"/>
        <v>40526.36917824074</v>
      </c>
      <c r="S292" s="14">
        <f t="shared" si="19"/>
        <v>40576.332638888889</v>
      </c>
    </row>
    <row r="293" spans="1:19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2" t="s">
        <v>8290</v>
      </c>
      <c r="O293" t="s">
        <v>8295</v>
      </c>
      <c r="P293" s="13">
        <f t="shared" si="16"/>
        <v>120</v>
      </c>
      <c r="Q293" s="13">
        <f t="shared" si="17"/>
        <v>46.88</v>
      </c>
      <c r="R293" s="14">
        <f t="shared" si="18"/>
        <v>41376.769050925926</v>
      </c>
      <c r="S293" s="14">
        <f t="shared" si="19"/>
        <v>41395.000694444447</v>
      </c>
    </row>
    <row r="294" spans="1:19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2" t="s">
        <v>8290</v>
      </c>
      <c r="O294" t="s">
        <v>8295</v>
      </c>
      <c r="P294" s="13">
        <f t="shared" si="16"/>
        <v>102</v>
      </c>
      <c r="Q294" s="13">
        <f t="shared" si="17"/>
        <v>154.41999999999999</v>
      </c>
      <c r="R294" s="14">
        <f t="shared" si="18"/>
        <v>40812.803229166668</v>
      </c>
      <c r="S294" s="14">
        <f t="shared" si="19"/>
        <v>40845.165972222225</v>
      </c>
    </row>
    <row r="295" spans="1:19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2" t="s">
        <v>8290</v>
      </c>
      <c r="O295" t="s">
        <v>8295</v>
      </c>
      <c r="P295" s="13">
        <f t="shared" si="16"/>
        <v>101</v>
      </c>
      <c r="Q295" s="13">
        <f t="shared" si="17"/>
        <v>201.22</v>
      </c>
      <c r="R295" s="14">
        <f t="shared" si="18"/>
        <v>41719.667986111112</v>
      </c>
      <c r="S295" s="14">
        <f t="shared" si="19"/>
        <v>41749.667986111112</v>
      </c>
    </row>
    <row r="296" spans="1:19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2" t="s">
        <v>8290</v>
      </c>
      <c r="O296" t="s">
        <v>8295</v>
      </c>
      <c r="P296" s="13">
        <f t="shared" si="16"/>
        <v>100</v>
      </c>
      <c r="Q296" s="13">
        <f t="shared" si="17"/>
        <v>100</v>
      </c>
      <c r="R296" s="14">
        <f t="shared" si="18"/>
        <v>40343.084421296298</v>
      </c>
      <c r="S296" s="14">
        <f t="shared" si="19"/>
        <v>40378.666666666664</v>
      </c>
    </row>
    <row r="297" spans="1:19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2" t="s">
        <v>8290</v>
      </c>
      <c r="O297" t="s">
        <v>8295</v>
      </c>
      <c r="P297" s="13">
        <f t="shared" si="16"/>
        <v>133</v>
      </c>
      <c r="Q297" s="13">
        <f t="shared" si="17"/>
        <v>100.08</v>
      </c>
      <c r="R297" s="14">
        <f t="shared" si="18"/>
        <v>41519.004733796297</v>
      </c>
      <c r="S297" s="14">
        <f t="shared" si="19"/>
        <v>41579</v>
      </c>
    </row>
    <row r="298" spans="1:19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2" t="s">
        <v>8290</v>
      </c>
      <c r="O298" t="s">
        <v>8295</v>
      </c>
      <c r="P298" s="13">
        <f t="shared" si="16"/>
        <v>119</v>
      </c>
      <c r="Q298" s="13">
        <f t="shared" si="17"/>
        <v>230.09</v>
      </c>
      <c r="R298" s="14">
        <f t="shared" si="18"/>
        <v>41134.475497685184</v>
      </c>
      <c r="S298" s="14">
        <f t="shared" si="19"/>
        <v>41159.475497685184</v>
      </c>
    </row>
    <row r="299" spans="1:19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2" t="s">
        <v>8290</v>
      </c>
      <c r="O299" t="s">
        <v>8295</v>
      </c>
      <c r="P299" s="13">
        <f t="shared" si="16"/>
        <v>101</v>
      </c>
      <c r="Q299" s="13">
        <f t="shared" si="17"/>
        <v>141.75</v>
      </c>
      <c r="R299" s="14">
        <f t="shared" si="18"/>
        <v>42089.72802083334</v>
      </c>
      <c r="S299" s="14">
        <f t="shared" si="19"/>
        <v>42125.165972222225</v>
      </c>
    </row>
    <row r="300" spans="1:19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2" t="s">
        <v>8290</v>
      </c>
      <c r="O300" t="s">
        <v>8295</v>
      </c>
      <c r="P300" s="13">
        <f t="shared" si="16"/>
        <v>109</v>
      </c>
      <c r="Q300" s="13">
        <f t="shared" si="17"/>
        <v>56.34</v>
      </c>
      <c r="R300" s="14">
        <f t="shared" si="18"/>
        <v>41709.463518518518</v>
      </c>
      <c r="S300" s="14">
        <f t="shared" si="19"/>
        <v>41768.875</v>
      </c>
    </row>
    <row r="301" spans="1:19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2" t="s">
        <v>8290</v>
      </c>
      <c r="O301" t="s">
        <v>8295</v>
      </c>
      <c r="P301" s="13">
        <f t="shared" si="16"/>
        <v>179</v>
      </c>
      <c r="Q301" s="13">
        <f t="shared" si="17"/>
        <v>73.34</v>
      </c>
      <c r="R301" s="14">
        <f t="shared" si="18"/>
        <v>40469.225231481483</v>
      </c>
      <c r="S301" s="14">
        <f t="shared" si="19"/>
        <v>40499.266898148147</v>
      </c>
    </row>
    <row r="302" spans="1:19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2" t="s">
        <v>8290</v>
      </c>
      <c r="O302" t="s">
        <v>8295</v>
      </c>
      <c r="P302" s="13">
        <f t="shared" si="16"/>
        <v>102</v>
      </c>
      <c r="Q302" s="13">
        <f t="shared" si="17"/>
        <v>85.34</v>
      </c>
      <c r="R302" s="14">
        <f t="shared" si="18"/>
        <v>40626.959930555553</v>
      </c>
      <c r="S302" s="14">
        <f t="shared" si="19"/>
        <v>40657.959930555553</v>
      </c>
    </row>
    <row r="303" spans="1:19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2" t="s">
        <v>8290</v>
      </c>
      <c r="O303" t="s">
        <v>8295</v>
      </c>
      <c r="P303" s="13">
        <f t="shared" si="16"/>
        <v>119</v>
      </c>
      <c r="Q303" s="13">
        <f t="shared" si="17"/>
        <v>61.5</v>
      </c>
      <c r="R303" s="14">
        <f t="shared" si="18"/>
        <v>41312.737673611111</v>
      </c>
      <c r="S303" s="14">
        <f t="shared" si="19"/>
        <v>41352.696006944447</v>
      </c>
    </row>
    <row r="304" spans="1:19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2" t="s">
        <v>8290</v>
      </c>
      <c r="O304" t="s">
        <v>8295</v>
      </c>
      <c r="P304" s="13">
        <f t="shared" si="16"/>
        <v>100</v>
      </c>
      <c r="Q304" s="13">
        <f t="shared" si="17"/>
        <v>93.02</v>
      </c>
      <c r="R304" s="14">
        <f t="shared" si="18"/>
        <v>40933.856921296298</v>
      </c>
      <c r="S304" s="14">
        <f t="shared" si="19"/>
        <v>40963.856921296298</v>
      </c>
    </row>
    <row r="305" spans="1:19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2" t="s">
        <v>8290</v>
      </c>
      <c r="O305" t="s">
        <v>8295</v>
      </c>
      <c r="P305" s="13">
        <f t="shared" si="16"/>
        <v>137</v>
      </c>
      <c r="Q305" s="13">
        <f t="shared" si="17"/>
        <v>50.29</v>
      </c>
      <c r="R305" s="14">
        <f t="shared" si="18"/>
        <v>41032.071134259262</v>
      </c>
      <c r="S305" s="14">
        <f t="shared" si="19"/>
        <v>41062.071134259262</v>
      </c>
    </row>
    <row r="306" spans="1:19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2" t="s">
        <v>8290</v>
      </c>
      <c r="O306" t="s">
        <v>8295</v>
      </c>
      <c r="P306" s="13">
        <f t="shared" si="16"/>
        <v>232</v>
      </c>
      <c r="Q306" s="13">
        <f t="shared" si="17"/>
        <v>106.43</v>
      </c>
      <c r="R306" s="14">
        <f t="shared" si="18"/>
        <v>41114.094872685186</v>
      </c>
      <c r="S306" s="14">
        <f t="shared" si="19"/>
        <v>41153.083333333336</v>
      </c>
    </row>
    <row r="307" spans="1:19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2" t="s">
        <v>8290</v>
      </c>
      <c r="O307" t="s">
        <v>8295</v>
      </c>
      <c r="P307" s="13">
        <f t="shared" si="16"/>
        <v>130</v>
      </c>
      <c r="Q307" s="13">
        <f t="shared" si="17"/>
        <v>51.72</v>
      </c>
      <c r="R307" s="14">
        <f t="shared" si="18"/>
        <v>40948.630196759259</v>
      </c>
      <c r="S307" s="14">
        <f t="shared" si="19"/>
        <v>40978.630196759259</v>
      </c>
    </row>
    <row r="308" spans="1:19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2" t="s">
        <v>8290</v>
      </c>
      <c r="O308" t="s">
        <v>8295</v>
      </c>
      <c r="P308" s="13">
        <f t="shared" si="16"/>
        <v>293</v>
      </c>
      <c r="Q308" s="13">
        <f t="shared" si="17"/>
        <v>36.61</v>
      </c>
      <c r="R308" s="14">
        <f t="shared" si="18"/>
        <v>41333.837187500001</v>
      </c>
      <c r="S308" s="14">
        <f t="shared" si="19"/>
        <v>41353.795520833337</v>
      </c>
    </row>
    <row r="309" spans="1:19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2" t="s">
        <v>8290</v>
      </c>
      <c r="O309" t="s">
        <v>8295</v>
      </c>
      <c r="P309" s="13">
        <f t="shared" si="16"/>
        <v>111</v>
      </c>
      <c r="Q309" s="13">
        <f t="shared" si="17"/>
        <v>42.52</v>
      </c>
      <c r="R309" s="14">
        <f t="shared" si="18"/>
        <v>41282.944456018515</v>
      </c>
      <c r="S309" s="14">
        <f t="shared" si="19"/>
        <v>41312.944456018515</v>
      </c>
    </row>
    <row r="310" spans="1:19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2" t="s">
        <v>8290</v>
      </c>
      <c r="O310" t="s">
        <v>8295</v>
      </c>
      <c r="P310" s="13">
        <f t="shared" si="16"/>
        <v>106</v>
      </c>
      <c r="Q310" s="13">
        <f t="shared" si="17"/>
        <v>62.71</v>
      </c>
      <c r="R310" s="14">
        <f t="shared" si="18"/>
        <v>40567.694560185184</v>
      </c>
      <c r="S310" s="14">
        <f t="shared" si="19"/>
        <v>40612.694560185184</v>
      </c>
    </row>
    <row r="311" spans="1:19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2" t="s">
        <v>8290</v>
      </c>
      <c r="O311" t="s">
        <v>8295</v>
      </c>
      <c r="P311" s="13">
        <f t="shared" si="16"/>
        <v>119</v>
      </c>
      <c r="Q311" s="13">
        <f t="shared" si="17"/>
        <v>89.96</v>
      </c>
      <c r="R311" s="14">
        <f t="shared" si="18"/>
        <v>41134.751550925925</v>
      </c>
      <c r="S311" s="14">
        <f t="shared" si="19"/>
        <v>41155.751550925925</v>
      </c>
    </row>
    <row r="312" spans="1:19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2" t="s">
        <v>8290</v>
      </c>
      <c r="O312" t="s">
        <v>8295</v>
      </c>
      <c r="P312" s="13">
        <f t="shared" si="16"/>
        <v>104</v>
      </c>
      <c r="Q312" s="13">
        <f t="shared" si="17"/>
        <v>28.92</v>
      </c>
      <c r="R312" s="14">
        <f t="shared" si="18"/>
        <v>40821.183136574073</v>
      </c>
      <c r="S312" s="14">
        <f t="shared" si="19"/>
        <v>40836.083333333336</v>
      </c>
    </row>
    <row r="313" spans="1:19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2" t="s">
        <v>8290</v>
      </c>
      <c r="O313" t="s">
        <v>8295</v>
      </c>
      <c r="P313" s="13">
        <f t="shared" si="16"/>
        <v>104</v>
      </c>
      <c r="Q313" s="13">
        <f t="shared" si="17"/>
        <v>138.80000000000001</v>
      </c>
      <c r="R313" s="14">
        <f t="shared" si="18"/>
        <v>40868.219814814816</v>
      </c>
      <c r="S313" s="14">
        <f t="shared" si="19"/>
        <v>40909.332638888889</v>
      </c>
    </row>
    <row r="314" spans="1:19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2" t="s">
        <v>8290</v>
      </c>
      <c r="O314" t="s">
        <v>8295</v>
      </c>
      <c r="P314" s="13">
        <f t="shared" si="16"/>
        <v>112</v>
      </c>
      <c r="Q314" s="13">
        <f t="shared" si="17"/>
        <v>61.3</v>
      </c>
      <c r="R314" s="14">
        <f t="shared" si="18"/>
        <v>41348.877685185187</v>
      </c>
      <c r="S314" s="14">
        <f t="shared" si="19"/>
        <v>41378.877685185187</v>
      </c>
    </row>
    <row r="315" spans="1:19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2" t="s">
        <v>8290</v>
      </c>
      <c r="O315" t="s">
        <v>8295</v>
      </c>
      <c r="P315" s="13">
        <f t="shared" si="16"/>
        <v>105</v>
      </c>
      <c r="Q315" s="13">
        <f t="shared" si="17"/>
        <v>80.2</v>
      </c>
      <c r="R315" s="14">
        <f t="shared" si="18"/>
        <v>40357.227939814817</v>
      </c>
      <c r="S315" s="14">
        <f t="shared" si="19"/>
        <v>40401.665972222225</v>
      </c>
    </row>
    <row r="316" spans="1:19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2" t="s">
        <v>8290</v>
      </c>
      <c r="O316" t="s">
        <v>8295</v>
      </c>
      <c r="P316" s="13">
        <f t="shared" si="16"/>
        <v>385</v>
      </c>
      <c r="Q316" s="13">
        <f t="shared" si="17"/>
        <v>32.1</v>
      </c>
      <c r="R316" s="14">
        <f t="shared" si="18"/>
        <v>41304.833194444444</v>
      </c>
      <c r="S316" s="14">
        <f t="shared" si="19"/>
        <v>41334.833194444444</v>
      </c>
    </row>
    <row r="317" spans="1:19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2" t="s">
        <v>8290</v>
      </c>
      <c r="O317" t="s">
        <v>8295</v>
      </c>
      <c r="P317" s="13">
        <f t="shared" si="16"/>
        <v>101</v>
      </c>
      <c r="Q317" s="13">
        <f t="shared" si="17"/>
        <v>200.89</v>
      </c>
      <c r="R317" s="14">
        <f t="shared" si="18"/>
        <v>41113.77238425926</v>
      </c>
      <c r="S317" s="14">
        <f t="shared" si="19"/>
        <v>41143.77238425926</v>
      </c>
    </row>
    <row r="318" spans="1:19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2" t="s">
        <v>8290</v>
      </c>
      <c r="O318" t="s">
        <v>8295</v>
      </c>
      <c r="P318" s="13">
        <f t="shared" si="16"/>
        <v>114</v>
      </c>
      <c r="Q318" s="13">
        <f t="shared" si="17"/>
        <v>108.01</v>
      </c>
      <c r="R318" s="14">
        <f t="shared" si="18"/>
        <v>41950.923576388886</v>
      </c>
      <c r="S318" s="14">
        <f t="shared" si="19"/>
        <v>41984.207638888889</v>
      </c>
    </row>
    <row r="319" spans="1:19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2" t="s">
        <v>8290</v>
      </c>
      <c r="O319" t="s">
        <v>8295</v>
      </c>
      <c r="P319" s="13">
        <f t="shared" si="16"/>
        <v>101</v>
      </c>
      <c r="Q319" s="13">
        <f t="shared" si="17"/>
        <v>95.7</v>
      </c>
      <c r="R319" s="14">
        <f t="shared" si="18"/>
        <v>41589.676886574074</v>
      </c>
      <c r="S319" s="14">
        <f t="shared" si="19"/>
        <v>41619.676886574074</v>
      </c>
    </row>
    <row r="320" spans="1:19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2" t="s">
        <v>8290</v>
      </c>
      <c r="O320" t="s">
        <v>8295</v>
      </c>
      <c r="P320" s="13">
        <f t="shared" si="16"/>
        <v>283</v>
      </c>
      <c r="Q320" s="13">
        <f t="shared" si="17"/>
        <v>49.88</v>
      </c>
      <c r="R320" s="14">
        <f t="shared" si="18"/>
        <v>41330.038784722223</v>
      </c>
      <c r="S320" s="14">
        <f t="shared" si="19"/>
        <v>41359.997118055559</v>
      </c>
    </row>
    <row r="321" spans="1:19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2" t="s">
        <v>8290</v>
      </c>
      <c r="O321" t="s">
        <v>8295</v>
      </c>
      <c r="P321" s="13">
        <f t="shared" si="16"/>
        <v>113</v>
      </c>
      <c r="Q321" s="13">
        <f t="shared" si="17"/>
        <v>110.47</v>
      </c>
      <c r="R321" s="14">
        <f t="shared" si="18"/>
        <v>40123.83829861111</v>
      </c>
      <c r="S321" s="14">
        <f t="shared" si="19"/>
        <v>40211.332638888889</v>
      </c>
    </row>
    <row r="322" spans="1:19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2" t="s">
        <v>8290</v>
      </c>
      <c r="O322" t="s">
        <v>8295</v>
      </c>
      <c r="P322" s="13">
        <f t="shared" ref="P322:P385" si="20">ROUND(E322/D322*100,0)</f>
        <v>107</v>
      </c>
      <c r="Q322" s="13">
        <f t="shared" si="17"/>
        <v>134.91</v>
      </c>
      <c r="R322" s="14">
        <f t="shared" si="18"/>
        <v>42331.551307870366</v>
      </c>
      <c r="S322" s="14">
        <f t="shared" si="19"/>
        <v>42360.958333333328</v>
      </c>
    </row>
    <row r="323" spans="1:19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2" t="s">
        <v>8290</v>
      </c>
      <c r="O323" t="s">
        <v>8295</v>
      </c>
      <c r="P323" s="13">
        <f t="shared" si="20"/>
        <v>103</v>
      </c>
      <c r="Q323" s="13">
        <f t="shared" ref="Q323:Q386" si="21">IFERROR(ROUND(E323/L323,2),0)</f>
        <v>106.62</v>
      </c>
      <c r="R323" s="14">
        <f t="shared" ref="R323:R386" si="22">(((J323/60)/60)/24)+DATE(1970,1,1)</f>
        <v>42647.446597222224</v>
      </c>
      <c r="S323" s="14">
        <f t="shared" ref="S323:S386" si="23">(((I323/60)/60)/24)+DATE(1970,1,1)</f>
        <v>42682.488263888896</v>
      </c>
    </row>
    <row r="324" spans="1:19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2" t="s">
        <v>8290</v>
      </c>
      <c r="O324" t="s">
        <v>8295</v>
      </c>
      <c r="P324" s="13">
        <f t="shared" si="20"/>
        <v>108</v>
      </c>
      <c r="Q324" s="13">
        <f t="shared" si="21"/>
        <v>145.04</v>
      </c>
      <c r="R324" s="14">
        <f t="shared" si="22"/>
        <v>42473.57</v>
      </c>
      <c r="S324" s="14">
        <f t="shared" si="23"/>
        <v>42503.57</v>
      </c>
    </row>
    <row r="325" spans="1:19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2" t="s">
        <v>8290</v>
      </c>
      <c r="O325" t="s">
        <v>8295</v>
      </c>
      <c r="P325" s="13">
        <f t="shared" si="20"/>
        <v>123</v>
      </c>
      <c r="Q325" s="13">
        <f t="shared" si="21"/>
        <v>114.59</v>
      </c>
      <c r="R325" s="14">
        <f t="shared" si="22"/>
        <v>42697.32136574074</v>
      </c>
      <c r="S325" s="14">
        <f t="shared" si="23"/>
        <v>42725.332638888889</v>
      </c>
    </row>
    <row r="326" spans="1:19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2" t="s">
        <v>8290</v>
      </c>
      <c r="O326" t="s">
        <v>8295</v>
      </c>
      <c r="P326" s="13">
        <f t="shared" si="20"/>
        <v>102</v>
      </c>
      <c r="Q326" s="13">
        <f t="shared" si="21"/>
        <v>105.32</v>
      </c>
      <c r="R326" s="14">
        <f t="shared" si="22"/>
        <v>42184.626250000001</v>
      </c>
      <c r="S326" s="14">
        <f t="shared" si="23"/>
        <v>42217.626250000001</v>
      </c>
    </row>
    <row r="327" spans="1:19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2" t="s">
        <v>8290</v>
      </c>
      <c r="O327" t="s">
        <v>8295</v>
      </c>
      <c r="P327" s="13">
        <f t="shared" si="20"/>
        <v>104</v>
      </c>
      <c r="Q327" s="13">
        <f t="shared" si="21"/>
        <v>70.92</v>
      </c>
      <c r="R327" s="14">
        <f t="shared" si="22"/>
        <v>42689.187881944439</v>
      </c>
      <c r="S327" s="14">
        <f t="shared" si="23"/>
        <v>42724.187881944439</v>
      </c>
    </row>
    <row r="328" spans="1:19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2" t="s">
        <v>8290</v>
      </c>
      <c r="O328" t="s">
        <v>8295</v>
      </c>
      <c r="P328" s="13">
        <f t="shared" si="20"/>
        <v>113</v>
      </c>
      <c r="Q328" s="13">
        <f t="shared" si="21"/>
        <v>147.16999999999999</v>
      </c>
      <c r="R328" s="14">
        <f t="shared" si="22"/>
        <v>42775.314884259264</v>
      </c>
      <c r="S328" s="14">
        <f t="shared" si="23"/>
        <v>42808.956250000003</v>
      </c>
    </row>
    <row r="329" spans="1:19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2" t="s">
        <v>8290</v>
      </c>
      <c r="O329" t="s">
        <v>8295</v>
      </c>
      <c r="P329" s="13">
        <f t="shared" si="20"/>
        <v>136</v>
      </c>
      <c r="Q329" s="13">
        <f t="shared" si="21"/>
        <v>160.47</v>
      </c>
      <c r="R329" s="14">
        <f t="shared" si="22"/>
        <v>42058.235289351855</v>
      </c>
      <c r="S329" s="14">
        <f t="shared" si="23"/>
        <v>42085.333333333328</v>
      </c>
    </row>
    <row r="330" spans="1:19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2" t="s">
        <v>8290</v>
      </c>
      <c r="O330" t="s">
        <v>8295</v>
      </c>
      <c r="P330" s="13">
        <f t="shared" si="20"/>
        <v>104</v>
      </c>
      <c r="Q330" s="13">
        <f t="shared" si="21"/>
        <v>156.05000000000001</v>
      </c>
      <c r="R330" s="14">
        <f t="shared" si="22"/>
        <v>42278.946620370371</v>
      </c>
      <c r="S330" s="14">
        <f t="shared" si="23"/>
        <v>42309.166666666672</v>
      </c>
    </row>
    <row r="331" spans="1:19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2" t="s">
        <v>8290</v>
      </c>
      <c r="O331" t="s">
        <v>8295</v>
      </c>
      <c r="P331" s="13">
        <f t="shared" si="20"/>
        <v>106</v>
      </c>
      <c r="Q331" s="13">
        <f t="shared" si="21"/>
        <v>63.17</v>
      </c>
      <c r="R331" s="14">
        <f t="shared" si="22"/>
        <v>42291.46674768519</v>
      </c>
      <c r="S331" s="14">
        <f t="shared" si="23"/>
        <v>42315.166666666672</v>
      </c>
    </row>
    <row r="332" spans="1:19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2" t="s">
        <v>8290</v>
      </c>
      <c r="O332" t="s">
        <v>8295</v>
      </c>
      <c r="P332" s="13">
        <f t="shared" si="20"/>
        <v>102</v>
      </c>
      <c r="Q332" s="13">
        <f t="shared" si="21"/>
        <v>104.82</v>
      </c>
      <c r="R332" s="14">
        <f t="shared" si="22"/>
        <v>41379.515775462962</v>
      </c>
      <c r="S332" s="14">
        <f t="shared" si="23"/>
        <v>41411.165972222225</v>
      </c>
    </row>
    <row r="333" spans="1:19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2" t="s">
        <v>8290</v>
      </c>
      <c r="O333" t="s">
        <v>8295</v>
      </c>
      <c r="P333" s="13">
        <f t="shared" si="20"/>
        <v>107</v>
      </c>
      <c r="Q333" s="13">
        <f t="shared" si="21"/>
        <v>97.36</v>
      </c>
      <c r="R333" s="14">
        <f t="shared" si="22"/>
        <v>42507.581412037034</v>
      </c>
      <c r="S333" s="14">
        <f t="shared" si="23"/>
        <v>42538.581412037034</v>
      </c>
    </row>
    <row r="334" spans="1:19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2" t="s">
        <v>8290</v>
      </c>
      <c r="O334" t="s">
        <v>8295</v>
      </c>
      <c r="P334" s="13">
        <f t="shared" si="20"/>
        <v>113</v>
      </c>
      <c r="Q334" s="13">
        <f t="shared" si="21"/>
        <v>203.63</v>
      </c>
      <c r="R334" s="14">
        <f t="shared" si="22"/>
        <v>42263.680289351847</v>
      </c>
      <c r="S334" s="14">
        <f t="shared" si="23"/>
        <v>42305.333333333328</v>
      </c>
    </row>
    <row r="335" spans="1:19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2" t="s">
        <v>8290</v>
      </c>
      <c r="O335" t="s">
        <v>8295</v>
      </c>
      <c r="P335" s="13">
        <f t="shared" si="20"/>
        <v>125</v>
      </c>
      <c r="Q335" s="13">
        <f t="shared" si="21"/>
        <v>188.31</v>
      </c>
      <c r="R335" s="14">
        <f t="shared" si="22"/>
        <v>42437.636469907404</v>
      </c>
      <c r="S335" s="14">
        <f t="shared" si="23"/>
        <v>42467.59480324074</v>
      </c>
    </row>
    <row r="336" spans="1:19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2" t="s">
        <v>8290</v>
      </c>
      <c r="O336" t="s">
        <v>8295</v>
      </c>
      <c r="P336" s="13">
        <f t="shared" si="20"/>
        <v>101</v>
      </c>
      <c r="Q336" s="13">
        <f t="shared" si="21"/>
        <v>146.65</v>
      </c>
      <c r="R336" s="14">
        <f t="shared" si="22"/>
        <v>42101.682372685187</v>
      </c>
      <c r="S336" s="14">
        <f t="shared" si="23"/>
        <v>42139.791666666672</v>
      </c>
    </row>
    <row r="337" spans="1:19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2" t="s">
        <v>8290</v>
      </c>
      <c r="O337" t="s">
        <v>8295</v>
      </c>
      <c r="P337" s="13">
        <f t="shared" si="20"/>
        <v>103</v>
      </c>
      <c r="Q337" s="13">
        <f t="shared" si="21"/>
        <v>109.19</v>
      </c>
      <c r="R337" s="14">
        <f t="shared" si="22"/>
        <v>42101.737442129626</v>
      </c>
      <c r="S337" s="14">
        <f t="shared" si="23"/>
        <v>42132.916666666672</v>
      </c>
    </row>
    <row r="338" spans="1:19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2" t="s">
        <v>8290</v>
      </c>
      <c r="O338" t="s">
        <v>8295</v>
      </c>
      <c r="P338" s="13">
        <f t="shared" si="20"/>
        <v>117</v>
      </c>
      <c r="Q338" s="13">
        <f t="shared" si="21"/>
        <v>59.25</v>
      </c>
      <c r="R338" s="14">
        <f t="shared" si="22"/>
        <v>42291.596273148149</v>
      </c>
      <c r="S338" s="14">
        <f t="shared" si="23"/>
        <v>42321.637939814813</v>
      </c>
    </row>
    <row r="339" spans="1:19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2" t="s">
        <v>8290</v>
      </c>
      <c r="O339" t="s">
        <v>8295</v>
      </c>
      <c r="P339" s="13">
        <f t="shared" si="20"/>
        <v>101</v>
      </c>
      <c r="Q339" s="13">
        <f t="shared" si="21"/>
        <v>97.9</v>
      </c>
      <c r="R339" s="14">
        <f t="shared" si="22"/>
        <v>42047.128564814819</v>
      </c>
      <c r="S339" s="14">
        <f t="shared" si="23"/>
        <v>42077.086898148147</v>
      </c>
    </row>
    <row r="340" spans="1:19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2" t="s">
        <v>8290</v>
      </c>
      <c r="O340" t="s">
        <v>8295</v>
      </c>
      <c r="P340" s="13">
        <f t="shared" si="20"/>
        <v>110</v>
      </c>
      <c r="Q340" s="13">
        <f t="shared" si="21"/>
        <v>70</v>
      </c>
      <c r="R340" s="14">
        <f t="shared" si="22"/>
        <v>42559.755671296298</v>
      </c>
      <c r="S340" s="14">
        <f t="shared" si="23"/>
        <v>42616.041666666672</v>
      </c>
    </row>
    <row r="341" spans="1:19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2" t="s">
        <v>8290</v>
      </c>
      <c r="O341" t="s">
        <v>8295</v>
      </c>
      <c r="P341" s="13">
        <f t="shared" si="20"/>
        <v>108</v>
      </c>
      <c r="Q341" s="13">
        <f t="shared" si="21"/>
        <v>72.87</v>
      </c>
      <c r="R341" s="14">
        <f t="shared" si="22"/>
        <v>42093.760046296295</v>
      </c>
      <c r="S341" s="14">
        <f t="shared" si="23"/>
        <v>42123.760046296295</v>
      </c>
    </row>
    <row r="342" spans="1:19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2" t="s">
        <v>8290</v>
      </c>
      <c r="O342" t="s">
        <v>8295</v>
      </c>
      <c r="P342" s="13">
        <f t="shared" si="20"/>
        <v>125</v>
      </c>
      <c r="Q342" s="13">
        <f t="shared" si="21"/>
        <v>146.35</v>
      </c>
      <c r="R342" s="14">
        <f t="shared" si="22"/>
        <v>42772.669062500005</v>
      </c>
      <c r="S342" s="14">
        <f t="shared" si="23"/>
        <v>42802.875</v>
      </c>
    </row>
    <row r="343" spans="1:19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2" t="s">
        <v>8290</v>
      </c>
      <c r="O343" t="s">
        <v>8295</v>
      </c>
      <c r="P343" s="13">
        <f t="shared" si="20"/>
        <v>107</v>
      </c>
      <c r="Q343" s="13">
        <f t="shared" si="21"/>
        <v>67.91</v>
      </c>
      <c r="R343" s="14">
        <f t="shared" si="22"/>
        <v>41894.879606481481</v>
      </c>
      <c r="S343" s="14">
        <f t="shared" si="23"/>
        <v>41913.165972222225</v>
      </c>
    </row>
    <row r="344" spans="1:19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2" t="s">
        <v>8290</v>
      </c>
      <c r="O344" t="s">
        <v>8295</v>
      </c>
      <c r="P344" s="13">
        <f t="shared" si="20"/>
        <v>100</v>
      </c>
      <c r="Q344" s="13">
        <f t="shared" si="21"/>
        <v>169.85</v>
      </c>
      <c r="R344" s="14">
        <f t="shared" si="22"/>
        <v>42459.780844907407</v>
      </c>
      <c r="S344" s="14">
        <f t="shared" si="23"/>
        <v>42489.780844907407</v>
      </c>
    </row>
    <row r="345" spans="1:19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2" t="s">
        <v>8290</v>
      </c>
      <c r="O345" t="s">
        <v>8295</v>
      </c>
      <c r="P345" s="13">
        <f t="shared" si="20"/>
        <v>102</v>
      </c>
      <c r="Q345" s="13">
        <f t="shared" si="21"/>
        <v>58.41</v>
      </c>
      <c r="R345" s="14">
        <f t="shared" si="22"/>
        <v>41926.73778935185</v>
      </c>
      <c r="S345" s="14">
        <f t="shared" si="23"/>
        <v>41957.125</v>
      </c>
    </row>
    <row r="346" spans="1:19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2" t="s">
        <v>8290</v>
      </c>
      <c r="O346" t="s">
        <v>8295</v>
      </c>
      <c r="P346" s="13">
        <f t="shared" si="20"/>
        <v>102</v>
      </c>
      <c r="Q346" s="13">
        <f t="shared" si="21"/>
        <v>119.99</v>
      </c>
      <c r="R346" s="14">
        <f t="shared" si="22"/>
        <v>42111.970995370371</v>
      </c>
      <c r="S346" s="14">
        <f t="shared" si="23"/>
        <v>42156.097222222219</v>
      </c>
    </row>
    <row r="347" spans="1:19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2" t="s">
        <v>8290</v>
      </c>
      <c r="O347" t="s">
        <v>8295</v>
      </c>
      <c r="P347" s="13">
        <f t="shared" si="20"/>
        <v>123</v>
      </c>
      <c r="Q347" s="13">
        <f t="shared" si="21"/>
        <v>99.86</v>
      </c>
      <c r="R347" s="14">
        <f t="shared" si="22"/>
        <v>42114.944328703699</v>
      </c>
      <c r="S347" s="14">
        <f t="shared" si="23"/>
        <v>42144.944328703699</v>
      </c>
    </row>
    <row r="348" spans="1:19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2" t="s">
        <v>8290</v>
      </c>
      <c r="O348" t="s">
        <v>8295</v>
      </c>
      <c r="P348" s="13">
        <f t="shared" si="20"/>
        <v>170</v>
      </c>
      <c r="Q348" s="13">
        <f t="shared" si="21"/>
        <v>90.58</v>
      </c>
      <c r="R348" s="14">
        <f t="shared" si="22"/>
        <v>42261.500243055561</v>
      </c>
      <c r="S348" s="14">
        <f t="shared" si="23"/>
        <v>42291.500243055561</v>
      </c>
    </row>
    <row r="349" spans="1:19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2" t="s">
        <v>8290</v>
      </c>
      <c r="O349" t="s">
        <v>8295</v>
      </c>
      <c r="P349" s="13">
        <f t="shared" si="20"/>
        <v>112</v>
      </c>
      <c r="Q349" s="13">
        <f t="shared" si="21"/>
        <v>117.77</v>
      </c>
      <c r="R349" s="14">
        <f t="shared" si="22"/>
        <v>42292.495474537034</v>
      </c>
      <c r="S349" s="14">
        <f t="shared" si="23"/>
        <v>42322.537141203706</v>
      </c>
    </row>
    <row r="350" spans="1:19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2" t="s">
        <v>8290</v>
      </c>
      <c r="O350" t="s">
        <v>8295</v>
      </c>
      <c r="P350" s="13">
        <f t="shared" si="20"/>
        <v>103</v>
      </c>
      <c r="Q350" s="13">
        <f t="shared" si="21"/>
        <v>86.55</v>
      </c>
      <c r="R350" s="14">
        <f t="shared" si="22"/>
        <v>42207.58699074074</v>
      </c>
      <c r="S350" s="14">
        <f t="shared" si="23"/>
        <v>42237.58699074074</v>
      </c>
    </row>
    <row r="351" spans="1:19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2" t="s">
        <v>8290</v>
      </c>
      <c r="O351" t="s">
        <v>8295</v>
      </c>
      <c r="P351" s="13">
        <f t="shared" si="20"/>
        <v>107</v>
      </c>
      <c r="Q351" s="13">
        <f t="shared" si="21"/>
        <v>71.900000000000006</v>
      </c>
      <c r="R351" s="14">
        <f t="shared" si="22"/>
        <v>42760.498935185184</v>
      </c>
      <c r="S351" s="14">
        <f t="shared" si="23"/>
        <v>42790.498935185184</v>
      </c>
    </row>
    <row r="352" spans="1:19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2" t="s">
        <v>8290</v>
      </c>
      <c r="O352" t="s">
        <v>8295</v>
      </c>
      <c r="P352" s="13">
        <f t="shared" si="20"/>
        <v>115</v>
      </c>
      <c r="Q352" s="13">
        <f t="shared" si="21"/>
        <v>129.82</v>
      </c>
      <c r="R352" s="14">
        <f t="shared" si="22"/>
        <v>42586.066076388888</v>
      </c>
      <c r="S352" s="14">
        <f t="shared" si="23"/>
        <v>42624.165972222225</v>
      </c>
    </row>
    <row r="353" spans="1:19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2" t="s">
        <v>8290</v>
      </c>
      <c r="O353" t="s">
        <v>8295</v>
      </c>
      <c r="P353" s="13">
        <f t="shared" si="20"/>
        <v>127</v>
      </c>
      <c r="Q353" s="13">
        <f t="shared" si="21"/>
        <v>44.91</v>
      </c>
      <c r="R353" s="14">
        <f t="shared" si="22"/>
        <v>42427.964745370366</v>
      </c>
      <c r="S353" s="14">
        <f t="shared" si="23"/>
        <v>42467.923078703709</v>
      </c>
    </row>
    <row r="354" spans="1:19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2" t="s">
        <v>8290</v>
      </c>
      <c r="O354" t="s">
        <v>8295</v>
      </c>
      <c r="P354" s="13">
        <f t="shared" si="20"/>
        <v>117</v>
      </c>
      <c r="Q354" s="13">
        <f t="shared" si="21"/>
        <v>40.76</v>
      </c>
      <c r="R354" s="14">
        <f t="shared" si="22"/>
        <v>41890.167453703703</v>
      </c>
      <c r="S354" s="14">
        <f t="shared" si="23"/>
        <v>41920.167453703703</v>
      </c>
    </row>
    <row r="355" spans="1:19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2" t="s">
        <v>8290</v>
      </c>
      <c r="O355" t="s">
        <v>8295</v>
      </c>
      <c r="P355" s="13">
        <f t="shared" si="20"/>
        <v>109</v>
      </c>
      <c r="Q355" s="13">
        <f t="shared" si="21"/>
        <v>103.52</v>
      </c>
      <c r="R355" s="14">
        <f t="shared" si="22"/>
        <v>42297.791886574079</v>
      </c>
      <c r="S355" s="14">
        <f t="shared" si="23"/>
        <v>42327.833553240736</v>
      </c>
    </row>
    <row r="356" spans="1:19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2" t="s">
        <v>8290</v>
      </c>
      <c r="O356" t="s">
        <v>8295</v>
      </c>
      <c r="P356" s="13">
        <f t="shared" si="20"/>
        <v>104</v>
      </c>
      <c r="Q356" s="13">
        <f t="shared" si="21"/>
        <v>125.45</v>
      </c>
      <c r="R356" s="14">
        <f t="shared" si="22"/>
        <v>42438.827789351853</v>
      </c>
      <c r="S356" s="14">
        <f t="shared" si="23"/>
        <v>42468.786122685182</v>
      </c>
    </row>
    <row r="357" spans="1:19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2" t="s">
        <v>8290</v>
      </c>
      <c r="O357" t="s">
        <v>8295</v>
      </c>
      <c r="P357" s="13">
        <f t="shared" si="20"/>
        <v>116</v>
      </c>
      <c r="Q357" s="13">
        <f t="shared" si="21"/>
        <v>246.61</v>
      </c>
      <c r="R357" s="14">
        <f t="shared" si="22"/>
        <v>41943.293912037036</v>
      </c>
      <c r="S357" s="14">
        <f t="shared" si="23"/>
        <v>41974.3355787037</v>
      </c>
    </row>
    <row r="358" spans="1:19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2" t="s">
        <v>8290</v>
      </c>
      <c r="O358" t="s">
        <v>8295</v>
      </c>
      <c r="P358" s="13">
        <f t="shared" si="20"/>
        <v>103</v>
      </c>
      <c r="Q358" s="13">
        <f t="shared" si="21"/>
        <v>79.400000000000006</v>
      </c>
      <c r="R358" s="14">
        <f t="shared" si="22"/>
        <v>42415.803159722222</v>
      </c>
      <c r="S358" s="14">
        <f t="shared" si="23"/>
        <v>42445.761493055557</v>
      </c>
    </row>
    <row r="359" spans="1:19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2" t="s">
        <v>8290</v>
      </c>
      <c r="O359" t="s">
        <v>8295</v>
      </c>
      <c r="P359" s="13">
        <f t="shared" si="20"/>
        <v>174</v>
      </c>
      <c r="Q359" s="13">
        <f t="shared" si="21"/>
        <v>86.14</v>
      </c>
      <c r="R359" s="14">
        <f t="shared" si="22"/>
        <v>42078.222187499996</v>
      </c>
      <c r="S359" s="14">
        <f t="shared" si="23"/>
        <v>42118.222187499996</v>
      </c>
    </row>
    <row r="360" spans="1:19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2" t="s">
        <v>8290</v>
      </c>
      <c r="O360" t="s">
        <v>8295</v>
      </c>
      <c r="P360" s="13">
        <f t="shared" si="20"/>
        <v>103</v>
      </c>
      <c r="Q360" s="13">
        <f t="shared" si="21"/>
        <v>193.05</v>
      </c>
      <c r="R360" s="14">
        <f t="shared" si="22"/>
        <v>42507.860196759255</v>
      </c>
      <c r="S360" s="14">
        <f t="shared" si="23"/>
        <v>42536.625</v>
      </c>
    </row>
    <row r="361" spans="1:19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2" t="s">
        <v>8290</v>
      </c>
      <c r="O361" t="s">
        <v>8295</v>
      </c>
      <c r="P361" s="13">
        <f t="shared" si="20"/>
        <v>105</v>
      </c>
      <c r="Q361" s="13">
        <f t="shared" si="21"/>
        <v>84.02</v>
      </c>
      <c r="R361" s="14">
        <f t="shared" si="22"/>
        <v>41935.070486111108</v>
      </c>
      <c r="S361" s="14">
        <f t="shared" si="23"/>
        <v>41957.216666666667</v>
      </c>
    </row>
    <row r="362" spans="1:19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2" t="s">
        <v>8290</v>
      </c>
      <c r="O362" t="s">
        <v>8295</v>
      </c>
      <c r="P362" s="13">
        <f t="shared" si="20"/>
        <v>101</v>
      </c>
      <c r="Q362" s="13">
        <f t="shared" si="21"/>
        <v>139.83000000000001</v>
      </c>
      <c r="R362" s="14">
        <f t="shared" si="22"/>
        <v>42163.897916666669</v>
      </c>
      <c r="S362" s="14">
        <f t="shared" si="23"/>
        <v>42208.132638888885</v>
      </c>
    </row>
    <row r="363" spans="1:19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2" t="s">
        <v>8290</v>
      </c>
      <c r="O363" t="s">
        <v>8295</v>
      </c>
      <c r="P363" s="13">
        <f t="shared" si="20"/>
        <v>111</v>
      </c>
      <c r="Q363" s="13">
        <f t="shared" si="21"/>
        <v>109.82</v>
      </c>
      <c r="R363" s="14">
        <f t="shared" si="22"/>
        <v>41936.001226851848</v>
      </c>
      <c r="S363" s="14">
        <f t="shared" si="23"/>
        <v>41966.042893518519</v>
      </c>
    </row>
    <row r="364" spans="1:19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2" t="s">
        <v>8290</v>
      </c>
      <c r="O364" t="s">
        <v>8295</v>
      </c>
      <c r="P364" s="13">
        <f t="shared" si="20"/>
        <v>124</v>
      </c>
      <c r="Q364" s="13">
        <f t="shared" si="21"/>
        <v>139.53</v>
      </c>
      <c r="R364" s="14">
        <f t="shared" si="22"/>
        <v>41837.210543981484</v>
      </c>
      <c r="S364" s="14">
        <f t="shared" si="23"/>
        <v>41859</v>
      </c>
    </row>
    <row r="365" spans="1:19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2" t="s">
        <v>8290</v>
      </c>
      <c r="O365" t="s">
        <v>8295</v>
      </c>
      <c r="P365" s="13">
        <f t="shared" si="20"/>
        <v>101</v>
      </c>
      <c r="Q365" s="13">
        <f t="shared" si="21"/>
        <v>347.85</v>
      </c>
      <c r="R365" s="14">
        <f t="shared" si="22"/>
        <v>40255.744629629626</v>
      </c>
      <c r="S365" s="14">
        <f t="shared" si="23"/>
        <v>40300.806944444441</v>
      </c>
    </row>
    <row r="366" spans="1:19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2" t="s">
        <v>8290</v>
      </c>
      <c r="O366" t="s">
        <v>8295</v>
      </c>
      <c r="P366" s="13">
        <f t="shared" si="20"/>
        <v>110</v>
      </c>
      <c r="Q366" s="13">
        <f t="shared" si="21"/>
        <v>68.239999999999995</v>
      </c>
      <c r="R366" s="14">
        <f t="shared" si="22"/>
        <v>41780.859629629631</v>
      </c>
      <c r="S366" s="14">
        <f t="shared" si="23"/>
        <v>41811.165972222225</v>
      </c>
    </row>
    <row r="367" spans="1:19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2" t="s">
        <v>8290</v>
      </c>
      <c r="O367" t="s">
        <v>8295</v>
      </c>
      <c r="P367" s="13">
        <f t="shared" si="20"/>
        <v>104</v>
      </c>
      <c r="Q367" s="13">
        <f t="shared" si="21"/>
        <v>239.94</v>
      </c>
      <c r="R367" s="14">
        <f t="shared" si="22"/>
        <v>41668.606469907405</v>
      </c>
      <c r="S367" s="14">
        <f t="shared" si="23"/>
        <v>41698.606469907405</v>
      </c>
    </row>
    <row r="368" spans="1:19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2" t="s">
        <v>8290</v>
      </c>
      <c r="O368" t="s">
        <v>8295</v>
      </c>
      <c r="P368" s="13">
        <f t="shared" si="20"/>
        <v>101</v>
      </c>
      <c r="Q368" s="13">
        <f t="shared" si="21"/>
        <v>287.31</v>
      </c>
      <c r="R368" s="14">
        <f t="shared" si="22"/>
        <v>41019.793032407404</v>
      </c>
      <c r="S368" s="14">
        <f t="shared" si="23"/>
        <v>41049.793032407404</v>
      </c>
    </row>
    <row r="369" spans="1:19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2" t="s">
        <v>8290</v>
      </c>
      <c r="O369" t="s">
        <v>8295</v>
      </c>
      <c r="P369" s="13">
        <f t="shared" si="20"/>
        <v>103</v>
      </c>
      <c r="Q369" s="13">
        <f t="shared" si="21"/>
        <v>86.85</v>
      </c>
      <c r="R369" s="14">
        <f t="shared" si="22"/>
        <v>41355.577291666668</v>
      </c>
      <c r="S369" s="14">
        <f t="shared" si="23"/>
        <v>41395.207638888889</v>
      </c>
    </row>
    <row r="370" spans="1:19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2" t="s">
        <v>8290</v>
      </c>
      <c r="O370" t="s">
        <v>8295</v>
      </c>
      <c r="P370" s="13">
        <f t="shared" si="20"/>
        <v>104</v>
      </c>
      <c r="Q370" s="13">
        <f t="shared" si="21"/>
        <v>81.849999999999994</v>
      </c>
      <c r="R370" s="14">
        <f t="shared" si="22"/>
        <v>42043.605578703704</v>
      </c>
      <c r="S370" s="14">
        <f t="shared" si="23"/>
        <v>42078.563912037032</v>
      </c>
    </row>
    <row r="371" spans="1:19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2" t="s">
        <v>8290</v>
      </c>
      <c r="O371" t="s">
        <v>8295</v>
      </c>
      <c r="P371" s="13">
        <f t="shared" si="20"/>
        <v>110</v>
      </c>
      <c r="Q371" s="13">
        <f t="shared" si="21"/>
        <v>42.87</v>
      </c>
      <c r="R371" s="14">
        <f t="shared" si="22"/>
        <v>40893.551724537036</v>
      </c>
      <c r="S371" s="14">
        <f t="shared" si="23"/>
        <v>40923.551724537036</v>
      </c>
    </row>
    <row r="372" spans="1:19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2" t="s">
        <v>8290</v>
      </c>
      <c r="O372" t="s">
        <v>8295</v>
      </c>
      <c r="P372" s="13">
        <f t="shared" si="20"/>
        <v>122</v>
      </c>
      <c r="Q372" s="13">
        <f t="shared" si="21"/>
        <v>709.42</v>
      </c>
      <c r="R372" s="14">
        <f t="shared" si="22"/>
        <v>42711.795138888891</v>
      </c>
      <c r="S372" s="14">
        <f t="shared" si="23"/>
        <v>42741.795138888891</v>
      </c>
    </row>
    <row r="373" spans="1:19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2" t="s">
        <v>8290</v>
      </c>
      <c r="O373" t="s">
        <v>8295</v>
      </c>
      <c r="P373" s="13">
        <f t="shared" si="20"/>
        <v>114</v>
      </c>
      <c r="Q373" s="13">
        <f t="shared" si="21"/>
        <v>161.26</v>
      </c>
      <c r="R373" s="14">
        <f t="shared" si="22"/>
        <v>41261.767812500002</v>
      </c>
      <c r="S373" s="14">
        <f t="shared" si="23"/>
        <v>41306.767812500002</v>
      </c>
    </row>
    <row r="374" spans="1:19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2" t="s">
        <v>8290</v>
      </c>
      <c r="O374" t="s">
        <v>8295</v>
      </c>
      <c r="P374" s="13">
        <f t="shared" si="20"/>
        <v>125</v>
      </c>
      <c r="Q374" s="13">
        <f t="shared" si="21"/>
        <v>41.78</v>
      </c>
      <c r="R374" s="14">
        <f t="shared" si="22"/>
        <v>42425.576898148152</v>
      </c>
      <c r="S374" s="14">
        <f t="shared" si="23"/>
        <v>42465.666666666672</v>
      </c>
    </row>
    <row r="375" spans="1:19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2" t="s">
        <v>8290</v>
      </c>
      <c r="O375" t="s">
        <v>8295</v>
      </c>
      <c r="P375" s="13">
        <f t="shared" si="20"/>
        <v>107</v>
      </c>
      <c r="Q375" s="13">
        <f t="shared" si="21"/>
        <v>89.89</v>
      </c>
      <c r="R375" s="14">
        <f t="shared" si="22"/>
        <v>41078.91201388889</v>
      </c>
      <c r="S375" s="14">
        <f t="shared" si="23"/>
        <v>41108.91201388889</v>
      </c>
    </row>
    <row r="376" spans="1:19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2" t="s">
        <v>8290</v>
      </c>
      <c r="O376" t="s">
        <v>8295</v>
      </c>
      <c r="P376" s="13">
        <f t="shared" si="20"/>
        <v>131</v>
      </c>
      <c r="Q376" s="13">
        <f t="shared" si="21"/>
        <v>45.05</v>
      </c>
      <c r="R376" s="14">
        <f t="shared" si="22"/>
        <v>40757.889247685183</v>
      </c>
      <c r="S376" s="14">
        <f t="shared" si="23"/>
        <v>40802.889247685183</v>
      </c>
    </row>
    <row r="377" spans="1:19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2" t="s">
        <v>8290</v>
      </c>
      <c r="O377" t="s">
        <v>8295</v>
      </c>
      <c r="P377" s="13">
        <f t="shared" si="20"/>
        <v>120</v>
      </c>
      <c r="Q377" s="13">
        <f t="shared" si="21"/>
        <v>42.86</v>
      </c>
      <c r="R377" s="14">
        <f t="shared" si="22"/>
        <v>41657.985081018516</v>
      </c>
      <c r="S377" s="14">
        <f t="shared" si="23"/>
        <v>41699.720833333333</v>
      </c>
    </row>
    <row r="378" spans="1:19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2" t="s">
        <v>8290</v>
      </c>
      <c r="O378" t="s">
        <v>8295</v>
      </c>
      <c r="P378" s="13">
        <f t="shared" si="20"/>
        <v>106</v>
      </c>
      <c r="Q378" s="13">
        <f t="shared" si="21"/>
        <v>54.08</v>
      </c>
      <c r="R378" s="14">
        <f t="shared" si="22"/>
        <v>42576.452731481477</v>
      </c>
      <c r="S378" s="14">
        <f t="shared" si="23"/>
        <v>42607.452731481477</v>
      </c>
    </row>
    <row r="379" spans="1:19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2" t="s">
        <v>8290</v>
      </c>
      <c r="O379" t="s">
        <v>8295</v>
      </c>
      <c r="P379" s="13">
        <f t="shared" si="20"/>
        <v>114</v>
      </c>
      <c r="Q379" s="13">
        <f t="shared" si="21"/>
        <v>103.22</v>
      </c>
      <c r="R379" s="14">
        <f t="shared" si="22"/>
        <v>42292.250787037032</v>
      </c>
      <c r="S379" s="14">
        <f t="shared" si="23"/>
        <v>42322.292361111111</v>
      </c>
    </row>
    <row r="380" spans="1:19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2" t="s">
        <v>8290</v>
      </c>
      <c r="O380" t="s">
        <v>8295</v>
      </c>
      <c r="P380" s="13">
        <f t="shared" si="20"/>
        <v>112</v>
      </c>
      <c r="Q380" s="13">
        <f t="shared" si="21"/>
        <v>40.4</v>
      </c>
      <c r="R380" s="14">
        <f t="shared" si="22"/>
        <v>42370.571851851855</v>
      </c>
      <c r="S380" s="14">
        <f t="shared" si="23"/>
        <v>42394.994444444441</v>
      </c>
    </row>
    <row r="381" spans="1:19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2" t="s">
        <v>8290</v>
      </c>
      <c r="O381" t="s">
        <v>8295</v>
      </c>
      <c r="P381" s="13">
        <f t="shared" si="20"/>
        <v>116</v>
      </c>
      <c r="Q381" s="13">
        <f t="shared" si="21"/>
        <v>116.86</v>
      </c>
      <c r="R381" s="14">
        <f t="shared" si="22"/>
        <v>40987.688333333332</v>
      </c>
      <c r="S381" s="14">
        <f t="shared" si="23"/>
        <v>41032.688333333332</v>
      </c>
    </row>
    <row r="382" spans="1:19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2" t="s">
        <v>8290</v>
      </c>
      <c r="O382" t="s">
        <v>8295</v>
      </c>
      <c r="P382" s="13">
        <f t="shared" si="20"/>
        <v>142</v>
      </c>
      <c r="Q382" s="13">
        <f t="shared" si="21"/>
        <v>115.51</v>
      </c>
      <c r="R382" s="14">
        <f t="shared" si="22"/>
        <v>42367.719814814816</v>
      </c>
      <c r="S382" s="14">
        <f t="shared" si="23"/>
        <v>42392.719814814816</v>
      </c>
    </row>
    <row r="383" spans="1:19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2" t="s">
        <v>8290</v>
      </c>
      <c r="O383" t="s">
        <v>8295</v>
      </c>
      <c r="P383" s="13">
        <f t="shared" si="20"/>
        <v>105</v>
      </c>
      <c r="Q383" s="13">
        <f t="shared" si="21"/>
        <v>104.31</v>
      </c>
      <c r="R383" s="14">
        <f t="shared" si="22"/>
        <v>41085.698113425926</v>
      </c>
      <c r="S383" s="14">
        <f t="shared" si="23"/>
        <v>41120.208333333336</v>
      </c>
    </row>
    <row r="384" spans="1:19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2" t="s">
        <v>8290</v>
      </c>
      <c r="O384" t="s">
        <v>8295</v>
      </c>
      <c r="P384" s="13">
        <f t="shared" si="20"/>
        <v>256</v>
      </c>
      <c r="Q384" s="13">
        <f t="shared" si="21"/>
        <v>69.77</v>
      </c>
      <c r="R384" s="14">
        <f t="shared" si="22"/>
        <v>41144.709490740745</v>
      </c>
      <c r="S384" s="14">
        <f t="shared" si="23"/>
        <v>41158.709490740745</v>
      </c>
    </row>
    <row r="385" spans="1:19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2" t="s">
        <v>8290</v>
      </c>
      <c r="O385" t="s">
        <v>8295</v>
      </c>
      <c r="P385" s="13">
        <f t="shared" si="20"/>
        <v>207</v>
      </c>
      <c r="Q385" s="13">
        <f t="shared" si="21"/>
        <v>43.02</v>
      </c>
      <c r="R385" s="14">
        <f t="shared" si="22"/>
        <v>41755.117581018516</v>
      </c>
      <c r="S385" s="14">
        <f t="shared" si="23"/>
        <v>41778.117581018516</v>
      </c>
    </row>
    <row r="386" spans="1:19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2" t="s">
        <v>8290</v>
      </c>
      <c r="O386" t="s">
        <v>8295</v>
      </c>
      <c r="P386" s="13">
        <f t="shared" ref="P386:P449" si="24">ROUND(E386/D386*100,0)</f>
        <v>112</v>
      </c>
      <c r="Q386" s="13">
        <f t="shared" si="21"/>
        <v>58.54</v>
      </c>
      <c r="R386" s="14">
        <f t="shared" si="22"/>
        <v>41980.781793981485</v>
      </c>
      <c r="S386" s="14">
        <f t="shared" si="23"/>
        <v>42010.781793981485</v>
      </c>
    </row>
    <row r="387" spans="1:19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2" t="s">
        <v>8290</v>
      </c>
      <c r="O387" t="s">
        <v>8295</v>
      </c>
      <c r="P387" s="13">
        <f t="shared" si="24"/>
        <v>106</v>
      </c>
      <c r="Q387" s="13">
        <f t="shared" ref="Q387:Q450" si="25">IFERROR(ROUND(E387/L387,2),0)</f>
        <v>111.8</v>
      </c>
      <c r="R387" s="14">
        <f t="shared" ref="R387:R450" si="26">(((J387/60)/60)/24)+DATE(1970,1,1)</f>
        <v>41934.584502314814</v>
      </c>
      <c r="S387" s="14">
        <f t="shared" ref="S387:S450" si="27">(((I387/60)/60)/24)+DATE(1970,1,1)</f>
        <v>41964.626168981486</v>
      </c>
    </row>
    <row r="388" spans="1:19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2" t="s">
        <v>8290</v>
      </c>
      <c r="O388" t="s">
        <v>8295</v>
      </c>
      <c r="P388" s="13">
        <f t="shared" si="24"/>
        <v>100</v>
      </c>
      <c r="Q388" s="13">
        <f t="shared" si="25"/>
        <v>46.23</v>
      </c>
      <c r="R388" s="14">
        <f t="shared" si="26"/>
        <v>42211.951284722221</v>
      </c>
      <c r="S388" s="14">
        <f t="shared" si="27"/>
        <v>42226.951284722221</v>
      </c>
    </row>
    <row r="389" spans="1:19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2" t="s">
        <v>8290</v>
      </c>
      <c r="O389" t="s">
        <v>8295</v>
      </c>
      <c r="P389" s="13">
        <f t="shared" si="24"/>
        <v>214</v>
      </c>
      <c r="Q389" s="13">
        <f t="shared" si="25"/>
        <v>144.69</v>
      </c>
      <c r="R389" s="14">
        <f t="shared" si="26"/>
        <v>42200.67659722222</v>
      </c>
      <c r="S389" s="14">
        <f t="shared" si="27"/>
        <v>42231.25</v>
      </c>
    </row>
    <row r="390" spans="1:19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2" t="s">
        <v>8290</v>
      </c>
      <c r="O390" t="s">
        <v>8295</v>
      </c>
      <c r="P390" s="13">
        <f t="shared" si="24"/>
        <v>126</v>
      </c>
      <c r="Q390" s="13">
        <f t="shared" si="25"/>
        <v>88.85</v>
      </c>
      <c r="R390" s="14">
        <f t="shared" si="26"/>
        <v>42549.076157407413</v>
      </c>
      <c r="S390" s="14">
        <f t="shared" si="27"/>
        <v>42579.076157407413</v>
      </c>
    </row>
    <row r="391" spans="1:19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2" t="s">
        <v>8290</v>
      </c>
      <c r="O391" t="s">
        <v>8295</v>
      </c>
      <c r="P391" s="13">
        <f t="shared" si="24"/>
        <v>182</v>
      </c>
      <c r="Q391" s="13">
        <f t="shared" si="25"/>
        <v>81.75</v>
      </c>
      <c r="R391" s="14">
        <f t="shared" si="26"/>
        <v>41674.063078703701</v>
      </c>
      <c r="S391" s="14">
        <f t="shared" si="27"/>
        <v>41705.957638888889</v>
      </c>
    </row>
    <row r="392" spans="1:19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2" t="s">
        <v>8290</v>
      </c>
      <c r="O392" t="s">
        <v>8295</v>
      </c>
      <c r="P392" s="13">
        <f t="shared" si="24"/>
        <v>100</v>
      </c>
      <c r="Q392" s="13">
        <f t="shared" si="25"/>
        <v>71.430000000000007</v>
      </c>
      <c r="R392" s="14">
        <f t="shared" si="26"/>
        <v>42112.036712962959</v>
      </c>
      <c r="S392" s="14">
        <f t="shared" si="27"/>
        <v>42132.036712962959</v>
      </c>
    </row>
    <row r="393" spans="1:19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2" t="s">
        <v>8290</v>
      </c>
      <c r="O393" t="s">
        <v>8295</v>
      </c>
      <c r="P393" s="13">
        <f t="shared" si="24"/>
        <v>101</v>
      </c>
      <c r="Q393" s="13">
        <f t="shared" si="25"/>
        <v>104.26</v>
      </c>
      <c r="R393" s="14">
        <f t="shared" si="26"/>
        <v>40865.042256944449</v>
      </c>
      <c r="S393" s="14">
        <f t="shared" si="27"/>
        <v>40895.040972222225</v>
      </c>
    </row>
    <row r="394" spans="1:19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2" t="s">
        <v>8290</v>
      </c>
      <c r="O394" t="s">
        <v>8295</v>
      </c>
      <c r="P394" s="13">
        <f t="shared" si="24"/>
        <v>101</v>
      </c>
      <c r="Q394" s="13">
        <f t="shared" si="25"/>
        <v>90.62</v>
      </c>
      <c r="R394" s="14">
        <f t="shared" si="26"/>
        <v>40763.717256944445</v>
      </c>
      <c r="S394" s="14">
        <f t="shared" si="27"/>
        <v>40794.125</v>
      </c>
    </row>
    <row r="395" spans="1:19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2" t="s">
        <v>8290</v>
      </c>
      <c r="O395" t="s">
        <v>8295</v>
      </c>
      <c r="P395" s="13">
        <f t="shared" si="24"/>
        <v>110</v>
      </c>
      <c r="Q395" s="13">
        <f t="shared" si="25"/>
        <v>157.33000000000001</v>
      </c>
      <c r="R395" s="14">
        <f t="shared" si="26"/>
        <v>41526.708935185183</v>
      </c>
      <c r="S395" s="14">
        <f t="shared" si="27"/>
        <v>41557.708935185183</v>
      </c>
    </row>
    <row r="396" spans="1:19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2" t="s">
        <v>8290</v>
      </c>
      <c r="O396" t="s">
        <v>8295</v>
      </c>
      <c r="P396" s="13">
        <f t="shared" si="24"/>
        <v>112</v>
      </c>
      <c r="Q396" s="13">
        <f t="shared" si="25"/>
        <v>105.18</v>
      </c>
      <c r="R396" s="14">
        <f t="shared" si="26"/>
        <v>42417.818078703705</v>
      </c>
      <c r="S396" s="14">
        <f t="shared" si="27"/>
        <v>42477.776412037041</v>
      </c>
    </row>
    <row r="397" spans="1:19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2" t="s">
        <v>8290</v>
      </c>
      <c r="O397" t="s">
        <v>8295</v>
      </c>
      <c r="P397" s="13">
        <f t="shared" si="24"/>
        <v>108</v>
      </c>
      <c r="Q397" s="13">
        <f t="shared" si="25"/>
        <v>58.72</v>
      </c>
      <c r="R397" s="14">
        <f t="shared" si="26"/>
        <v>40990.909259259257</v>
      </c>
      <c r="S397" s="14">
        <f t="shared" si="27"/>
        <v>41026.897222222222</v>
      </c>
    </row>
    <row r="398" spans="1:19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2" t="s">
        <v>8290</v>
      </c>
      <c r="O398" t="s">
        <v>8295</v>
      </c>
      <c r="P398" s="13">
        <f t="shared" si="24"/>
        <v>107</v>
      </c>
      <c r="Q398" s="13">
        <f t="shared" si="25"/>
        <v>81.63</v>
      </c>
      <c r="R398" s="14">
        <f t="shared" si="26"/>
        <v>41082.564884259256</v>
      </c>
      <c r="S398" s="14">
        <f t="shared" si="27"/>
        <v>41097.564884259256</v>
      </c>
    </row>
    <row r="399" spans="1:19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2" t="s">
        <v>8290</v>
      </c>
      <c r="O399" t="s">
        <v>8295</v>
      </c>
      <c r="P399" s="13">
        <f t="shared" si="24"/>
        <v>104</v>
      </c>
      <c r="Q399" s="13">
        <f t="shared" si="25"/>
        <v>56.46</v>
      </c>
      <c r="R399" s="14">
        <f t="shared" si="26"/>
        <v>40379.776435185187</v>
      </c>
      <c r="S399" s="14">
        <f t="shared" si="27"/>
        <v>40422.155555555553</v>
      </c>
    </row>
    <row r="400" spans="1:19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2" t="s">
        <v>8290</v>
      </c>
      <c r="O400" t="s">
        <v>8295</v>
      </c>
      <c r="P400" s="13">
        <f t="shared" si="24"/>
        <v>125</v>
      </c>
      <c r="Q400" s="13">
        <f t="shared" si="25"/>
        <v>140.1</v>
      </c>
      <c r="R400" s="14">
        <f t="shared" si="26"/>
        <v>42078.793124999997</v>
      </c>
      <c r="S400" s="14">
        <f t="shared" si="27"/>
        <v>42123.793124999997</v>
      </c>
    </row>
    <row r="401" spans="1:19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2" t="s">
        <v>8290</v>
      </c>
      <c r="O401" t="s">
        <v>8295</v>
      </c>
      <c r="P401" s="13">
        <f t="shared" si="24"/>
        <v>107</v>
      </c>
      <c r="Q401" s="13">
        <f t="shared" si="25"/>
        <v>224.85</v>
      </c>
      <c r="R401" s="14">
        <f t="shared" si="26"/>
        <v>42687.875775462962</v>
      </c>
      <c r="S401" s="14">
        <f t="shared" si="27"/>
        <v>42718.5</v>
      </c>
    </row>
    <row r="402" spans="1:19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2" t="s">
        <v>8290</v>
      </c>
      <c r="O402" t="s">
        <v>8295</v>
      </c>
      <c r="P402" s="13">
        <f t="shared" si="24"/>
        <v>112</v>
      </c>
      <c r="Q402" s="13">
        <f t="shared" si="25"/>
        <v>181.13</v>
      </c>
      <c r="R402" s="14">
        <f t="shared" si="26"/>
        <v>41745.635960648149</v>
      </c>
      <c r="S402" s="14">
        <f t="shared" si="27"/>
        <v>41776.145833333336</v>
      </c>
    </row>
    <row r="403" spans="1:19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2" t="s">
        <v>8290</v>
      </c>
      <c r="O403" t="s">
        <v>8295</v>
      </c>
      <c r="P403" s="13">
        <f t="shared" si="24"/>
        <v>104</v>
      </c>
      <c r="Q403" s="13">
        <f t="shared" si="25"/>
        <v>711.04</v>
      </c>
      <c r="R403" s="14">
        <f t="shared" si="26"/>
        <v>40732.842245370368</v>
      </c>
      <c r="S403" s="14">
        <f t="shared" si="27"/>
        <v>40762.842245370368</v>
      </c>
    </row>
    <row r="404" spans="1:19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2" t="s">
        <v>8290</v>
      </c>
      <c r="O404" t="s">
        <v>8295</v>
      </c>
      <c r="P404" s="13">
        <f t="shared" si="24"/>
        <v>142</v>
      </c>
      <c r="Q404" s="13">
        <f t="shared" si="25"/>
        <v>65.88</v>
      </c>
      <c r="R404" s="14">
        <f t="shared" si="26"/>
        <v>42292.539548611108</v>
      </c>
      <c r="S404" s="14">
        <f t="shared" si="27"/>
        <v>42313.58121527778</v>
      </c>
    </row>
    <row r="405" spans="1:19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2" t="s">
        <v>8290</v>
      </c>
      <c r="O405" t="s">
        <v>8295</v>
      </c>
      <c r="P405" s="13">
        <f t="shared" si="24"/>
        <v>105</v>
      </c>
      <c r="Q405" s="13">
        <f t="shared" si="25"/>
        <v>75.19</v>
      </c>
      <c r="R405" s="14">
        <f t="shared" si="26"/>
        <v>40718.310659722221</v>
      </c>
      <c r="S405" s="14">
        <f t="shared" si="27"/>
        <v>40765.297222222223</v>
      </c>
    </row>
    <row r="406" spans="1:19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2" t="s">
        <v>8290</v>
      </c>
      <c r="O406" t="s">
        <v>8295</v>
      </c>
      <c r="P406" s="13">
        <f t="shared" si="24"/>
        <v>103</v>
      </c>
      <c r="Q406" s="13">
        <f t="shared" si="25"/>
        <v>133.13999999999999</v>
      </c>
      <c r="R406" s="14">
        <f t="shared" si="26"/>
        <v>41646.628032407411</v>
      </c>
      <c r="S406" s="14">
        <f t="shared" si="27"/>
        <v>41675.961111111108</v>
      </c>
    </row>
    <row r="407" spans="1:19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2" t="s">
        <v>8290</v>
      </c>
      <c r="O407" t="s">
        <v>8295</v>
      </c>
      <c r="P407" s="13">
        <f t="shared" si="24"/>
        <v>108</v>
      </c>
      <c r="Q407" s="13">
        <f t="shared" si="25"/>
        <v>55.2</v>
      </c>
      <c r="R407" s="14">
        <f t="shared" si="26"/>
        <v>41674.08494212963</v>
      </c>
      <c r="S407" s="14">
        <f t="shared" si="27"/>
        <v>41704.08494212963</v>
      </c>
    </row>
    <row r="408" spans="1:19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2" t="s">
        <v>8290</v>
      </c>
      <c r="O408" t="s">
        <v>8295</v>
      </c>
      <c r="P408" s="13">
        <f t="shared" si="24"/>
        <v>108</v>
      </c>
      <c r="Q408" s="13">
        <f t="shared" si="25"/>
        <v>86.16</v>
      </c>
      <c r="R408" s="14">
        <f t="shared" si="26"/>
        <v>40638.162465277775</v>
      </c>
      <c r="S408" s="14">
        <f t="shared" si="27"/>
        <v>40672.249305555553</v>
      </c>
    </row>
    <row r="409" spans="1:19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2" t="s">
        <v>8290</v>
      </c>
      <c r="O409" t="s">
        <v>8295</v>
      </c>
      <c r="P409" s="13">
        <f t="shared" si="24"/>
        <v>102</v>
      </c>
      <c r="Q409" s="13">
        <f t="shared" si="25"/>
        <v>92.32</v>
      </c>
      <c r="R409" s="14">
        <f t="shared" si="26"/>
        <v>40806.870949074073</v>
      </c>
      <c r="S409" s="14">
        <f t="shared" si="27"/>
        <v>40866.912615740745</v>
      </c>
    </row>
    <row r="410" spans="1:19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2" t="s">
        <v>8290</v>
      </c>
      <c r="O410" t="s">
        <v>8295</v>
      </c>
      <c r="P410" s="13">
        <f t="shared" si="24"/>
        <v>101</v>
      </c>
      <c r="Q410" s="13">
        <f t="shared" si="25"/>
        <v>160.16</v>
      </c>
      <c r="R410" s="14">
        <f t="shared" si="26"/>
        <v>41543.735995370371</v>
      </c>
      <c r="S410" s="14">
        <f t="shared" si="27"/>
        <v>41583.777662037035</v>
      </c>
    </row>
    <row r="411" spans="1:19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2" t="s">
        <v>8290</v>
      </c>
      <c r="O411" t="s">
        <v>8295</v>
      </c>
      <c r="P411" s="13">
        <f t="shared" si="24"/>
        <v>137</v>
      </c>
      <c r="Q411" s="13">
        <f t="shared" si="25"/>
        <v>45.6</v>
      </c>
      <c r="R411" s="14">
        <f t="shared" si="26"/>
        <v>42543.862777777773</v>
      </c>
      <c r="S411" s="14">
        <f t="shared" si="27"/>
        <v>42573.862777777773</v>
      </c>
    </row>
    <row r="412" spans="1:19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2" t="s">
        <v>8290</v>
      </c>
      <c r="O412" t="s">
        <v>8295</v>
      </c>
      <c r="P412" s="13">
        <f t="shared" si="24"/>
        <v>128</v>
      </c>
      <c r="Q412" s="13">
        <f t="shared" si="25"/>
        <v>183.29</v>
      </c>
      <c r="R412" s="14">
        <f t="shared" si="26"/>
        <v>42113.981446759266</v>
      </c>
      <c r="S412" s="14">
        <f t="shared" si="27"/>
        <v>42173.981446759266</v>
      </c>
    </row>
    <row r="413" spans="1:19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2" t="s">
        <v>8290</v>
      </c>
      <c r="O413" t="s">
        <v>8295</v>
      </c>
      <c r="P413" s="13">
        <f t="shared" si="24"/>
        <v>101</v>
      </c>
      <c r="Q413" s="13">
        <f t="shared" si="25"/>
        <v>125.79</v>
      </c>
      <c r="R413" s="14">
        <f t="shared" si="26"/>
        <v>41598.17597222222</v>
      </c>
      <c r="S413" s="14">
        <f t="shared" si="27"/>
        <v>41630.208333333336</v>
      </c>
    </row>
    <row r="414" spans="1:19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2" t="s">
        <v>8290</v>
      </c>
      <c r="O414" t="s">
        <v>8295</v>
      </c>
      <c r="P414" s="13">
        <f t="shared" si="24"/>
        <v>127</v>
      </c>
      <c r="Q414" s="13">
        <f t="shared" si="25"/>
        <v>57.65</v>
      </c>
      <c r="R414" s="14">
        <f t="shared" si="26"/>
        <v>41099.742800925924</v>
      </c>
      <c r="S414" s="14">
        <f t="shared" si="27"/>
        <v>41115.742800925924</v>
      </c>
    </row>
    <row r="415" spans="1:19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2" t="s">
        <v>8290</v>
      </c>
      <c r="O415" t="s">
        <v>8295</v>
      </c>
      <c r="P415" s="13">
        <f t="shared" si="24"/>
        <v>105</v>
      </c>
      <c r="Q415" s="13">
        <f t="shared" si="25"/>
        <v>78.66</v>
      </c>
      <c r="R415" s="14">
        <f t="shared" si="26"/>
        <v>41079.877442129626</v>
      </c>
      <c r="S415" s="14">
        <f t="shared" si="27"/>
        <v>41109.877442129626</v>
      </c>
    </row>
    <row r="416" spans="1:19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2" t="s">
        <v>8290</v>
      </c>
      <c r="O416" t="s">
        <v>8295</v>
      </c>
      <c r="P416" s="13">
        <f t="shared" si="24"/>
        <v>103</v>
      </c>
      <c r="Q416" s="13">
        <f t="shared" si="25"/>
        <v>91.48</v>
      </c>
      <c r="R416" s="14">
        <f t="shared" si="26"/>
        <v>41529.063252314816</v>
      </c>
      <c r="S416" s="14">
        <f t="shared" si="27"/>
        <v>41559.063252314816</v>
      </c>
    </row>
    <row r="417" spans="1:19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2" t="s">
        <v>8290</v>
      </c>
      <c r="O417" t="s">
        <v>8295</v>
      </c>
      <c r="P417" s="13">
        <f t="shared" si="24"/>
        <v>102</v>
      </c>
      <c r="Q417" s="13">
        <f t="shared" si="25"/>
        <v>68.099999999999994</v>
      </c>
      <c r="R417" s="14">
        <f t="shared" si="26"/>
        <v>41904.851875</v>
      </c>
      <c r="S417" s="14">
        <f t="shared" si="27"/>
        <v>41929.5</v>
      </c>
    </row>
    <row r="418" spans="1:19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2" t="s">
        <v>8290</v>
      </c>
      <c r="O418" t="s">
        <v>8295</v>
      </c>
      <c r="P418" s="13">
        <f t="shared" si="24"/>
        <v>120</v>
      </c>
      <c r="Q418" s="13">
        <f t="shared" si="25"/>
        <v>48.09</v>
      </c>
      <c r="R418" s="14">
        <f t="shared" si="26"/>
        <v>41648.396192129629</v>
      </c>
      <c r="S418" s="14">
        <f t="shared" si="27"/>
        <v>41678.396192129629</v>
      </c>
    </row>
    <row r="419" spans="1:19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2" t="s">
        <v>8290</v>
      </c>
      <c r="O419" t="s">
        <v>8295</v>
      </c>
      <c r="P419" s="13">
        <f t="shared" si="24"/>
        <v>100</v>
      </c>
      <c r="Q419" s="13">
        <f t="shared" si="25"/>
        <v>202.42</v>
      </c>
      <c r="R419" s="14">
        <f t="shared" si="26"/>
        <v>41360.970601851855</v>
      </c>
      <c r="S419" s="14">
        <f t="shared" si="27"/>
        <v>41372.189583333333</v>
      </c>
    </row>
    <row r="420" spans="1:19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2" t="s">
        <v>8290</v>
      </c>
      <c r="O420" t="s">
        <v>8295</v>
      </c>
      <c r="P420" s="13">
        <f t="shared" si="24"/>
        <v>101</v>
      </c>
      <c r="Q420" s="13">
        <f t="shared" si="25"/>
        <v>216.75</v>
      </c>
      <c r="R420" s="14">
        <f t="shared" si="26"/>
        <v>42178.282372685186</v>
      </c>
      <c r="S420" s="14">
        <f t="shared" si="27"/>
        <v>42208.282372685186</v>
      </c>
    </row>
    <row r="421" spans="1:19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2" t="s">
        <v>8290</v>
      </c>
      <c r="O421" t="s">
        <v>8295</v>
      </c>
      <c r="P421" s="13">
        <f t="shared" si="24"/>
        <v>100</v>
      </c>
      <c r="Q421" s="13">
        <f t="shared" si="25"/>
        <v>110.07</v>
      </c>
      <c r="R421" s="14">
        <f t="shared" si="26"/>
        <v>41394.842442129629</v>
      </c>
      <c r="S421" s="14">
        <f t="shared" si="27"/>
        <v>41454.842442129629</v>
      </c>
    </row>
    <row r="422" spans="1:19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2" t="s">
        <v>8290</v>
      </c>
      <c r="O422" t="s">
        <v>8296</v>
      </c>
      <c r="P422" s="13">
        <f t="shared" si="24"/>
        <v>0</v>
      </c>
      <c r="Q422" s="13">
        <f t="shared" si="25"/>
        <v>4.83</v>
      </c>
      <c r="R422" s="14">
        <f t="shared" si="26"/>
        <v>41682.23646990741</v>
      </c>
      <c r="S422" s="14">
        <f t="shared" si="27"/>
        <v>41712.194803240738</v>
      </c>
    </row>
    <row r="423" spans="1:19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2" t="s">
        <v>8290</v>
      </c>
      <c r="O423" t="s">
        <v>8296</v>
      </c>
      <c r="P423" s="13">
        <f t="shared" si="24"/>
        <v>2</v>
      </c>
      <c r="Q423" s="13">
        <f t="shared" si="25"/>
        <v>50.17</v>
      </c>
      <c r="R423" s="14">
        <f t="shared" si="26"/>
        <v>42177.491388888884</v>
      </c>
      <c r="S423" s="14">
        <f t="shared" si="27"/>
        <v>42237.491388888884</v>
      </c>
    </row>
    <row r="424" spans="1:19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2" t="s">
        <v>8290</v>
      </c>
      <c r="O424" t="s">
        <v>8296</v>
      </c>
      <c r="P424" s="13">
        <f t="shared" si="24"/>
        <v>1</v>
      </c>
      <c r="Q424" s="13">
        <f t="shared" si="25"/>
        <v>35.83</v>
      </c>
      <c r="R424" s="14">
        <f t="shared" si="26"/>
        <v>41863.260381944441</v>
      </c>
      <c r="S424" s="14">
        <f t="shared" si="27"/>
        <v>41893.260381944441</v>
      </c>
    </row>
    <row r="425" spans="1:19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2" t="s">
        <v>8290</v>
      </c>
      <c r="O425" t="s">
        <v>8296</v>
      </c>
      <c r="P425" s="13">
        <f t="shared" si="24"/>
        <v>1</v>
      </c>
      <c r="Q425" s="13">
        <f t="shared" si="25"/>
        <v>11.77</v>
      </c>
      <c r="R425" s="14">
        <f t="shared" si="26"/>
        <v>41400.92627314815</v>
      </c>
      <c r="S425" s="14">
        <f t="shared" si="27"/>
        <v>41430.92627314815</v>
      </c>
    </row>
    <row r="426" spans="1:19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2" t="s">
        <v>8290</v>
      </c>
      <c r="O426" t="s">
        <v>8296</v>
      </c>
      <c r="P426" s="13">
        <f t="shared" si="24"/>
        <v>7</v>
      </c>
      <c r="Q426" s="13">
        <f t="shared" si="25"/>
        <v>40.78</v>
      </c>
      <c r="R426" s="14">
        <f t="shared" si="26"/>
        <v>40934.376145833332</v>
      </c>
      <c r="S426" s="14">
        <f t="shared" si="27"/>
        <v>40994.334479166668</v>
      </c>
    </row>
    <row r="427" spans="1:19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2" t="s">
        <v>8290</v>
      </c>
      <c r="O427" t="s">
        <v>8296</v>
      </c>
      <c r="P427" s="13">
        <f t="shared" si="24"/>
        <v>0</v>
      </c>
      <c r="Q427" s="13">
        <f t="shared" si="25"/>
        <v>3</v>
      </c>
      <c r="R427" s="14">
        <f t="shared" si="26"/>
        <v>42275.861157407402</v>
      </c>
      <c r="S427" s="14">
        <f t="shared" si="27"/>
        <v>42335.902824074074</v>
      </c>
    </row>
    <row r="428" spans="1:19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2" t="s">
        <v>8290</v>
      </c>
      <c r="O428" t="s">
        <v>8296</v>
      </c>
      <c r="P428" s="13">
        <f t="shared" si="24"/>
        <v>1</v>
      </c>
      <c r="Q428" s="13">
        <f t="shared" si="25"/>
        <v>16.63</v>
      </c>
      <c r="R428" s="14">
        <f t="shared" si="26"/>
        <v>42400.711967592593</v>
      </c>
      <c r="S428" s="14">
        <f t="shared" si="27"/>
        <v>42430.711967592593</v>
      </c>
    </row>
    <row r="429" spans="1:19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2" t="s">
        <v>8290</v>
      </c>
      <c r="O429" t="s">
        <v>8296</v>
      </c>
      <c r="P429" s="13">
        <f t="shared" si="24"/>
        <v>0</v>
      </c>
      <c r="Q429" s="13">
        <f t="shared" si="25"/>
        <v>0</v>
      </c>
      <c r="R429" s="14">
        <f t="shared" si="26"/>
        <v>42285.909027777772</v>
      </c>
      <c r="S429" s="14">
        <f t="shared" si="27"/>
        <v>42299.790972222225</v>
      </c>
    </row>
    <row r="430" spans="1:19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2" t="s">
        <v>8290</v>
      </c>
      <c r="O430" t="s">
        <v>8296</v>
      </c>
      <c r="P430" s="13">
        <f t="shared" si="24"/>
        <v>6</v>
      </c>
      <c r="Q430" s="13">
        <f t="shared" si="25"/>
        <v>52</v>
      </c>
      <c r="R430" s="14">
        <f t="shared" si="26"/>
        <v>41778.766724537039</v>
      </c>
      <c r="S430" s="14">
        <f t="shared" si="27"/>
        <v>41806.916666666664</v>
      </c>
    </row>
    <row r="431" spans="1:19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2" t="s">
        <v>8290</v>
      </c>
      <c r="O431" t="s">
        <v>8296</v>
      </c>
      <c r="P431" s="13">
        <f t="shared" si="24"/>
        <v>0</v>
      </c>
      <c r="Q431" s="13">
        <f t="shared" si="25"/>
        <v>0</v>
      </c>
      <c r="R431" s="14">
        <f t="shared" si="26"/>
        <v>40070.901412037041</v>
      </c>
      <c r="S431" s="14">
        <f t="shared" si="27"/>
        <v>40144.207638888889</v>
      </c>
    </row>
    <row r="432" spans="1:19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2" t="s">
        <v>8290</v>
      </c>
      <c r="O432" t="s">
        <v>8296</v>
      </c>
      <c r="P432" s="13">
        <f t="shared" si="24"/>
        <v>2</v>
      </c>
      <c r="Q432" s="13">
        <f t="shared" si="25"/>
        <v>4.8</v>
      </c>
      <c r="R432" s="14">
        <f t="shared" si="26"/>
        <v>41513.107256944444</v>
      </c>
      <c r="S432" s="14">
        <f t="shared" si="27"/>
        <v>41528.107256944444</v>
      </c>
    </row>
    <row r="433" spans="1:19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2" t="s">
        <v>8290</v>
      </c>
      <c r="O433" t="s">
        <v>8296</v>
      </c>
      <c r="P433" s="13">
        <f t="shared" si="24"/>
        <v>14</v>
      </c>
      <c r="Q433" s="13">
        <f t="shared" si="25"/>
        <v>51.88</v>
      </c>
      <c r="R433" s="14">
        <f t="shared" si="26"/>
        <v>42526.871331018512</v>
      </c>
      <c r="S433" s="14">
        <f t="shared" si="27"/>
        <v>42556.871331018512</v>
      </c>
    </row>
    <row r="434" spans="1:19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2" t="s">
        <v>8290</v>
      </c>
      <c r="O434" t="s">
        <v>8296</v>
      </c>
      <c r="P434" s="13">
        <f t="shared" si="24"/>
        <v>10</v>
      </c>
      <c r="Q434" s="13">
        <f t="shared" si="25"/>
        <v>71.25</v>
      </c>
      <c r="R434" s="14">
        <f t="shared" si="26"/>
        <v>42238.726631944446</v>
      </c>
      <c r="S434" s="14">
        <f t="shared" si="27"/>
        <v>42298.726631944446</v>
      </c>
    </row>
    <row r="435" spans="1:19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2" t="s">
        <v>8290</v>
      </c>
      <c r="O435" t="s">
        <v>8296</v>
      </c>
      <c r="P435" s="13">
        <f t="shared" si="24"/>
        <v>0</v>
      </c>
      <c r="Q435" s="13">
        <f t="shared" si="25"/>
        <v>0</v>
      </c>
      <c r="R435" s="14">
        <f t="shared" si="26"/>
        <v>42228.629884259266</v>
      </c>
      <c r="S435" s="14">
        <f t="shared" si="27"/>
        <v>42288.629884259266</v>
      </c>
    </row>
    <row r="436" spans="1:19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2" t="s">
        <v>8290</v>
      </c>
      <c r="O436" t="s">
        <v>8296</v>
      </c>
      <c r="P436" s="13">
        <f t="shared" si="24"/>
        <v>5</v>
      </c>
      <c r="Q436" s="13">
        <f t="shared" si="25"/>
        <v>62.5</v>
      </c>
      <c r="R436" s="14">
        <f t="shared" si="26"/>
        <v>41576.834513888891</v>
      </c>
      <c r="S436" s="14">
        <f t="shared" si="27"/>
        <v>41609.876180555555</v>
      </c>
    </row>
    <row r="437" spans="1:19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2" t="s">
        <v>8290</v>
      </c>
      <c r="O437" t="s">
        <v>8296</v>
      </c>
      <c r="P437" s="13">
        <f t="shared" si="24"/>
        <v>0</v>
      </c>
      <c r="Q437" s="13">
        <f t="shared" si="25"/>
        <v>1</v>
      </c>
      <c r="R437" s="14">
        <f t="shared" si="26"/>
        <v>41500.747453703705</v>
      </c>
      <c r="S437" s="14">
        <f t="shared" si="27"/>
        <v>41530.747453703705</v>
      </c>
    </row>
    <row r="438" spans="1:19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2" t="s">
        <v>8290</v>
      </c>
      <c r="O438" t="s">
        <v>8296</v>
      </c>
      <c r="P438" s="13">
        <f t="shared" si="24"/>
        <v>0</v>
      </c>
      <c r="Q438" s="13">
        <f t="shared" si="25"/>
        <v>0</v>
      </c>
      <c r="R438" s="14">
        <f t="shared" si="26"/>
        <v>41456.36241898148</v>
      </c>
      <c r="S438" s="14">
        <f t="shared" si="27"/>
        <v>41486.36241898148</v>
      </c>
    </row>
    <row r="439" spans="1:19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2" t="s">
        <v>8290</v>
      </c>
      <c r="O439" t="s">
        <v>8296</v>
      </c>
      <c r="P439" s="13">
        <f t="shared" si="24"/>
        <v>0</v>
      </c>
      <c r="Q439" s="13">
        <f t="shared" si="25"/>
        <v>0</v>
      </c>
      <c r="R439" s="14">
        <f t="shared" si="26"/>
        <v>42591.31858796296</v>
      </c>
      <c r="S439" s="14">
        <f t="shared" si="27"/>
        <v>42651.31858796296</v>
      </c>
    </row>
    <row r="440" spans="1:19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2" t="s">
        <v>8290</v>
      </c>
      <c r="O440" t="s">
        <v>8296</v>
      </c>
      <c r="P440" s="13">
        <f t="shared" si="24"/>
        <v>9</v>
      </c>
      <c r="Q440" s="13">
        <f t="shared" si="25"/>
        <v>170.55</v>
      </c>
      <c r="R440" s="14">
        <f t="shared" si="26"/>
        <v>42296.261087962965</v>
      </c>
      <c r="S440" s="14">
        <f t="shared" si="27"/>
        <v>42326.302754629629</v>
      </c>
    </row>
    <row r="441" spans="1:19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2" t="s">
        <v>8290</v>
      </c>
      <c r="O441" t="s">
        <v>8296</v>
      </c>
      <c r="P441" s="13">
        <f t="shared" si="24"/>
        <v>0</v>
      </c>
      <c r="Q441" s="13">
        <f t="shared" si="25"/>
        <v>0</v>
      </c>
      <c r="R441" s="14">
        <f t="shared" si="26"/>
        <v>41919.761782407404</v>
      </c>
      <c r="S441" s="14">
        <f t="shared" si="27"/>
        <v>41929.761782407404</v>
      </c>
    </row>
    <row r="442" spans="1:19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2" t="s">
        <v>8290</v>
      </c>
      <c r="O442" t="s">
        <v>8296</v>
      </c>
      <c r="P442" s="13">
        <f t="shared" si="24"/>
        <v>0</v>
      </c>
      <c r="Q442" s="13">
        <f t="shared" si="25"/>
        <v>5</v>
      </c>
      <c r="R442" s="14">
        <f t="shared" si="26"/>
        <v>42423.985567129625</v>
      </c>
      <c r="S442" s="14">
        <f t="shared" si="27"/>
        <v>42453.943900462968</v>
      </c>
    </row>
    <row r="443" spans="1:19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2" t="s">
        <v>8290</v>
      </c>
      <c r="O443" t="s">
        <v>8296</v>
      </c>
      <c r="P443" s="13">
        <f t="shared" si="24"/>
        <v>0</v>
      </c>
      <c r="Q443" s="13">
        <f t="shared" si="25"/>
        <v>0</v>
      </c>
      <c r="R443" s="14">
        <f t="shared" si="26"/>
        <v>41550.793935185182</v>
      </c>
      <c r="S443" s="14">
        <f t="shared" si="27"/>
        <v>41580.793935185182</v>
      </c>
    </row>
    <row r="444" spans="1:19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2" t="s">
        <v>8290</v>
      </c>
      <c r="O444" t="s">
        <v>8296</v>
      </c>
      <c r="P444" s="13">
        <f t="shared" si="24"/>
        <v>39</v>
      </c>
      <c r="Q444" s="13">
        <f t="shared" si="25"/>
        <v>393.59</v>
      </c>
      <c r="R444" s="14">
        <f t="shared" si="26"/>
        <v>42024.888692129629</v>
      </c>
      <c r="S444" s="14">
        <f t="shared" si="27"/>
        <v>42054.888692129629</v>
      </c>
    </row>
    <row r="445" spans="1:19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2" t="s">
        <v>8290</v>
      </c>
      <c r="O445" t="s">
        <v>8296</v>
      </c>
      <c r="P445" s="13">
        <f t="shared" si="24"/>
        <v>0</v>
      </c>
      <c r="Q445" s="13">
        <f t="shared" si="25"/>
        <v>5</v>
      </c>
      <c r="R445" s="14">
        <f t="shared" si="26"/>
        <v>41650.015057870369</v>
      </c>
      <c r="S445" s="14">
        <f t="shared" si="27"/>
        <v>41680.015057870369</v>
      </c>
    </row>
    <row r="446" spans="1:19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2" t="s">
        <v>8290</v>
      </c>
      <c r="O446" t="s">
        <v>8296</v>
      </c>
      <c r="P446" s="13">
        <f t="shared" si="24"/>
        <v>5</v>
      </c>
      <c r="Q446" s="13">
        <f t="shared" si="25"/>
        <v>50</v>
      </c>
      <c r="R446" s="14">
        <f t="shared" si="26"/>
        <v>40894.906956018516</v>
      </c>
      <c r="S446" s="14">
        <f t="shared" si="27"/>
        <v>40954.906956018516</v>
      </c>
    </row>
    <row r="447" spans="1:19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2" t="s">
        <v>8290</v>
      </c>
      <c r="O447" t="s">
        <v>8296</v>
      </c>
      <c r="P447" s="13">
        <f t="shared" si="24"/>
        <v>0</v>
      </c>
      <c r="Q447" s="13">
        <f t="shared" si="25"/>
        <v>1</v>
      </c>
      <c r="R447" s="14">
        <f t="shared" si="26"/>
        <v>42130.335358796292</v>
      </c>
      <c r="S447" s="14">
        <f t="shared" si="27"/>
        <v>42145.335358796292</v>
      </c>
    </row>
    <row r="448" spans="1:19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2" t="s">
        <v>8290</v>
      </c>
      <c r="O448" t="s">
        <v>8296</v>
      </c>
      <c r="P448" s="13">
        <f t="shared" si="24"/>
        <v>7</v>
      </c>
      <c r="Q448" s="13">
        <f t="shared" si="25"/>
        <v>47.88</v>
      </c>
      <c r="R448" s="14">
        <f t="shared" si="26"/>
        <v>42037.083564814813</v>
      </c>
      <c r="S448" s="14">
        <f t="shared" si="27"/>
        <v>42067.083564814813</v>
      </c>
    </row>
    <row r="449" spans="1:19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2" t="s">
        <v>8290</v>
      </c>
      <c r="O449" t="s">
        <v>8296</v>
      </c>
      <c r="P449" s="13">
        <f t="shared" si="24"/>
        <v>0</v>
      </c>
      <c r="Q449" s="13">
        <f t="shared" si="25"/>
        <v>5</v>
      </c>
      <c r="R449" s="14">
        <f t="shared" si="26"/>
        <v>41331.555127314816</v>
      </c>
      <c r="S449" s="14">
        <f t="shared" si="27"/>
        <v>41356.513460648144</v>
      </c>
    </row>
    <row r="450" spans="1:19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2" t="s">
        <v>8290</v>
      </c>
      <c r="O450" t="s">
        <v>8296</v>
      </c>
      <c r="P450" s="13">
        <f t="shared" ref="P450:P513" si="28">ROUND(E450/D450*100,0)</f>
        <v>3</v>
      </c>
      <c r="Q450" s="13">
        <f t="shared" si="25"/>
        <v>20.5</v>
      </c>
      <c r="R450" s="14">
        <f t="shared" si="26"/>
        <v>41753.758043981477</v>
      </c>
      <c r="S450" s="14">
        <f t="shared" si="27"/>
        <v>41773.758043981477</v>
      </c>
    </row>
    <row r="451" spans="1:19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2" t="s">
        <v>8290</v>
      </c>
      <c r="O451" t="s">
        <v>8296</v>
      </c>
      <c r="P451" s="13">
        <f t="shared" si="28"/>
        <v>2</v>
      </c>
      <c r="Q451" s="13">
        <f t="shared" ref="Q451:Q514" si="29">IFERROR(ROUND(E451/L451,2),0)</f>
        <v>9</v>
      </c>
      <c r="R451" s="14">
        <f t="shared" ref="R451:R514" si="30">(((J451/60)/60)/24)+DATE(1970,1,1)</f>
        <v>41534.568113425928</v>
      </c>
      <c r="S451" s="14">
        <f t="shared" ref="S451:S514" si="31">(((I451/60)/60)/24)+DATE(1970,1,1)</f>
        <v>41564.568113425928</v>
      </c>
    </row>
    <row r="452" spans="1:19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2" t="s">
        <v>8290</v>
      </c>
      <c r="O452" t="s">
        <v>8296</v>
      </c>
      <c r="P452" s="13">
        <f t="shared" si="28"/>
        <v>1</v>
      </c>
      <c r="Q452" s="13">
        <f t="shared" si="29"/>
        <v>56.57</v>
      </c>
      <c r="R452" s="14">
        <f t="shared" si="30"/>
        <v>41654.946759259255</v>
      </c>
      <c r="S452" s="14">
        <f t="shared" si="31"/>
        <v>41684.946759259255</v>
      </c>
    </row>
    <row r="453" spans="1:19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2" t="s">
        <v>8290</v>
      </c>
      <c r="O453" t="s">
        <v>8296</v>
      </c>
      <c r="P453" s="13">
        <f t="shared" si="28"/>
        <v>0</v>
      </c>
      <c r="Q453" s="13">
        <f t="shared" si="29"/>
        <v>0</v>
      </c>
      <c r="R453" s="14">
        <f t="shared" si="30"/>
        <v>41634.715173611112</v>
      </c>
      <c r="S453" s="14">
        <f t="shared" si="31"/>
        <v>41664.715173611112</v>
      </c>
    </row>
    <row r="454" spans="1:19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2" t="s">
        <v>8290</v>
      </c>
      <c r="O454" t="s">
        <v>8296</v>
      </c>
      <c r="P454" s="13">
        <f t="shared" si="28"/>
        <v>64</v>
      </c>
      <c r="Q454" s="13">
        <f t="shared" si="29"/>
        <v>40</v>
      </c>
      <c r="R454" s="14">
        <f t="shared" si="30"/>
        <v>42107.703877314809</v>
      </c>
      <c r="S454" s="14">
        <f t="shared" si="31"/>
        <v>42137.703877314809</v>
      </c>
    </row>
    <row r="455" spans="1:19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2" t="s">
        <v>8290</v>
      </c>
      <c r="O455" t="s">
        <v>8296</v>
      </c>
      <c r="P455" s="13">
        <f t="shared" si="28"/>
        <v>0</v>
      </c>
      <c r="Q455" s="13">
        <f t="shared" si="29"/>
        <v>13</v>
      </c>
      <c r="R455" s="14">
        <f t="shared" si="30"/>
        <v>42038.824988425928</v>
      </c>
      <c r="S455" s="14">
        <f t="shared" si="31"/>
        <v>42054.824988425928</v>
      </c>
    </row>
    <row r="456" spans="1:19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2" t="s">
        <v>8290</v>
      </c>
      <c r="O456" t="s">
        <v>8296</v>
      </c>
      <c r="P456" s="13">
        <f t="shared" si="28"/>
        <v>1</v>
      </c>
      <c r="Q456" s="13">
        <f t="shared" si="29"/>
        <v>16.399999999999999</v>
      </c>
      <c r="R456" s="14">
        <f t="shared" si="30"/>
        <v>41938.717256944445</v>
      </c>
      <c r="S456" s="14">
        <f t="shared" si="31"/>
        <v>41969.551388888889</v>
      </c>
    </row>
    <row r="457" spans="1:19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2" t="s">
        <v>8290</v>
      </c>
      <c r="O457" t="s">
        <v>8296</v>
      </c>
      <c r="P457" s="13">
        <f t="shared" si="28"/>
        <v>0</v>
      </c>
      <c r="Q457" s="13">
        <f t="shared" si="29"/>
        <v>22.5</v>
      </c>
      <c r="R457" s="14">
        <f t="shared" si="30"/>
        <v>40971.002569444441</v>
      </c>
      <c r="S457" s="14">
        <f t="shared" si="31"/>
        <v>41016.021527777775</v>
      </c>
    </row>
    <row r="458" spans="1:19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2" t="s">
        <v>8290</v>
      </c>
      <c r="O458" t="s">
        <v>8296</v>
      </c>
      <c r="P458" s="13">
        <f t="shared" si="28"/>
        <v>1</v>
      </c>
      <c r="Q458" s="13">
        <f t="shared" si="29"/>
        <v>20.329999999999998</v>
      </c>
      <c r="R458" s="14">
        <f t="shared" si="30"/>
        <v>41547.694456018515</v>
      </c>
      <c r="S458" s="14">
        <f t="shared" si="31"/>
        <v>41569.165972222225</v>
      </c>
    </row>
    <row r="459" spans="1:19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2" t="s">
        <v>8290</v>
      </c>
      <c r="O459" t="s">
        <v>8296</v>
      </c>
      <c r="P459" s="13">
        <f t="shared" si="28"/>
        <v>0</v>
      </c>
      <c r="Q459" s="13">
        <f t="shared" si="29"/>
        <v>0</v>
      </c>
      <c r="R459" s="14">
        <f t="shared" si="30"/>
        <v>41837.767500000002</v>
      </c>
      <c r="S459" s="14">
        <f t="shared" si="31"/>
        <v>41867.767500000002</v>
      </c>
    </row>
    <row r="460" spans="1:19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2" t="s">
        <v>8290</v>
      </c>
      <c r="O460" t="s">
        <v>8296</v>
      </c>
      <c r="P460" s="13">
        <f t="shared" si="28"/>
        <v>8</v>
      </c>
      <c r="Q460" s="13">
        <f t="shared" si="29"/>
        <v>16.760000000000002</v>
      </c>
      <c r="R460" s="14">
        <f t="shared" si="30"/>
        <v>41378.69976851852</v>
      </c>
      <c r="S460" s="14">
        <f t="shared" si="31"/>
        <v>41408.69976851852</v>
      </c>
    </row>
    <row r="461" spans="1:19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2" t="s">
        <v>8290</v>
      </c>
      <c r="O461" t="s">
        <v>8296</v>
      </c>
      <c r="P461" s="13">
        <f t="shared" si="28"/>
        <v>0</v>
      </c>
      <c r="Q461" s="13">
        <f t="shared" si="29"/>
        <v>25</v>
      </c>
      <c r="R461" s="14">
        <f t="shared" si="30"/>
        <v>40800.6403587963</v>
      </c>
      <c r="S461" s="14">
        <f t="shared" si="31"/>
        <v>40860.682025462964</v>
      </c>
    </row>
    <row r="462" spans="1:19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2" t="s">
        <v>8290</v>
      </c>
      <c r="O462" t="s">
        <v>8296</v>
      </c>
      <c r="P462" s="13">
        <f t="shared" si="28"/>
        <v>0</v>
      </c>
      <c r="Q462" s="13">
        <f t="shared" si="29"/>
        <v>12.5</v>
      </c>
      <c r="R462" s="14">
        <f t="shared" si="30"/>
        <v>41759.542534722219</v>
      </c>
      <c r="S462" s="14">
        <f t="shared" si="31"/>
        <v>41791.166666666664</v>
      </c>
    </row>
    <row r="463" spans="1:19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2" t="s">
        <v>8290</v>
      </c>
      <c r="O463" t="s">
        <v>8296</v>
      </c>
      <c r="P463" s="13">
        <f t="shared" si="28"/>
        <v>0</v>
      </c>
      <c r="Q463" s="13">
        <f t="shared" si="29"/>
        <v>0</v>
      </c>
      <c r="R463" s="14">
        <f t="shared" si="30"/>
        <v>41407.84684027778</v>
      </c>
      <c r="S463" s="14">
        <f t="shared" si="31"/>
        <v>41427.84684027778</v>
      </c>
    </row>
    <row r="464" spans="1:19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2" t="s">
        <v>8290</v>
      </c>
      <c r="O464" t="s">
        <v>8296</v>
      </c>
      <c r="P464" s="13">
        <f t="shared" si="28"/>
        <v>0</v>
      </c>
      <c r="Q464" s="13">
        <f t="shared" si="29"/>
        <v>0</v>
      </c>
      <c r="R464" s="14">
        <f t="shared" si="30"/>
        <v>40705.126631944448</v>
      </c>
      <c r="S464" s="14">
        <f t="shared" si="31"/>
        <v>40765.126631944448</v>
      </c>
    </row>
    <row r="465" spans="1:19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2" t="s">
        <v>8290</v>
      </c>
      <c r="O465" t="s">
        <v>8296</v>
      </c>
      <c r="P465" s="13">
        <f t="shared" si="28"/>
        <v>2</v>
      </c>
      <c r="Q465" s="13">
        <f t="shared" si="29"/>
        <v>113.64</v>
      </c>
      <c r="R465" s="14">
        <f t="shared" si="30"/>
        <v>40750.710104166668</v>
      </c>
      <c r="S465" s="14">
        <f t="shared" si="31"/>
        <v>40810.710104166668</v>
      </c>
    </row>
    <row r="466" spans="1:19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2" t="s">
        <v>8290</v>
      </c>
      <c r="O466" t="s">
        <v>8296</v>
      </c>
      <c r="P466" s="13">
        <f t="shared" si="28"/>
        <v>0</v>
      </c>
      <c r="Q466" s="13">
        <f t="shared" si="29"/>
        <v>1</v>
      </c>
      <c r="R466" s="14">
        <f t="shared" si="30"/>
        <v>42488.848784722228</v>
      </c>
      <c r="S466" s="14">
        <f t="shared" si="31"/>
        <v>42508.848784722228</v>
      </c>
    </row>
    <row r="467" spans="1:19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2" t="s">
        <v>8290</v>
      </c>
      <c r="O467" t="s">
        <v>8296</v>
      </c>
      <c r="P467" s="13">
        <f t="shared" si="28"/>
        <v>27</v>
      </c>
      <c r="Q467" s="13">
        <f t="shared" si="29"/>
        <v>17.25</v>
      </c>
      <c r="R467" s="14">
        <f t="shared" si="30"/>
        <v>41801.120069444441</v>
      </c>
      <c r="S467" s="14">
        <f t="shared" si="31"/>
        <v>41817.120069444441</v>
      </c>
    </row>
    <row r="468" spans="1:19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2" t="s">
        <v>8290</v>
      </c>
      <c r="O468" t="s">
        <v>8296</v>
      </c>
      <c r="P468" s="13">
        <f t="shared" si="28"/>
        <v>1</v>
      </c>
      <c r="Q468" s="13">
        <f t="shared" si="29"/>
        <v>15.2</v>
      </c>
      <c r="R468" s="14">
        <f t="shared" si="30"/>
        <v>41129.942870370374</v>
      </c>
      <c r="S468" s="14">
        <f t="shared" si="31"/>
        <v>41159.942870370374</v>
      </c>
    </row>
    <row r="469" spans="1:19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2" t="s">
        <v>8290</v>
      </c>
      <c r="O469" t="s">
        <v>8296</v>
      </c>
      <c r="P469" s="13">
        <f t="shared" si="28"/>
        <v>22</v>
      </c>
      <c r="Q469" s="13">
        <f t="shared" si="29"/>
        <v>110.64</v>
      </c>
      <c r="R469" s="14">
        <f t="shared" si="30"/>
        <v>41135.679791666669</v>
      </c>
      <c r="S469" s="14">
        <f t="shared" si="31"/>
        <v>41180.679791666669</v>
      </c>
    </row>
    <row r="470" spans="1:19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2" t="s">
        <v>8290</v>
      </c>
      <c r="O470" t="s">
        <v>8296</v>
      </c>
      <c r="P470" s="13">
        <f t="shared" si="28"/>
        <v>0</v>
      </c>
      <c r="Q470" s="13">
        <f t="shared" si="29"/>
        <v>0</v>
      </c>
      <c r="R470" s="14">
        <f t="shared" si="30"/>
        <v>41041.167627314811</v>
      </c>
      <c r="S470" s="14">
        <f t="shared" si="31"/>
        <v>41101.160474537035</v>
      </c>
    </row>
    <row r="471" spans="1:19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2" t="s">
        <v>8290</v>
      </c>
      <c r="O471" t="s">
        <v>8296</v>
      </c>
      <c r="P471" s="13">
        <f t="shared" si="28"/>
        <v>0</v>
      </c>
      <c r="Q471" s="13">
        <f t="shared" si="29"/>
        <v>0</v>
      </c>
      <c r="R471" s="14">
        <f t="shared" si="30"/>
        <v>41827.989861111113</v>
      </c>
      <c r="S471" s="14">
        <f t="shared" si="31"/>
        <v>41887.989861111113</v>
      </c>
    </row>
    <row r="472" spans="1:19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2" t="s">
        <v>8290</v>
      </c>
      <c r="O472" t="s">
        <v>8296</v>
      </c>
      <c r="P472" s="13">
        <f t="shared" si="28"/>
        <v>1</v>
      </c>
      <c r="Q472" s="13">
        <f t="shared" si="29"/>
        <v>25.5</v>
      </c>
      <c r="R472" s="14">
        <f t="shared" si="30"/>
        <v>41605.167696759258</v>
      </c>
      <c r="S472" s="14">
        <f t="shared" si="31"/>
        <v>41655.166666666664</v>
      </c>
    </row>
    <row r="473" spans="1:19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2" t="s">
        <v>8290</v>
      </c>
      <c r="O473" t="s">
        <v>8296</v>
      </c>
      <c r="P473" s="13">
        <f t="shared" si="28"/>
        <v>12</v>
      </c>
      <c r="Q473" s="13">
        <f t="shared" si="29"/>
        <v>38.479999999999997</v>
      </c>
      <c r="R473" s="14">
        <f t="shared" si="30"/>
        <v>41703.721979166665</v>
      </c>
      <c r="S473" s="14">
        <f t="shared" si="31"/>
        <v>41748.680312500001</v>
      </c>
    </row>
    <row r="474" spans="1:19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2" t="s">
        <v>8290</v>
      </c>
      <c r="O474" t="s">
        <v>8296</v>
      </c>
      <c r="P474" s="13">
        <f t="shared" si="28"/>
        <v>18</v>
      </c>
      <c r="Q474" s="13">
        <f t="shared" si="29"/>
        <v>28.2</v>
      </c>
      <c r="R474" s="14">
        <f t="shared" si="30"/>
        <v>41844.922662037039</v>
      </c>
      <c r="S474" s="14">
        <f t="shared" si="31"/>
        <v>41874.922662037039</v>
      </c>
    </row>
    <row r="475" spans="1:19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2" t="s">
        <v>8290</v>
      </c>
      <c r="O475" t="s">
        <v>8296</v>
      </c>
      <c r="P475" s="13">
        <f t="shared" si="28"/>
        <v>3</v>
      </c>
      <c r="Q475" s="13">
        <f t="shared" si="29"/>
        <v>61.5</v>
      </c>
      <c r="R475" s="14">
        <f t="shared" si="30"/>
        <v>41869.698136574072</v>
      </c>
      <c r="S475" s="14">
        <f t="shared" si="31"/>
        <v>41899.698136574072</v>
      </c>
    </row>
    <row r="476" spans="1:19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2" t="s">
        <v>8290</v>
      </c>
      <c r="O476" t="s">
        <v>8296</v>
      </c>
      <c r="P476" s="13">
        <f t="shared" si="28"/>
        <v>0</v>
      </c>
      <c r="Q476" s="13">
        <f t="shared" si="29"/>
        <v>1</v>
      </c>
      <c r="R476" s="14">
        <f t="shared" si="30"/>
        <v>42753.329039351855</v>
      </c>
      <c r="S476" s="14">
        <f t="shared" si="31"/>
        <v>42783.329039351855</v>
      </c>
    </row>
    <row r="477" spans="1:19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2" t="s">
        <v>8290</v>
      </c>
      <c r="O477" t="s">
        <v>8296</v>
      </c>
      <c r="P477" s="13">
        <f t="shared" si="28"/>
        <v>0</v>
      </c>
      <c r="Q477" s="13">
        <f t="shared" si="29"/>
        <v>0</v>
      </c>
      <c r="R477" s="14">
        <f t="shared" si="30"/>
        <v>42100.086145833338</v>
      </c>
      <c r="S477" s="14">
        <f t="shared" si="31"/>
        <v>42130.086145833338</v>
      </c>
    </row>
    <row r="478" spans="1:19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2" t="s">
        <v>8290</v>
      </c>
      <c r="O478" t="s">
        <v>8296</v>
      </c>
      <c r="P478" s="13">
        <f t="shared" si="28"/>
        <v>2</v>
      </c>
      <c r="Q478" s="13">
        <f t="shared" si="29"/>
        <v>39.57</v>
      </c>
      <c r="R478" s="14">
        <f t="shared" si="30"/>
        <v>41757.975011574075</v>
      </c>
      <c r="S478" s="14">
        <f t="shared" si="31"/>
        <v>41793.165972222225</v>
      </c>
    </row>
    <row r="479" spans="1:19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2" t="s">
        <v>8290</v>
      </c>
      <c r="O479" t="s">
        <v>8296</v>
      </c>
      <c r="P479" s="13">
        <f t="shared" si="28"/>
        <v>0</v>
      </c>
      <c r="Q479" s="13">
        <f t="shared" si="29"/>
        <v>0</v>
      </c>
      <c r="R479" s="14">
        <f t="shared" si="30"/>
        <v>40987.83488425926</v>
      </c>
      <c r="S479" s="14">
        <f t="shared" si="31"/>
        <v>41047.83488425926</v>
      </c>
    </row>
    <row r="480" spans="1:19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2" t="s">
        <v>8290</v>
      </c>
      <c r="O480" t="s">
        <v>8296</v>
      </c>
      <c r="P480" s="13">
        <f t="shared" si="28"/>
        <v>0</v>
      </c>
      <c r="Q480" s="13">
        <f t="shared" si="29"/>
        <v>0</v>
      </c>
      <c r="R480" s="14">
        <f t="shared" si="30"/>
        <v>42065.910983796297</v>
      </c>
      <c r="S480" s="14">
        <f t="shared" si="31"/>
        <v>42095.869317129633</v>
      </c>
    </row>
    <row r="481" spans="1:19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2" t="s">
        <v>8290</v>
      </c>
      <c r="O481" t="s">
        <v>8296</v>
      </c>
      <c r="P481" s="13">
        <f t="shared" si="28"/>
        <v>33</v>
      </c>
      <c r="Q481" s="13">
        <f t="shared" si="29"/>
        <v>88.8</v>
      </c>
      <c r="R481" s="14">
        <f t="shared" si="30"/>
        <v>41904.407812500001</v>
      </c>
      <c r="S481" s="14">
        <f t="shared" si="31"/>
        <v>41964.449479166666</v>
      </c>
    </row>
    <row r="482" spans="1:19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2" t="s">
        <v>8290</v>
      </c>
      <c r="O482" t="s">
        <v>8296</v>
      </c>
      <c r="P482" s="13">
        <f t="shared" si="28"/>
        <v>19</v>
      </c>
      <c r="Q482" s="13">
        <f t="shared" si="29"/>
        <v>55.46</v>
      </c>
      <c r="R482" s="14">
        <f t="shared" si="30"/>
        <v>41465.500173611108</v>
      </c>
      <c r="S482" s="14">
        <f t="shared" si="31"/>
        <v>41495.500173611108</v>
      </c>
    </row>
    <row r="483" spans="1:19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2" t="s">
        <v>8290</v>
      </c>
      <c r="O483" t="s">
        <v>8296</v>
      </c>
      <c r="P483" s="13">
        <f t="shared" si="28"/>
        <v>6</v>
      </c>
      <c r="Q483" s="13">
        <f t="shared" si="29"/>
        <v>87.14</v>
      </c>
      <c r="R483" s="14">
        <f t="shared" si="30"/>
        <v>41162.672326388885</v>
      </c>
      <c r="S483" s="14">
        <f t="shared" si="31"/>
        <v>41192.672326388885</v>
      </c>
    </row>
    <row r="484" spans="1:19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2" t="s">
        <v>8290</v>
      </c>
      <c r="O484" t="s">
        <v>8296</v>
      </c>
      <c r="P484" s="13">
        <f t="shared" si="28"/>
        <v>0</v>
      </c>
      <c r="Q484" s="13">
        <f t="shared" si="29"/>
        <v>10</v>
      </c>
      <c r="R484" s="14">
        <f t="shared" si="30"/>
        <v>42447.896875000006</v>
      </c>
      <c r="S484" s="14">
        <f t="shared" si="31"/>
        <v>42474.606944444444</v>
      </c>
    </row>
    <row r="485" spans="1:19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2" t="s">
        <v>8290</v>
      </c>
      <c r="O485" t="s">
        <v>8296</v>
      </c>
      <c r="P485" s="13">
        <f t="shared" si="28"/>
        <v>50</v>
      </c>
      <c r="Q485" s="13">
        <f t="shared" si="29"/>
        <v>51.22</v>
      </c>
      <c r="R485" s="14">
        <f t="shared" si="30"/>
        <v>41243.197592592594</v>
      </c>
      <c r="S485" s="14">
        <f t="shared" si="31"/>
        <v>41303.197592592594</v>
      </c>
    </row>
    <row r="486" spans="1:19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2" t="s">
        <v>8290</v>
      </c>
      <c r="O486" t="s">
        <v>8296</v>
      </c>
      <c r="P486" s="13">
        <f t="shared" si="28"/>
        <v>0</v>
      </c>
      <c r="Q486" s="13">
        <f t="shared" si="29"/>
        <v>13.55</v>
      </c>
      <c r="R486" s="14">
        <f t="shared" si="30"/>
        <v>42272.93949074074</v>
      </c>
      <c r="S486" s="14">
        <f t="shared" si="31"/>
        <v>42313.981157407412</v>
      </c>
    </row>
    <row r="487" spans="1:19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2" t="s">
        <v>8290</v>
      </c>
      <c r="O487" t="s">
        <v>8296</v>
      </c>
      <c r="P487" s="13">
        <f t="shared" si="28"/>
        <v>22</v>
      </c>
      <c r="Q487" s="13">
        <f t="shared" si="29"/>
        <v>66.52</v>
      </c>
      <c r="R487" s="14">
        <f t="shared" si="30"/>
        <v>41381.50577546296</v>
      </c>
      <c r="S487" s="14">
        <f t="shared" si="31"/>
        <v>41411.50577546296</v>
      </c>
    </row>
    <row r="488" spans="1:19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2" t="s">
        <v>8290</v>
      </c>
      <c r="O488" t="s">
        <v>8296</v>
      </c>
      <c r="P488" s="13">
        <f t="shared" si="28"/>
        <v>0</v>
      </c>
      <c r="Q488" s="13">
        <f t="shared" si="29"/>
        <v>50</v>
      </c>
      <c r="R488" s="14">
        <f t="shared" si="30"/>
        <v>41761.94258101852</v>
      </c>
      <c r="S488" s="14">
        <f t="shared" si="31"/>
        <v>41791.94258101852</v>
      </c>
    </row>
    <row r="489" spans="1:19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2" t="s">
        <v>8290</v>
      </c>
      <c r="O489" t="s">
        <v>8296</v>
      </c>
      <c r="P489" s="13">
        <f t="shared" si="28"/>
        <v>0</v>
      </c>
      <c r="Q489" s="13">
        <f t="shared" si="29"/>
        <v>0</v>
      </c>
      <c r="R489" s="14">
        <f t="shared" si="30"/>
        <v>42669.594837962963</v>
      </c>
      <c r="S489" s="14">
        <f t="shared" si="31"/>
        <v>42729.636504629627</v>
      </c>
    </row>
    <row r="490" spans="1:19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2" t="s">
        <v>8290</v>
      </c>
      <c r="O490" t="s">
        <v>8296</v>
      </c>
      <c r="P490" s="13">
        <f t="shared" si="28"/>
        <v>0</v>
      </c>
      <c r="Q490" s="13">
        <f t="shared" si="29"/>
        <v>0</v>
      </c>
      <c r="R490" s="14">
        <f t="shared" si="30"/>
        <v>42714.054398148146</v>
      </c>
      <c r="S490" s="14">
        <f t="shared" si="31"/>
        <v>42744.054398148146</v>
      </c>
    </row>
    <row r="491" spans="1:19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2" t="s">
        <v>8290</v>
      </c>
      <c r="O491" t="s">
        <v>8296</v>
      </c>
      <c r="P491" s="13">
        <f t="shared" si="28"/>
        <v>0</v>
      </c>
      <c r="Q491" s="13">
        <f t="shared" si="29"/>
        <v>71.67</v>
      </c>
      <c r="R491" s="14">
        <f t="shared" si="30"/>
        <v>40882.481666666667</v>
      </c>
      <c r="S491" s="14">
        <f t="shared" si="31"/>
        <v>40913.481249999997</v>
      </c>
    </row>
    <row r="492" spans="1:19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2" t="s">
        <v>8290</v>
      </c>
      <c r="O492" t="s">
        <v>8296</v>
      </c>
      <c r="P492" s="13">
        <f t="shared" si="28"/>
        <v>0</v>
      </c>
      <c r="Q492" s="13">
        <f t="shared" si="29"/>
        <v>0</v>
      </c>
      <c r="R492" s="14">
        <f t="shared" si="30"/>
        <v>41113.968576388892</v>
      </c>
      <c r="S492" s="14">
        <f t="shared" si="31"/>
        <v>41143.968576388892</v>
      </c>
    </row>
    <row r="493" spans="1:19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2" t="s">
        <v>8290</v>
      </c>
      <c r="O493" t="s">
        <v>8296</v>
      </c>
      <c r="P493" s="13">
        <f t="shared" si="28"/>
        <v>0</v>
      </c>
      <c r="Q493" s="13">
        <f t="shared" si="29"/>
        <v>0</v>
      </c>
      <c r="R493" s="14">
        <f t="shared" si="30"/>
        <v>42366.982627314821</v>
      </c>
      <c r="S493" s="14">
        <f t="shared" si="31"/>
        <v>42396.982627314821</v>
      </c>
    </row>
    <row r="494" spans="1:19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2" t="s">
        <v>8290</v>
      </c>
      <c r="O494" t="s">
        <v>8296</v>
      </c>
      <c r="P494" s="13">
        <f t="shared" si="28"/>
        <v>0</v>
      </c>
      <c r="Q494" s="13">
        <f t="shared" si="29"/>
        <v>0</v>
      </c>
      <c r="R494" s="14">
        <f t="shared" si="30"/>
        <v>42596.03506944445</v>
      </c>
      <c r="S494" s="14">
        <f t="shared" si="31"/>
        <v>42656.03506944445</v>
      </c>
    </row>
    <row r="495" spans="1:19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2" t="s">
        <v>8290</v>
      </c>
      <c r="O495" t="s">
        <v>8296</v>
      </c>
      <c r="P495" s="13">
        <f t="shared" si="28"/>
        <v>0</v>
      </c>
      <c r="Q495" s="13">
        <f t="shared" si="29"/>
        <v>0</v>
      </c>
      <c r="R495" s="14">
        <f t="shared" si="30"/>
        <v>42114.726134259254</v>
      </c>
      <c r="S495" s="14">
        <f t="shared" si="31"/>
        <v>42144.726134259254</v>
      </c>
    </row>
    <row r="496" spans="1:19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2" t="s">
        <v>8290</v>
      </c>
      <c r="O496" t="s">
        <v>8296</v>
      </c>
      <c r="P496" s="13">
        <f t="shared" si="28"/>
        <v>0</v>
      </c>
      <c r="Q496" s="13">
        <f t="shared" si="29"/>
        <v>10.33</v>
      </c>
      <c r="R496" s="14">
        <f t="shared" si="30"/>
        <v>41799.830613425926</v>
      </c>
      <c r="S496" s="14">
        <f t="shared" si="31"/>
        <v>41823.125</v>
      </c>
    </row>
    <row r="497" spans="1:19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2" t="s">
        <v>8290</v>
      </c>
      <c r="O497" t="s">
        <v>8296</v>
      </c>
      <c r="P497" s="13">
        <f t="shared" si="28"/>
        <v>0</v>
      </c>
      <c r="Q497" s="13">
        <f t="shared" si="29"/>
        <v>0</v>
      </c>
      <c r="R497" s="14">
        <f t="shared" si="30"/>
        <v>42171.827604166669</v>
      </c>
      <c r="S497" s="14">
        <f t="shared" si="31"/>
        <v>42201.827604166669</v>
      </c>
    </row>
    <row r="498" spans="1:19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2" t="s">
        <v>8290</v>
      </c>
      <c r="O498" t="s">
        <v>8296</v>
      </c>
      <c r="P498" s="13">
        <f t="shared" si="28"/>
        <v>0</v>
      </c>
      <c r="Q498" s="13">
        <f t="shared" si="29"/>
        <v>1</v>
      </c>
      <c r="R498" s="14">
        <f t="shared" si="30"/>
        <v>41620.93141203704</v>
      </c>
      <c r="S498" s="14">
        <f t="shared" si="31"/>
        <v>41680.93141203704</v>
      </c>
    </row>
    <row r="499" spans="1:19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2" t="s">
        <v>8290</v>
      </c>
      <c r="O499" t="s">
        <v>8296</v>
      </c>
      <c r="P499" s="13">
        <f t="shared" si="28"/>
        <v>1</v>
      </c>
      <c r="Q499" s="13">
        <f t="shared" si="29"/>
        <v>10</v>
      </c>
      <c r="R499" s="14">
        <f t="shared" si="30"/>
        <v>41945.037789351853</v>
      </c>
      <c r="S499" s="14">
        <f t="shared" si="31"/>
        <v>41998.208333333328</v>
      </c>
    </row>
    <row r="500" spans="1:19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2" t="s">
        <v>8290</v>
      </c>
      <c r="O500" t="s">
        <v>8296</v>
      </c>
      <c r="P500" s="13">
        <f t="shared" si="28"/>
        <v>5</v>
      </c>
      <c r="Q500" s="13">
        <f t="shared" si="29"/>
        <v>136.09</v>
      </c>
      <c r="R500" s="14">
        <f t="shared" si="30"/>
        <v>40858.762141203704</v>
      </c>
      <c r="S500" s="14">
        <f t="shared" si="31"/>
        <v>40900.762141203704</v>
      </c>
    </row>
    <row r="501" spans="1:19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2" t="s">
        <v>8290</v>
      </c>
      <c r="O501" t="s">
        <v>8296</v>
      </c>
      <c r="P501" s="13">
        <f t="shared" si="28"/>
        <v>10</v>
      </c>
      <c r="Q501" s="13">
        <f t="shared" si="29"/>
        <v>73.459999999999994</v>
      </c>
      <c r="R501" s="14">
        <f t="shared" si="30"/>
        <v>40043.895462962959</v>
      </c>
      <c r="S501" s="14">
        <f t="shared" si="31"/>
        <v>40098.874305555553</v>
      </c>
    </row>
    <row r="502" spans="1:19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2" t="s">
        <v>8290</v>
      </c>
      <c r="O502" t="s">
        <v>8296</v>
      </c>
      <c r="P502" s="13">
        <f t="shared" si="28"/>
        <v>3</v>
      </c>
      <c r="Q502" s="13">
        <f t="shared" si="29"/>
        <v>53.75</v>
      </c>
      <c r="R502" s="14">
        <f t="shared" si="30"/>
        <v>40247.886006944449</v>
      </c>
      <c r="S502" s="14">
        <f t="shared" si="31"/>
        <v>40306.927777777775</v>
      </c>
    </row>
    <row r="503" spans="1:19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2" t="s">
        <v>8290</v>
      </c>
      <c r="O503" t="s">
        <v>8296</v>
      </c>
      <c r="P503" s="13">
        <f t="shared" si="28"/>
        <v>0</v>
      </c>
      <c r="Q503" s="13">
        <f t="shared" si="29"/>
        <v>0</v>
      </c>
      <c r="R503" s="14">
        <f t="shared" si="30"/>
        <v>40703.234386574077</v>
      </c>
      <c r="S503" s="14">
        <f t="shared" si="31"/>
        <v>40733.234386574077</v>
      </c>
    </row>
    <row r="504" spans="1:19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2" t="s">
        <v>8290</v>
      </c>
      <c r="O504" t="s">
        <v>8296</v>
      </c>
      <c r="P504" s="13">
        <f t="shared" si="28"/>
        <v>1</v>
      </c>
      <c r="Q504" s="13">
        <f t="shared" si="29"/>
        <v>57.5</v>
      </c>
      <c r="R504" s="14">
        <f t="shared" si="30"/>
        <v>40956.553530092591</v>
      </c>
      <c r="S504" s="14">
        <f t="shared" si="31"/>
        <v>40986.511863425927</v>
      </c>
    </row>
    <row r="505" spans="1:19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2" t="s">
        <v>8290</v>
      </c>
      <c r="O505" t="s">
        <v>8296</v>
      </c>
      <c r="P505" s="13">
        <f t="shared" si="28"/>
        <v>2</v>
      </c>
      <c r="Q505" s="13">
        <f t="shared" si="29"/>
        <v>12.67</v>
      </c>
      <c r="R505" s="14">
        <f t="shared" si="30"/>
        <v>41991.526655092588</v>
      </c>
      <c r="S505" s="14">
        <f t="shared" si="31"/>
        <v>42021.526655092588</v>
      </c>
    </row>
    <row r="506" spans="1:19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2" t="s">
        <v>8290</v>
      </c>
      <c r="O506" t="s">
        <v>8296</v>
      </c>
      <c r="P506" s="13">
        <f t="shared" si="28"/>
        <v>1</v>
      </c>
      <c r="Q506" s="13">
        <f t="shared" si="29"/>
        <v>67</v>
      </c>
      <c r="R506" s="14">
        <f t="shared" si="30"/>
        <v>40949.98364583333</v>
      </c>
      <c r="S506" s="14">
        <f t="shared" si="31"/>
        <v>41009.941979166666</v>
      </c>
    </row>
    <row r="507" spans="1:19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2" t="s">
        <v>8290</v>
      </c>
      <c r="O507" t="s">
        <v>8296</v>
      </c>
      <c r="P507" s="13">
        <f t="shared" si="28"/>
        <v>0</v>
      </c>
      <c r="Q507" s="13">
        <f t="shared" si="29"/>
        <v>3.71</v>
      </c>
      <c r="R507" s="14">
        <f t="shared" si="30"/>
        <v>42318.098217592589</v>
      </c>
      <c r="S507" s="14">
        <f t="shared" si="31"/>
        <v>42363.098217592589</v>
      </c>
    </row>
    <row r="508" spans="1:19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2" t="s">
        <v>8290</v>
      </c>
      <c r="O508" t="s">
        <v>8296</v>
      </c>
      <c r="P508" s="13">
        <f t="shared" si="28"/>
        <v>0</v>
      </c>
      <c r="Q508" s="13">
        <f t="shared" si="29"/>
        <v>250</v>
      </c>
      <c r="R508" s="14">
        <f t="shared" si="30"/>
        <v>41466.552314814813</v>
      </c>
      <c r="S508" s="14">
        <f t="shared" si="31"/>
        <v>41496.552314814813</v>
      </c>
    </row>
    <row r="509" spans="1:19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2" t="s">
        <v>8290</v>
      </c>
      <c r="O509" t="s">
        <v>8296</v>
      </c>
      <c r="P509" s="13">
        <f t="shared" si="28"/>
        <v>3</v>
      </c>
      <c r="Q509" s="13">
        <f t="shared" si="29"/>
        <v>64</v>
      </c>
      <c r="R509" s="14">
        <f t="shared" si="30"/>
        <v>41156.958993055552</v>
      </c>
      <c r="S509" s="14">
        <f t="shared" si="31"/>
        <v>41201.958993055552</v>
      </c>
    </row>
    <row r="510" spans="1:19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2" t="s">
        <v>8290</v>
      </c>
      <c r="O510" t="s">
        <v>8296</v>
      </c>
      <c r="P510" s="13">
        <f t="shared" si="28"/>
        <v>1</v>
      </c>
      <c r="Q510" s="13">
        <f t="shared" si="29"/>
        <v>133.33000000000001</v>
      </c>
      <c r="R510" s="14">
        <f t="shared" si="30"/>
        <v>40995.024317129632</v>
      </c>
      <c r="S510" s="14">
        <f t="shared" si="31"/>
        <v>41054.593055555553</v>
      </c>
    </row>
    <row r="511" spans="1:19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2" t="s">
        <v>8290</v>
      </c>
      <c r="O511" t="s">
        <v>8296</v>
      </c>
      <c r="P511" s="13">
        <f t="shared" si="28"/>
        <v>0</v>
      </c>
      <c r="Q511" s="13">
        <f t="shared" si="29"/>
        <v>10</v>
      </c>
      <c r="R511" s="14">
        <f t="shared" si="30"/>
        <v>42153.631597222222</v>
      </c>
      <c r="S511" s="14">
        <f t="shared" si="31"/>
        <v>42183.631597222222</v>
      </c>
    </row>
    <row r="512" spans="1:19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2" t="s">
        <v>8290</v>
      </c>
      <c r="O512" t="s">
        <v>8296</v>
      </c>
      <c r="P512" s="13">
        <f t="shared" si="28"/>
        <v>0</v>
      </c>
      <c r="Q512" s="13">
        <f t="shared" si="29"/>
        <v>0</v>
      </c>
      <c r="R512" s="14">
        <f t="shared" si="30"/>
        <v>42400.176377314812</v>
      </c>
      <c r="S512" s="14">
        <f t="shared" si="31"/>
        <v>42430.176377314812</v>
      </c>
    </row>
    <row r="513" spans="1:19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2" t="s">
        <v>8290</v>
      </c>
      <c r="O513" t="s">
        <v>8296</v>
      </c>
      <c r="P513" s="13">
        <f t="shared" si="28"/>
        <v>3</v>
      </c>
      <c r="Q513" s="13">
        <f t="shared" si="29"/>
        <v>30</v>
      </c>
      <c r="R513" s="14">
        <f t="shared" si="30"/>
        <v>41340.303032407406</v>
      </c>
      <c r="S513" s="14">
        <f t="shared" si="31"/>
        <v>41370.261365740742</v>
      </c>
    </row>
    <row r="514" spans="1:19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2" t="s">
        <v>8290</v>
      </c>
      <c r="O514" t="s">
        <v>8296</v>
      </c>
      <c r="P514" s="13">
        <f t="shared" ref="P514:P577" si="32">ROUND(E514/D514*100,0)</f>
        <v>0</v>
      </c>
      <c r="Q514" s="13">
        <f t="shared" si="29"/>
        <v>5.5</v>
      </c>
      <c r="R514" s="14">
        <f t="shared" si="30"/>
        <v>42649.742210648154</v>
      </c>
      <c r="S514" s="14">
        <f t="shared" si="31"/>
        <v>42694.783877314811</v>
      </c>
    </row>
    <row r="515" spans="1:19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2" t="s">
        <v>8290</v>
      </c>
      <c r="O515" t="s">
        <v>8296</v>
      </c>
      <c r="P515" s="13">
        <f t="shared" si="32"/>
        <v>14</v>
      </c>
      <c r="Q515" s="13">
        <f t="shared" ref="Q515:Q578" si="33">IFERROR(ROUND(E515/L515,2),0)</f>
        <v>102.38</v>
      </c>
      <c r="R515" s="14">
        <f t="shared" ref="R515:R578" si="34">(((J515/60)/60)/24)+DATE(1970,1,1)</f>
        <v>42552.653993055559</v>
      </c>
      <c r="S515" s="14">
        <f t="shared" ref="S515:S578" si="35">(((I515/60)/60)/24)+DATE(1970,1,1)</f>
        <v>42597.291666666672</v>
      </c>
    </row>
    <row r="516" spans="1:19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2" t="s">
        <v>8290</v>
      </c>
      <c r="O516" t="s">
        <v>8296</v>
      </c>
      <c r="P516" s="13">
        <f t="shared" si="32"/>
        <v>3</v>
      </c>
      <c r="Q516" s="13">
        <f t="shared" si="33"/>
        <v>16.670000000000002</v>
      </c>
      <c r="R516" s="14">
        <f t="shared" si="34"/>
        <v>41830.613969907405</v>
      </c>
      <c r="S516" s="14">
        <f t="shared" si="35"/>
        <v>41860.613969907405</v>
      </c>
    </row>
    <row r="517" spans="1:19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2" t="s">
        <v>8290</v>
      </c>
      <c r="O517" t="s">
        <v>8296</v>
      </c>
      <c r="P517" s="13">
        <f t="shared" si="32"/>
        <v>25</v>
      </c>
      <c r="Q517" s="13">
        <f t="shared" si="33"/>
        <v>725.03</v>
      </c>
      <c r="R517" s="14">
        <f t="shared" si="34"/>
        <v>42327.490752314814</v>
      </c>
      <c r="S517" s="14">
        <f t="shared" si="35"/>
        <v>42367.490752314814</v>
      </c>
    </row>
    <row r="518" spans="1:19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2" t="s">
        <v>8290</v>
      </c>
      <c r="O518" t="s">
        <v>8296</v>
      </c>
      <c r="P518" s="13">
        <f t="shared" si="32"/>
        <v>0</v>
      </c>
      <c r="Q518" s="13">
        <f t="shared" si="33"/>
        <v>0</v>
      </c>
      <c r="R518" s="14">
        <f t="shared" si="34"/>
        <v>42091.778703703705</v>
      </c>
      <c r="S518" s="14">
        <f t="shared" si="35"/>
        <v>42151.778703703705</v>
      </c>
    </row>
    <row r="519" spans="1:19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2" t="s">
        <v>8290</v>
      </c>
      <c r="O519" t="s">
        <v>8296</v>
      </c>
      <c r="P519" s="13">
        <f t="shared" si="32"/>
        <v>1</v>
      </c>
      <c r="Q519" s="13">
        <f t="shared" si="33"/>
        <v>68.33</v>
      </c>
      <c r="R519" s="14">
        <f t="shared" si="34"/>
        <v>42738.615289351852</v>
      </c>
      <c r="S519" s="14">
        <f t="shared" si="35"/>
        <v>42768.615289351852</v>
      </c>
    </row>
    <row r="520" spans="1:19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2" t="s">
        <v>8290</v>
      </c>
      <c r="O520" t="s">
        <v>8296</v>
      </c>
      <c r="P520" s="13">
        <f t="shared" si="32"/>
        <v>0</v>
      </c>
      <c r="Q520" s="13">
        <f t="shared" si="33"/>
        <v>0</v>
      </c>
      <c r="R520" s="14">
        <f t="shared" si="34"/>
        <v>42223.616018518514</v>
      </c>
      <c r="S520" s="14">
        <f t="shared" si="35"/>
        <v>42253.615277777775</v>
      </c>
    </row>
    <row r="521" spans="1:19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2" t="s">
        <v>8290</v>
      </c>
      <c r="O521" t="s">
        <v>8296</v>
      </c>
      <c r="P521" s="13">
        <f t="shared" si="32"/>
        <v>23</v>
      </c>
      <c r="Q521" s="13">
        <f t="shared" si="33"/>
        <v>39.229999999999997</v>
      </c>
      <c r="R521" s="14">
        <f t="shared" si="34"/>
        <v>41218.391446759262</v>
      </c>
      <c r="S521" s="14">
        <f t="shared" si="35"/>
        <v>41248.391446759262</v>
      </c>
    </row>
    <row r="522" spans="1:19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2" t="s">
        <v>8297</v>
      </c>
      <c r="O522" t="s">
        <v>8298</v>
      </c>
      <c r="P522" s="13">
        <f t="shared" si="32"/>
        <v>102</v>
      </c>
      <c r="Q522" s="13">
        <f t="shared" si="33"/>
        <v>150.15</v>
      </c>
      <c r="R522" s="14">
        <f t="shared" si="34"/>
        <v>42318.702094907407</v>
      </c>
      <c r="S522" s="14">
        <f t="shared" si="35"/>
        <v>42348.702094907407</v>
      </c>
    </row>
    <row r="523" spans="1:19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2" t="s">
        <v>8297</v>
      </c>
      <c r="O523" t="s">
        <v>8298</v>
      </c>
      <c r="P523" s="13">
        <f t="shared" si="32"/>
        <v>105</v>
      </c>
      <c r="Q523" s="13">
        <f t="shared" si="33"/>
        <v>93.43</v>
      </c>
      <c r="R523" s="14">
        <f t="shared" si="34"/>
        <v>42646.092812499999</v>
      </c>
      <c r="S523" s="14">
        <f t="shared" si="35"/>
        <v>42675.207638888889</v>
      </c>
    </row>
    <row r="524" spans="1:19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2" t="s">
        <v>8297</v>
      </c>
      <c r="O524" t="s">
        <v>8298</v>
      </c>
      <c r="P524" s="13">
        <f t="shared" si="32"/>
        <v>115</v>
      </c>
      <c r="Q524" s="13">
        <f t="shared" si="33"/>
        <v>110.97</v>
      </c>
      <c r="R524" s="14">
        <f t="shared" si="34"/>
        <v>42430.040798611109</v>
      </c>
      <c r="S524" s="14">
        <f t="shared" si="35"/>
        <v>42449.999131944445</v>
      </c>
    </row>
    <row r="525" spans="1:19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2" t="s">
        <v>8297</v>
      </c>
      <c r="O525" t="s">
        <v>8298</v>
      </c>
      <c r="P525" s="13">
        <f t="shared" si="32"/>
        <v>121</v>
      </c>
      <c r="Q525" s="13">
        <f t="shared" si="33"/>
        <v>71.790000000000006</v>
      </c>
      <c r="R525" s="14">
        <f t="shared" si="34"/>
        <v>42238.13282407407</v>
      </c>
      <c r="S525" s="14">
        <f t="shared" si="35"/>
        <v>42268.13282407407</v>
      </c>
    </row>
    <row r="526" spans="1:19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2" t="s">
        <v>8297</v>
      </c>
      <c r="O526" t="s">
        <v>8298</v>
      </c>
      <c r="P526" s="13">
        <f t="shared" si="32"/>
        <v>109</v>
      </c>
      <c r="Q526" s="13">
        <f t="shared" si="33"/>
        <v>29.26</v>
      </c>
      <c r="R526" s="14">
        <f t="shared" si="34"/>
        <v>42492.717233796298</v>
      </c>
      <c r="S526" s="14">
        <f t="shared" si="35"/>
        <v>42522.717233796298</v>
      </c>
    </row>
    <row r="527" spans="1:19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2" t="s">
        <v>8297</v>
      </c>
      <c r="O527" t="s">
        <v>8298</v>
      </c>
      <c r="P527" s="13">
        <f t="shared" si="32"/>
        <v>100</v>
      </c>
      <c r="Q527" s="13">
        <f t="shared" si="33"/>
        <v>1000</v>
      </c>
      <c r="R527" s="14">
        <f t="shared" si="34"/>
        <v>41850.400937500002</v>
      </c>
      <c r="S527" s="14">
        <f t="shared" si="35"/>
        <v>41895.400937500002</v>
      </c>
    </row>
    <row r="528" spans="1:19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2" t="s">
        <v>8297</v>
      </c>
      <c r="O528" t="s">
        <v>8298</v>
      </c>
      <c r="P528" s="13">
        <f t="shared" si="32"/>
        <v>114</v>
      </c>
      <c r="Q528" s="13">
        <f t="shared" si="33"/>
        <v>74.349999999999994</v>
      </c>
      <c r="R528" s="14">
        <f t="shared" si="34"/>
        <v>42192.591944444444</v>
      </c>
      <c r="S528" s="14">
        <f t="shared" si="35"/>
        <v>42223.708333333328</v>
      </c>
    </row>
    <row r="529" spans="1:19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2" t="s">
        <v>8297</v>
      </c>
      <c r="O529" t="s">
        <v>8298</v>
      </c>
      <c r="P529" s="13">
        <f t="shared" si="32"/>
        <v>101</v>
      </c>
      <c r="Q529" s="13">
        <f t="shared" si="33"/>
        <v>63.83</v>
      </c>
      <c r="R529" s="14">
        <f t="shared" si="34"/>
        <v>42753.205625000002</v>
      </c>
      <c r="S529" s="14">
        <f t="shared" si="35"/>
        <v>42783.670138888891</v>
      </c>
    </row>
    <row r="530" spans="1:19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2" t="s">
        <v>8297</v>
      </c>
      <c r="O530" t="s">
        <v>8298</v>
      </c>
      <c r="P530" s="13">
        <f t="shared" si="32"/>
        <v>116</v>
      </c>
      <c r="Q530" s="13">
        <f t="shared" si="33"/>
        <v>44.33</v>
      </c>
      <c r="R530" s="14">
        <f t="shared" si="34"/>
        <v>42155.920219907406</v>
      </c>
      <c r="S530" s="14">
        <f t="shared" si="35"/>
        <v>42176.888888888891</v>
      </c>
    </row>
    <row r="531" spans="1:19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2" t="s">
        <v>8297</v>
      </c>
      <c r="O531" t="s">
        <v>8298</v>
      </c>
      <c r="P531" s="13">
        <f t="shared" si="32"/>
        <v>130</v>
      </c>
      <c r="Q531" s="13">
        <f t="shared" si="33"/>
        <v>86.94</v>
      </c>
      <c r="R531" s="14">
        <f t="shared" si="34"/>
        <v>42725.031180555554</v>
      </c>
      <c r="S531" s="14">
        <f t="shared" si="35"/>
        <v>42746.208333333328</v>
      </c>
    </row>
    <row r="532" spans="1:19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2" t="s">
        <v>8297</v>
      </c>
      <c r="O532" t="s">
        <v>8298</v>
      </c>
      <c r="P532" s="13">
        <f t="shared" si="32"/>
        <v>108</v>
      </c>
      <c r="Q532" s="13">
        <f t="shared" si="33"/>
        <v>126.55</v>
      </c>
      <c r="R532" s="14">
        <f t="shared" si="34"/>
        <v>42157.591064814813</v>
      </c>
      <c r="S532" s="14">
        <f t="shared" si="35"/>
        <v>42179.083333333328</v>
      </c>
    </row>
    <row r="533" spans="1:19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2" t="s">
        <v>8297</v>
      </c>
      <c r="O533" t="s">
        <v>8298</v>
      </c>
      <c r="P533" s="13">
        <f t="shared" si="32"/>
        <v>100</v>
      </c>
      <c r="Q533" s="13">
        <f t="shared" si="33"/>
        <v>129.03</v>
      </c>
      <c r="R533" s="14">
        <f t="shared" si="34"/>
        <v>42676.065150462964</v>
      </c>
      <c r="S533" s="14">
        <f t="shared" si="35"/>
        <v>42721.290972222225</v>
      </c>
    </row>
    <row r="534" spans="1:19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2" t="s">
        <v>8297</v>
      </c>
      <c r="O534" t="s">
        <v>8298</v>
      </c>
      <c r="P534" s="13">
        <f t="shared" si="32"/>
        <v>123</v>
      </c>
      <c r="Q534" s="13">
        <f t="shared" si="33"/>
        <v>71.239999999999995</v>
      </c>
      <c r="R534" s="14">
        <f t="shared" si="34"/>
        <v>42473.007037037038</v>
      </c>
      <c r="S534" s="14">
        <f t="shared" si="35"/>
        <v>42503.007037037038</v>
      </c>
    </row>
    <row r="535" spans="1:19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2" t="s">
        <v>8297</v>
      </c>
      <c r="O535" t="s">
        <v>8298</v>
      </c>
      <c r="P535" s="13">
        <f t="shared" si="32"/>
        <v>100</v>
      </c>
      <c r="Q535" s="13">
        <f t="shared" si="33"/>
        <v>117.88</v>
      </c>
      <c r="R535" s="14">
        <f t="shared" si="34"/>
        <v>42482.43478009259</v>
      </c>
      <c r="S535" s="14">
        <f t="shared" si="35"/>
        <v>42506.43478009259</v>
      </c>
    </row>
    <row r="536" spans="1:19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2" t="s">
        <v>8297</v>
      </c>
      <c r="O536" t="s">
        <v>8298</v>
      </c>
      <c r="P536" s="13">
        <f t="shared" si="32"/>
        <v>105</v>
      </c>
      <c r="Q536" s="13">
        <f t="shared" si="33"/>
        <v>327.08</v>
      </c>
      <c r="R536" s="14">
        <f t="shared" si="34"/>
        <v>42270.810995370368</v>
      </c>
      <c r="S536" s="14">
        <f t="shared" si="35"/>
        <v>42309.958333333328</v>
      </c>
    </row>
    <row r="537" spans="1:19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2" t="s">
        <v>8297</v>
      </c>
      <c r="O537" t="s">
        <v>8298</v>
      </c>
      <c r="P537" s="13">
        <f t="shared" si="32"/>
        <v>103</v>
      </c>
      <c r="Q537" s="13">
        <f t="shared" si="33"/>
        <v>34.75</v>
      </c>
      <c r="R537" s="14">
        <f t="shared" si="34"/>
        <v>42711.545196759253</v>
      </c>
      <c r="S537" s="14">
        <f t="shared" si="35"/>
        <v>42741.545196759253</v>
      </c>
    </row>
    <row r="538" spans="1:19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2" t="s">
        <v>8297</v>
      </c>
      <c r="O538" t="s">
        <v>8298</v>
      </c>
      <c r="P538" s="13">
        <f t="shared" si="32"/>
        <v>118</v>
      </c>
      <c r="Q538" s="13">
        <f t="shared" si="33"/>
        <v>100.06</v>
      </c>
      <c r="R538" s="14">
        <f t="shared" si="34"/>
        <v>42179.344988425932</v>
      </c>
      <c r="S538" s="14">
        <f t="shared" si="35"/>
        <v>42219.75</v>
      </c>
    </row>
    <row r="539" spans="1:19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2" t="s">
        <v>8297</v>
      </c>
      <c r="O539" t="s">
        <v>8298</v>
      </c>
      <c r="P539" s="13">
        <f t="shared" si="32"/>
        <v>121</v>
      </c>
      <c r="Q539" s="13">
        <f t="shared" si="33"/>
        <v>40.85</v>
      </c>
      <c r="R539" s="14">
        <f t="shared" si="34"/>
        <v>42282.768414351856</v>
      </c>
      <c r="S539" s="14">
        <f t="shared" si="35"/>
        <v>42312.810081018513</v>
      </c>
    </row>
    <row r="540" spans="1:19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2" t="s">
        <v>8297</v>
      </c>
      <c r="O540" t="s">
        <v>8298</v>
      </c>
      <c r="P540" s="13">
        <f t="shared" si="32"/>
        <v>302</v>
      </c>
      <c r="Q540" s="13">
        <f t="shared" si="33"/>
        <v>252.02</v>
      </c>
      <c r="R540" s="14">
        <f t="shared" si="34"/>
        <v>42473.794710648144</v>
      </c>
      <c r="S540" s="14">
        <f t="shared" si="35"/>
        <v>42503.794710648144</v>
      </c>
    </row>
    <row r="541" spans="1:19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2" t="s">
        <v>8297</v>
      </c>
      <c r="O541" t="s">
        <v>8298</v>
      </c>
      <c r="P541" s="13">
        <f t="shared" si="32"/>
        <v>101</v>
      </c>
      <c r="Q541" s="13">
        <f t="shared" si="33"/>
        <v>25.16</v>
      </c>
      <c r="R541" s="14">
        <f t="shared" si="34"/>
        <v>42535.049849537041</v>
      </c>
      <c r="S541" s="14">
        <f t="shared" si="35"/>
        <v>42556.049849537041</v>
      </c>
    </row>
    <row r="542" spans="1:19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2" t="s">
        <v>8299</v>
      </c>
      <c r="O542" t="s">
        <v>8300</v>
      </c>
      <c r="P542" s="13">
        <f t="shared" si="32"/>
        <v>0</v>
      </c>
      <c r="Q542" s="13">
        <f t="shared" si="33"/>
        <v>1</v>
      </c>
      <c r="R542" s="14">
        <f t="shared" si="34"/>
        <v>42009.817199074074</v>
      </c>
      <c r="S542" s="14">
        <f t="shared" si="35"/>
        <v>42039.817199074074</v>
      </c>
    </row>
    <row r="543" spans="1:19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2" t="s">
        <v>8299</v>
      </c>
      <c r="O543" t="s">
        <v>8300</v>
      </c>
      <c r="P543" s="13">
        <f t="shared" si="32"/>
        <v>1</v>
      </c>
      <c r="Q543" s="13">
        <f t="shared" si="33"/>
        <v>25</v>
      </c>
      <c r="R543" s="14">
        <f t="shared" si="34"/>
        <v>42276.046689814815</v>
      </c>
      <c r="S543" s="14">
        <f t="shared" si="35"/>
        <v>42306.046689814815</v>
      </c>
    </row>
    <row r="544" spans="1:19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2" t="s">
        <v>8299</v>
      </c>
      <c r="O544" t="s">
        <v>8300</v>
      </c>
      <c r="P544" s="13">
        <f t="shared" si="32"/>
        <v>0</v>
      </c>
      <c r="Q544" s="13">
        <f t="shared" si="33"/>
        <v>1</v>
      </c>
      <c r="R544" s="14">
        <f t="shared" si="34"/>
        <v>42433.737453703703</v>
      </c>
      <c r="S544" s="14">
        <f t="shared" si="35"/>
        <v>42493.695787037039</v>
      </c>
    </row>
    <row r="545" spans="1:19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2" t="s">
        <v>8299</v>
      </c>
      <c r="O545" t="s">
        <v>8300</v>
      </c>
      <c r="P545" s="13">
        <f t="shared" si="32"/>
        <v>0</v>
      </c>
      <c r="Q545" s="13">
        <f t="shared" si="33"/>
        <v>35</v>
      </c>
      <c r="R545" s="14">
        <f t="shared" si="34"/>
        <v>41914.092152777775</v>
      </c>
      <c r="S545" s="14">
        <f t="shared" si="35"/>
        <v>41944.092152777775</v>
      </c>
    </row>
    <row r="546" spans="1:19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2" t="s">
        <v>8299</v>
      </c>
      <c r="O546" t="s">
        <v>8300</v>
      </c>
      <c r="P546" s="13">
        <f t="shared" si="32"/>
        <v>1</v>
      </c>
      <c r="Q546" s="13">
        <f t="shared" si="33"/>
        <v>3</v>
      </c>
      <c r="R546" s="14">
        <f t="shared" si="34"/>
        <v>42525.656944444447</v>
      </c>
      <c r="S546" s="14">
        <f t="shared" si="35"/>
        <v>42555.656944444447</v>
      </c>
    </row>
    <row r="547" spans="1:19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2" t="s">
        <v>8299</v>
      </c>
      <c r="O547" t="s">
        <v>8300</v>
      </c>
      <c r="P547" s="13">
        <f t="shared" si="32"/>
        <v>27</v>
      </c>
      <c r="Q547" s="13">
        <f t="shared" si="33"/>
        <v>402.71</v>
      </c>
      <c r="R547" s="14">
        <f t="shared" si="34"/>
        <v>42283.592465277776</v>
      </c>
      <c r="S547" s="14">
        <f t="shared" si="35"/>
        <v>42323.634131944447</v>
      </c>
    </row>
    <row r="548" spans="1:19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2" t="s">
        <v>8299</v>
      </c>
      <c r="O548" t="s">
        <v>8300</v>
      </c>
      <c r="P548" s="13">
        <f t="shared" si="32"/>
        <v>0</v>
      </c>
      <c r="Q548" s="13">
        <f t="shared" si="33"/>
        <v>26</v>
      </c>
      <c r="R548" s="14">
        <f t="shared" si="34"/>
        <v>42249.667997685188</v>
      </c>
      <c r="S548" s="14">
        <f t="shared" si="35"/>
        <v>42294.667997685188</v>
      </c>
    </row>
    <row r="549" spans="1:19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2" t="s">
        <v>8299</v>
      </c>
      <c r="O549" t="s">
        <v>8300</v>
      </c>
      <c r="P549" s="13">
        <f t="shared" si="32"/>
        <v>0</v>
      </c>
      <c r="Q549" s="13">
        <f t="shared" si="33"/>
        <v>0</v>
      </c>
      <c r="R549" s="14">
        <f t="shared" si="34"/>
        <v>42380.696342592593</v>
      </c>
      <c r="S549" s="14">
        <f t="shared" si="35"/>
        <v>42410.696342592593</v>
      </c>
    </row>
    <row r="550" spans="1:19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2" t="s">
        <v>8299</v>
      </c>
      <c r="O550" t="s">
        <v>8300</v>
      </c>
      <c r="P550" s="13">
        <f t="shared" si="32"/>
        <v>0</v>
      </c>
      <c r="Q550" s="13">
        <f t="shared" si="33"/>
        <v>9</v>
      </c>
      <c r="R550" s="14">
        <f t="shared" si="34"/>
        <v>42276.903333333335</v>
      </c>
      <c r="S550" s="14">
        <f t="shared" si="35"/>
        <v>42306.903333333335</v>
      </c>
    </row>
    <row r="551" spans="1:19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2" t="s">
        <v>8299</v>
      </c>
      <c r="O551" t="s">
        <v>8300</v>
      </c>
      <c r="P551" s="13">
        <f t="shared" si="32"/>
        <v>3</v>
      </c>
      <c r="Q551" s="13">
        <f t="shared" si="33"/>
        <v>8.5</v>
      </c>
      <c r="R551" s="14">
        <f t="shared" si="34"/>
        <v>42163.636828703704</v>
      </c>
      <c r="S551" s="14">
        <f t="shared" si="35"/>
        <v>42193.636828703704</v>
      </c>
    </row>
    <row r="552" spans="1:19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2" t="s">
        <v>8299</v>
      </c>
      <c r="O552" t="s">
        <v>8300</v>
      </c>
      <c r="P552" s="13">
        <f t="shared" si="32"/>
        <v>1</v>
      </c>
      <c r="Q552" s="13">
        <f t="shared" si="33"/>
        <v>8.75</v>
      </c>
      <c r="R552" s="14">
        <f t="shared" si="34"/>
        <v>42753.678761574076</v>
      </c>
      <c r="S552" s="14">
        <f t="shared" si="35"/>
        <v>42766.208333333328</v>
      </c>
    </row>
    <row r="553" spans="1:19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2" t="s">
        <v>8299</v>
      </c>
      <c r="O553" t="s">
        <v>8300</v>
      </c>
      <c r="P553" s="13">
        <f t="shared" si="32"/>
        <v>5</v>
      </c>
      <c r="Q553" s="13">
        <f t="shared" si="33"/>
        <v>135.04</v>
      </c>
      <c r="R553" s="14">
        <f t="shared" si="34"/>
        <v>42173.275740740741</v>
      </c>
      <c r="S553" s="14">
        <f t="shared" si="35"/>
        <v>42217.745138888888</v>
      </c>
    </row>
    <row r="554" spans="1:19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2" t="s">
        <v>8299</v>
      </c>
      <c r="O554" t="s">
        <v>8300</v>
      </c>
      <c r="P554" s="13">
        <f t="shared" si="32"/>
        <v>0</v>
      </c>
      <c r="Q554" s="13">
        <f t="shared" si="33"/>
        <v>0</v>
      </c>
      <c r="R554" s="14">
        <f t="shared" si="34"/>
        <v>42318.616851851853</v>
      </c>
      <c r="S554" s="14">
        <f t="shared" si="35"/>
        <v>42378.616851851853</v>
      </c>
    </row>
    <row r="555" spans="1:19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2" t="s">
        <v>8299</v>
      </c>
      <c r="O555" t="s">
        <v>8300</v>
      </c>
      <c r="P555" s="13">
        <f t="shared" si="32"/>
        <v>0</v>
      </c>
      <c r="Q555" s="13">
        <f t="shared" si="33"/>
        <v>20.5</v>
      </c>
      <c r="R555" s="14">
        <f t="shared" si="34"/>
        <v>41927.71980324074</v>
      </c>
      <c r="S555" s="14">
        <f t="shared" si="35"/>
        <v>41957.761469907404</v>
      </c>
    </row>
    <row r="556" spans="1:19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2" t="s">
        <v>8299</v>
      </c>
      <c r="O556" t="s">
        <v>8300</v>
      </c>
      <c r="P556" s="13">
        <f t="shared" si="32"/>
        <v>37</v>
      </c>
      <c r="Q556" s="13">
        <f t="shared" si="33"/>
        <v>64.36</v>
      </c>
      <c r="R556" s="14">
        <f t="shared" si="34"/>
        <v>41901.684861111113</v>
      </c>
      <c r="S556" s="14">
        <f t="shared" si="35"/>
        <v>41931.684861111113</v>
      </c>
    </row>
    <row r="557" spans="1:19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2" t="s">
        <v>8299</v>
      </c>
      <c r="O557" t="s">
        <v>8300</v>
      </c>
      <c r="P557" s="13">
        <f t="shared" si="32"/>
        <v>0</v>
      </c>
      <c r="Q557" s="13">
        <f t="shared" si="33"/>
        <v>0</v>
      </c>
      <c r="R557" s="14">
        <f t="shared" si="34"/>
        <v>42503.353506944448</v>
      </c>
      <c r="S557" s="14">
        <f t="shared" si="35"/>
        <v>42533.353506944448</v>
      </c>
    </row>
    <row r="558" spans="1:19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2" t="s">
        <v>8299</v>
      </c>
      <c r="O558" t="s">
        <v>8300</v>
      </c>
      <c r="P558" s="13">
        <f t="shared" si="32"/>
        <v>3</v>
      </c>
      <c r="Q558" s="13">
        <f t="shared" si="33"/>
        <v>200</v>
      </c>
      <c r="R558" s="14">
        <f t="shared" si="34"/>
        <v>42345.860150462962</v>
      </c>
      <c r="S558" s="14">
        <f t="shared" si="35"/>
        <v>42375.860150462962</v>
      </c>
    </row>
    <row r="559" spans="1:19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2" t="s">
        <v>8299</v>
      </c>
      <c r="O559" t="s">
        <v>8300</v>
      </c>
      <c r="P559" s="13">
        <f t="shared" si="32"/>
        <v>1</v>
      </c>
      <c r="Q559" s="13">
        <f t="shared" si="33"/>
        <v>68.3</v>
      </c>
      <c r="R559" s="14">
        <f t="shared" si="34"/>
        <v>42676.942164351851</v>
      </c>
      <c r="S559" s="14">
        <f t="shared" si="35"/>
        <v>42706.983831018515</v>
      </c>
    </row>
    <row r="560" spans="1:19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2" t="s">
        <v>8299</v>
      </c>
      <c r="O560" t="s">
        <v>8300</v>
      </c>
      <c r="P560" s="13">
        <f t="shared" si="32"/>
        <v>0</v>
      </c>
      <c r="Q560" s="13">
        <f t="shared" si="33"/>
        <v>0</v>
      </c>
      <c r="R560" s="14">
        <f t="shared" si="34"/>
        <v>42057.883159722223</v>
      </c>
      <c r="S560" s="14">
        <f t="shared" si="35"/>
        <v>42087.841493055559</v>
      </c>
    </row>
    <row r="561" spans="1:19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2" t="s">
        <v>8299</v>
      </c>
      <c r="O561" t="s">
        <v>8300</v>
      </c>
      <c r="P561" s="13">
        <f t="shared" si="32"/>
        <v>0</v>
      </c>
      <c r="Q561" s="13">
        <f t="shared" si="33"/>
        <v>50</v>
      </c>
      <c r="R561" s="14">
        <f t="shared" si="34"/>
        <v>42321.283101851848</v>
      </c>
      <c r="S561" s="14">
        <f t="shared" si="35"/>
        <v>42351.283101851848</v>
      </c>
    </row>
    <row r="562" spans="1:19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2" t="s">
        <v>8299</v>
      </c>
      <c r="O562" t="s">
        <v>8300</v>
      </c>
      <c r="P562" s="13">
        <f t="shared" si="32"/>
        <v>0</v>
      </c>
      <c r="Q562" s="13">
        <f t="shared" si="33"/>
        <v>4</v>
      </c>
      <c r="R562" s="14">
        <f t="shared" si="34"/>
        <v>41960.771354166667</v>
      </c>
      <c r="S562" s="14">
        <f t="shared" si="35"/>
        <v>41990.771354166667</v>
      </c>
    </row>
    <row r="563" spans="1:19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2" t="s">
        <v>8299</v>
      </c>
      <c r="O563" t="s">
        <v>8300</v>
      </c>
      <c r="P563" s="13">
        <f t="shared" si="32"/>
        <v>0</v>
      </c>
      <c r="Q563" s="13">
        <f t="shared" si="33"/>
        <v>27.5</v>
      </c>
      <c r="R563" s="14">
        <f t="shared" si="34"/>
        <v>42268.658715277779</v>
      </c>
      <c r="S563" s="14">
        <f t="shared" si="35"/>
        <v>42303.658715277779</v>
      </c>
    </row>
    <row r="564" spans="1:19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2" t="s">
        <v>8299</v>
      </c>
      <c r="O564" t="s">
        <v>8300</v>
      </c>
      <c r="P564" s="13">
        <f t="shared" si="32"/>
        <v>0</v>
      </c>
      <c r="Q564" s="13">
        <f t="shared" si="33"/>
        <v>0</v>
      </c>
      <c r="R564" s="14">
        <f t="shared" si="34"/>
        <v>42692.389062500006</v>
      </c>
      <c r="S564" s="14">
        <f t="shared" si="35"/>
        <v>42722.389062500006</v>
      </c>
    </row>
    <row r="565" spans="1:19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2" t="s">
        <v>8299</v>
      </c>
      <c r="O565" t="s">
        <v>8300</v>
      </c>
      <c r="P565" s="13">
        <f t="shared" si="32"/>
        <v>0</v>
      </c>
      <c r="Q565" s="13">
        <f t="shared" si="33"/>
        <v>34</v>
      </c>
      <c r="R565" s="14">
        <f t="shared" si="34"/>
        <v>42022.069988425923</v>
      </c>
      <c r="S565" s="14">
        <f t="shared" si="35"/>
        <v>42052.069988425923</v>
      </c>
    </row>
    <row r="566" spans="1:19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2" t="s">
        <v>8299</v>
      </c>
      <c r="O566" t="s">
        <v>8300</v>
      </c>
      <c r="P566" s="13">
        <f t="shared" si="32"/>
        <v>0</v>
      </c>
      <c r="Q566" s="13">
        <f t="shared" si="33"/>
        <v>1</v>
      </c>
      <c r="R566" s="14">
        <f t="shared" si="34"/>
        <v>42411.942997685182</v>
      </c>
      <c r="S566" s="14">
        <f t="shared" si="35"/>
        <v>42441.942997685182</v>
      </c>
    </row>
    <row r="567" spans="1:19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2" t="s">
        <v>8299</v>
      </c>
      <c r="O567" t="s">
        <v>8300</v>
      </c>
      <c r="P567" s="13">
        <f t="shared" si="32"/>
        <v>0</v>
      </c>
      <c r="Q567" s="13">
        <f t="shared" si="33"/>
        <v>0</v>
      </c>
      <c r="R567" s="14">
        <f t="shared" si="34"/>
        <v>42165.785289351858</v>
      </c>
      <c r="S567" s="14">
        <f t="shared" si="35"/>
        <v>42195.785289351858</v>
      </c>
    </row>
    <row r="568" spans="1:19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2" t="s">
        <v>8299</v>
      </c>
      <c r="O568" t="s">
        <v>8300</v>
      </c>
      <c r="P568" s="13">
        <f t="shared" si="32"/>
        <v>0</v>
      </c>
      <c r="Q568" s="13">
        <f t="shared" si="33"/>
        <v>1</v>
      </c>
      <c r="R568" s="14">
        <f t="shared" si="34"/>
        <v>42535.68440972222</v>
      </c>
      <c r="S568" s="14">
        <f t="shared" si="35"/>
        <v>42565.68440972222</v>
      </c>
    </row>
    <row r="569" spans="1:19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2" t="s">
        <v>8299</v>
      </c>
      <c r="O569" t="s">
        <v>8300</v>
      </c>
      <c r="P569" s="13">
        <f t="shared" si="32"/>
        <v>0</v>
      </c>
      <c r="Q569" s="13">
        <f t="shared" si="33"/>
        <v>0</v>
      </c>
      <c r="R569" s="14">
        <f t="shared" si="34"/>
        <v>41975.842523148152</v>
      </c>
      <c r="S569" s="14">
        <f t="shared" si="35"/>
        <v>42005.842523148152</v>
      </c>
    </row>
    <row r="570" spans="1:19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2" t="s">
        <v>8299</v>
      </c>
      <c r="O570" t="s">
        <v>8300</v>
      </c>
      <c r="P570" s="13">
        <f t="shared" si="32"/>
        <v>1</v>
      </c>
      <c r="Q570" s="13">
        <f t="shared" si="33"/>
        <v>49</v>
      </c>
      <c r="R570" s="14">
        <f t="shared" si="34"/>
        <v>42348.9215625</v>
      </c>
      <c r="S570" s="14">
        <f t="shared" si="35"/>
        <v>42385.458333333328</v>
      </c>
    </row>
    <row r="571" spans="1:19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2" t="s">
        <v>8299</v>
      </c>
      <c r="O571" t="s">
        <v>8300</v>
      </c>
      <c r="P571" s="13">
        <f t="shared" si="32"/>
        <v>1</v>
      </c>
      <c r="Q571" s="13">
        <f t="shared" si="33"/>
        <v>20</v>
      </c>
      <c r="R571" s="14">
        <f t="shared" si="34"/>
        <v>42340.847361111111</v>
      </c>
      <c r="S571" s="14">
        <f t="shared" si="35"/>
        <v>42370.847361111111</v>
      </c>
    </row>
    <row r="572" spans="1:19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2" t="s">
        <v>8299</v>
      </c>
      <c r="O572" t="s">
        <v>8300</v>
      </c>
      <c r="P572" s="13">
        <f t="shared" si="32"/>
        <v>0</v>
      </c>
      <c r="Q572" s="13">
        <f t="shared" si="33"/>
        <v>142</v>
      </c>
      <c r="R572" s="14">
        <f t="shared" si="34"/>
        <v>42388.798252314817</v>
      </c>
      <c r="S572" s="14">
        <f t="shared" si="35"/>
        <v>42418.798252314817</v>
      </c>
    </row>
    <row r="573" spans="1:19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2" t="s">
        <v>8299</v>
      </c>
      <c r="O573" t="s">
        <v>8300</v>
      </c>
      <c r="P573" s="13">
        <f t="shared" si="32"/>
        <v>0</v>
      </c>
      <c r="Q573" s="13">
        <f t="shared" si="33"/>
        <v>53</v>
      </c>
      <c r="R573" s="14">
        <f t="shared" si="34"/>
        <v>42192.816238425927</v>
      </c>
      <c r="S573" s="14">
        <f t="shared" si="35"/>
        <v>42212.165972222225</v>
      </c>
    </row>
    <row r="574" spans="1:19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2" t="s">
        <v>8299</v>
      </c>
      <c r="O574" t="s">
        <v>8300</v>
      </c>
      <c r="P574" s="13">
        <f t="shared" si="32"/>
        <v>0</v>
      </c>
      <c r="Q574" s="13">
        <f t="shared" si="33"/>
        <v>0</v>
      </c>
      <c r="R574" s="14">
        <f t="shared" si="34"/>
        <v>42282.71629629629</v>
      </c>
      <c r="S574" s="14">
        <f t="shared" si="35"/>
        <v>42312.757962962962</v>
      </c>
    </row>
    <row r="575" spans="1:19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2" t="s">
        <v>8299</v>
      </c>
      <c r="O575" t="s">
        <v>8300</v>
      </c>
      <c r="P575" s="13">
        <f t="shared" si="32"/>
        <v>0</v>
      </c>
      <c r="Q575" s="13">
        <f t="shared" si="33"/>
        <v>38.44</v>
      </c>
      <c r="R575" s="14">
        <f t="shared" si="34"/>
        <v>41963.050127314811</v>
      </c>
      <c r="S575" s="14">
        <f t="shared" si="35"/>
        <v>42022.05</v>
      </c>
    </row>
    <row r="576" spans="1:19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2" t="s">
        <v>8299</v>
      </c>
      <c r="O576" t="s">
        <v>8300</v>
      </c>
      <c r="P576" s="13">
        <f t="shared" si="32"/>
        <v>1</v>
      </c>
      <c r="Q576" s="13">
        <f t="shared" si="33"/>
        <v>20</v>
      </c>
      <c r="R576" s="14">
        <f t="shared" si="34"/>
        <v>42632.443368055552</v>
      </c>
      <c r="S576" s="14">
        <f t="shared" si="35"/>
        <v>42662.443368055552</v>
      </c>
    </row>
    <row r="577" spans="1:19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2" t="s">
        <v>8299</v>
      </c>
      <c r="O577" t="s">
        <v>8300</v>
      </c>
      <c r="P577" s="13">
        <f t="shared" si="32"/>
        <v>0</v>
      </c>
      <c r="Q577" s="13">
        <f t="shared" si="33"/>
        <v>64.75</v>
      </c>
      <c r="R577" s="14">
        <f t="shared" si="34"/>
        <v>42138.692627314813</v>
      </c>
      <c r="S577" s="14">
        <f t="shared" si="35"/>
        <v>42168.692627314813</v>
      </c>
    </row>
    <row r="578" spans="1:19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2" t="s">
        <v>8299</v>
      </c>
      <c r="O578" t="s">
        <v>8300</v>
      </c>
      <c r="P578" s="13">
        <f t="shared" ref="P578:P641" si="36">ROUND(E578/D578*100,0)</f>
        <v>0</v>
      </c>
      <c r="Q578" s="13">
        <f t="shared" si="33"/>
        <v>1</v>
      </c>
      <c r="R578" s="14">
        <f t="shared" si="34"/>
        <v>42031.471666666665</v>
      </c>
      <c r="S578" s="14">
        <f t="shared" si="35"/>
        <v>42091.43</v>
      </c>
    </row>
    <row r="579" spans="1:19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2" t="s">
        <v>8299</v>
      </c>
      <c r="O579" t="s">
        <v>8300</v>
      </c>
      <c r="P579" s="13">
        <f t="shared" si="36"/>
        <v>0</v>
      </c>
      <c r="Q579" s="13">
        <f t="shared" ref="Q579:Q642" si="37">IFERROR(ROUND(E579/L579,2),0)</f>
        <v>10</v>
      </c>
      <c r="R579" s="14">
        <f t="shared" ref="R579:R642" si="38">(((J579/60)/60)/24)+DATE(1970,1,1)</f>
        <v>42450.589143518519</v>
      </c>
      <c r="S579" s="14">
        <f t="shared" ref="S579:S642" si="39">(((I579/60)/60)/24)+DATE(1970,1,1)</f>
        <v>42510.589143518519</v>
      </c>
    </row>
    <row r="580" spans="1:19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2" t="s">
        <v>8299</v>
      </c>
      <c r="O580" t="s">
        <v>8300</v>
      </c>
      <c r="P580" s="13">
        <f t="shared" si="36"/>
        <v>0</v>
      </c>
      <c r="Q580" s="13">
        <f t="shared" si="37"/>
        <v>2</v>
      </c>
      <c r="R580" s="14">
        <f t="shared" si="38"/>
        <v>42230.578622685185</v>
      </c>
      <c r="S580" s="14">
        <f t="shared" si="39"/>
        <v>42254.578622685185</v>
      </c>
    </row>
    <row r="581" spans="1:19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2" t="s">
        <v>8299</v>
      </c>
      <c r="O581" t="s">
        <v>8300</v>
      </c>
      <c r="P581" s="13">
        <f t="shared" si="36"/>
        <v>1</v>
      </c>
      <c r="Q581" s="13">
        <f t="shared" si="37"/>
        <v>35</v>
      </c>
      <c r="R581" s="14">
        <f t="shared" si="38"/>
        <v>41968.852118055554</v>
      </c>
      <c r="S581" s="14">
        <f t="shared" si="39"/>
        <v>41998.852118055554</v>
      </c>
    </row>
    <row r="582" spans="1:19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2" t="s">
        <v>8299</v>
      </c>
      <c r="O582" t="s">
        <v>8300</v>
      </c>
      <c r="P582" s="13">
        <f t="shared" si="36"/>
        <v>0</v>
      </c>
      <c r="Q582" s="13">
        <f t="shared" si="37"/>
        <v>1</v>
      </c>
      <c r="R582" s="14">
        <f t="shared" si="38"/>
        <v>42605.908182870371</v>
      </c>
      <c r="S582" s="14">
        <f t="shared" si="39"/>
        <v>42635.908182870371</v>
      </c>
    </row>
    <row r="583" spans="1:19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2" t="s">
        <v>8299</v>
      </c>
      <c r="O583" t="s">
        <v>8300</v>
      </c>
      <c r="P583" s="13">
        <f t="shared" si="36"/>
        <v>0</v>
      </c>
      <c r="Q583" s="13">
        <f t="shared" si="37"/>
        <v>0</v>
      </c>
      <c r="R583" s="14">
        <f t="shared" si="38"/>
        <v>42188.012777777782</v>
      </c>
      <c r="S583" s="14">
        <f t="shared" si="39"/>
        <v>42218.012777777782</v>
      </c>
    </row>
    <row r="584" spans="1:19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2" t="s">
        <v>8299</v>
      </c>
      <c r="O584" t="s">
        <v>8300</v>
      </c>
      <c r="P584" s="13">
        <f t="shared" si="36"/>
        <v>0</v>
      </c>
      <c r="Q584" s="13">
        <f t="shared" si="37"/>
        <v>0</v>
      </c>
      <c r="R584" s="14">
        <f t="shared" si="38"/>
        <v>42055.739803240736</v>
      </c>
      <c r="S584" s="14">
        <f t="shared" si="39"/>
        <v>42078.75</v>
      </c>
    </row>
    <row r="585" spans="1:19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2" t="s">
        <v>8299</v>
      </c>
      <c r="O585" t="s">
        <v>8300</v>
      </c>
      <c r="P585" s="13">
        <f t="shared" si="36"/>
        <v>0</v>
      </c>
      <c r="Q585" s="13">
        <f t="shared" si="37"/>
        <v>1</v>
      </c>
      <c r="R585" s="14">
        <f t="shared" si="38"/>
        <v>42052.93850694444</v>
      </c>
      <c r="S585" s="14">
        <f t="shared" si="39"/>
        <v>42082.896840277783</v>
      </c>
    </row>
    <row r="586" spans="1:19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2" t="s">
        <v>8299</v>
      </c>
      <c r="O586" t="s">
        <v>8300</v>
      </c>
      <c r="P586" s="13">
        <f t="shared" si="36"/>
        <v>1</v>
      </c>
      <c r="Q586" s="13">
        <f t="shared" si="37"/>
        <v>5</v>
      </c>
      <c r="R586" s="14">
        <f t="shared" si="38"/>
        <v>42049.716620370367</v>
      </c>
      <c r="S586" s="14">
        <f t="shared" si="39"/>
        <v>42079.674953703703</v>
      </c>
    </row>
    <row r="587" spans="1:19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2" t="s">
        <v>8299</v>
      </c>
      <c r="O587" t="s">
        <v>8300</v>
      </c>
      <c r="P587" s="13">
        <f t="shared" si="36"/>
        <v>0</v>
      </c>
      <c r="Q587" s="13">
        <f t="shared" si="37"/>
        <v>0</v>
      </c>
      <c r="R587" s="14">
        <f t="shared" si="38"/>
        <v>42283.3909375</v>
      </c>
      <c r="S587" s="14">
        <f t="shared" si="39"/>
        <v>42339</v>
      </c>
    </row>
    <row r="588" spans="1:19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2" t="s">
        <v>8299</v>
      </c>
      <c r="O588" t="s">
        <v>8300</v>
      </c>
      <c r="P588" s="13">
        <f t="shared" si="36"/>
        <v>1</v>
      </c>
      <c r="Q588" s="13">
        <f t="shared" si="37"/>
        <v>14</v>
      </c>
      <c r="R588" s="14">
        <f t="shared" si="38"/>
        <v>42020.854247685187</v>
      </c>
      <c r="S588" s="14">
        <f t="shared" si="39"/>
        <v>42050.854247685187</v>
      </c>
    </row>
    <row r="589" spans="1:19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2" t="s">
        <v>8299</v>
      </c>
      <c r="O589" t="s">
        <v>8300</v>
      </c>
      <c r="P589" s="13">
        <f t="shared" si="36"/>
        <v>9</v>
      </c>
      <c r="Q589" s="13">
        <f t="shared" si="37"/>
        <v>389.29</v>
      </c>
      <c r="R589" s="14">
        <f t="shared" si="38"/>
        <v>42080.757326388892</v>
      </c>
      <c r="S589" s="14">
        <f t="shared" si="39"/>
        <v>42110.757326388892</v>
      </c>
    </row>
    <row r="590" spans="1:19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2" t="s">
        <v>8299</v>
      </c>
      <c r="O590" t="s">
        <v>8300</v>
      </c>
      <c r="P590" s="13">
        <f t="shared" si="36"/>
        <v>3</v>
      </c>
      <c r="Q590" s="13">
        <f t="shared" si="37"/>
        <v>150.5</v>
      </c>
      <c r="R590" s="14">
        <f t="shared" si="38"/>
        <v>42631.769513888896</v>
      </c>
      <c r="S590" s="14">
        <f t="shared" si="39"/>
        <v>42691.811180555553</v>
      </c>
    </row>
    <row r="591" spans="1:19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2" t="s">
        <v>8299</v>
      </c>
      <c r="O591" t="s">
        <v>8300</v>
      </c>
      <c r="P591" s="13">
        <f t="shared" si="36"/>
        <v>0</v>
      </c>
      <c r="Q591" s="13">
        <f t="shared" si="37"/>
        <v>1</v>
      </c>
      <c r="R591" s="14">
        <f t="shared" si="38"/>
        <v>42178.614571759259</v>
      </c>
      <c r="S591" s="14">
        <f t="shared" si="39"/>
        <v>42193.614571759259</v>
      </c>
    </row>
    <row r="592" spans="1:19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2" t="s">
        <v>8299</v>
      </c>
      <c r="O592" t="s">
        <v>8300</v>
      </c>
      <c r="P592" s="13">
        <f t="shared" si="36"/>
        <v>4</v>
      </c>
      <c r="Q592" s="13">
        <f t="shared" si="37"/>
        <v>24.78</v>
      </c>
      <c r="R592" s="14">
        <f t="shared" si="38"/>
        <v>42377.554756944446</v>
      </c>
      <c r="S592" s="14">
        <f t="shared" si="39"/>
        <v>42408.542361111111</v>
      </c>
    </row>
    <row r="593" spans="1:19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2" t="s">
        <v>8299</v>
      </c>
      <c r="O593" t="s">
        <v>8300</v>
      </c>
      <c r="P593" s="13">
        <f t="shared" si="36"/>
        <v>0</v>
      </c>
      <c r="Q593" s="13">
        <f t="shared" si="37"/>
        <v>30.5</v>
      </c>
      <c r="R593" s="14">
        <f t="shared" si="38"/>
        <v>42177.543171296296</v>
      </c>
      <c r="S593" s="14">
        <f t="shared" si="39"/>
        <v>42207.543171296296</v>
      </c>
    </row>
    <row r="594" spans="1:19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2" t="s">
        <v>8299</v>
      </c>
      <c r="O594" t="s">
        <v>8300</v>
      </c>
      <c r="P594" s="13">
        <f t="shared" si="36"/>
        <v>3</v>
      </c>
      <c r="Q594" s="13">
        <f t="shared" si="37"/>
        <v>250</v>
      </c>
      <c r="R594" s="14">
        <f t="shared" si="38"/>
        <v>41946.232175925928</v>
      </c>
      <c r="S594" s="14">
        <f t="shared" si="39"/>
        <v>41976.232175925921</v>
      </c>
    </row>
    <row r="595" spans="1:19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2" t="s">
        <v>8299</v>
      </c>
      <c r="O595" t="s">
        <v>8300</v>
      </c>
      <c r="P595" s="13">
        <f t="shared" si="36"/>
        <v>23</v>
      </c>
      <c r="Q595" s="13">
        <f t="shared" si="37"/>
        <v>16.43</v>
      </c>
      <c r="R595" s="14">
        <f t="shared" si="38"/>
        <v>42070.677604166667</v>
      </c>
      <c r="S595" s="14">
        <f t="shared" si="39"/>
        <v>42100.635937500003</v>
      </c>
    </row>
    <row r="596" spans="1:19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2" t="s">
        <v>8299</v>
      </c>
      <c r="O596" t="s">
        <v>8300</v>
      </c>
      <c r="P596" s="13">
        <f t="shared" si="36"/>
        <v>0</v>
      </c>
      <c r="Q596" s="13">
        <f t="shared" si="37"/>
        <v>13</v>
      </c>
      <c r="R596" s="14">
        <f t="shared" si="38"/>
        <v>42446.780162037037</v>
      </c>
      <c r="S596" s="14">
        <f t="shared" si="39"/>
        <v>42476.780162037037</v>
      </c>
    </row>
    <row r="597" spans="1:19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2" t="s">
        <v>8299</v>
      </c>
      <c r="O597" t="s">
        <v>8300</v>
      </c>
      <c r="P597" s="13">
        <f t="shared" si="36"/>
        <v>0</v>
      </c>
      <c r="Q597" s="13">
        <f t="shared" si="37"/>
        <v>53.25</v>
      </c>
      <c r="R597" s="14">
        <f t="shared" si="38"/>
        <v>42083.069884259254</v>
      </c>
      <c r="S597" s="14">
        <f t="shared" si="39"/>
        <v>42128.069884259254</v>
      </c>
    </row>
    <row r="598" spans="1:19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2" t="s">
        <v>8299</v>
      </c>
      <c r="O598" t="s">
        <v>8300</v>
      </c>
      <c r="P598" s="13">
        <f t="shared" si="36"/>
        <v>0</v>
      </c>
      <c r="Q598" s="13">
        <f t="shared" si="37"/>
        <v>3</v>
      </c>
      <c r="R598" s="14">
        <f t="shared" si="38"/>
        <v>42646.896898148145</v>
      </c>
      <c r="S598" s="14">
        <f t="shared" si="39"/>
        <v>42676.896898148145</v>
      </c>
    </row>
    <row r="599" spans="1:19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2" t="s">
        <v>8299</v>
      </c>
      <c r="O599" t="s">
        <v>8300</v>
      </c>
      <c r="P599" s="13">
        <f t="shared" si="36"/>
        <v>0</v>
      </c>
      <c r="Q599" s="13">
        <f t="shared" si="37"/>
        <v>10</v>
      </c>
      <c r="R599" s="14">
        <f t="shared" si="38"/>
        <v>42545.705266203702</v>
      </c>
      <c r="S599" s="14">
        <f t="shared" si="39"/>
        <v>42582.666666666672</v>
      </c>
    </row>
    <row r="600" spans="1:19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2" t="s">
        <v>8299</v>
      </c>
      <c r="O600" t="s">
        <v>8300</v>
      </c>
      <c r="P600" s="13">
        <f t="shared" si="36"/>
        <v>34</v>
      </c>
      <c r="Q600" s="13">
        <f t="shared" si="37"/>
        <v>121.43</v>
      </c>
      <c r="R600" s="14">
        <f t="shared" si="38"/>
        <v>41948.00209490741</v>
      </c>
      <c r="S600" s="14">
        <f t="shared" si="39"/>
        <v>41978.00209490741</v>
      </c>
    </row>
    <row r="601" spans="1:19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2" t="s">
        <v>8299</v>
      </c>
      <c r="O601" t="s">
        <v>8300</v>
      </c>
      <c r="P601" s="13">
        <f t="shared" si="36"/>
        <v>0</v>
      </c>
      <c r="Q601" s="13">
        <f t="shared" si="37"/>
        <v>15.5</v>
      </c>
      <c r="R601" s="14">
        <f t="shared" si="38"/>
        <v>42047.812523148154</v>
      </c>
      <c r="S601" s="14">
        <f t="shared" si="39"/>
        <v>42071.636111111111</v>
      </c>
    </row>
    <row r="602" spans="1:19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2" t="s">
        <v>8299</v>
      </c>
      <c r="O602" t="s">
        <v>8300</v>
      </c>
      <c r="P602" s="13">
        <f t="shared" si="36"/>
        <v>2</v>
      </c>
      <c r="Q602" s="13">
        <f t="shared" si="37"/>
        <v>100</v>
      </c>
      <c r="R602" s="14">
        <f t="shared" si="38"/>
        <v>42073.798171296294</v>
      </c>
      <c r="S602" s="14">
        <f t="shared" si="39"/>
        <v>42133.798171296294</v>
      </c>
    </row>
    <row r="603" spans="1:19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2" t="s">
        <v>8299</v>
      </c>
      <c r="O603" t="s">
        <v>8300</v>
      </c>
      <c r="P603" s="13">
        <f t="shared" si="36"/>
        <v>1</v>
      </c>
      <c r="Q603" s="13">
        <f t="shared" si="37"/>
        <v>23.33</v>
      </c>
      <c r="R603" s="14">
        <f t="shared" si="38"/>
        <v>41969.858090277776</v>
      </c>
      <c r="S603" s="14">
        <f t="shared" si="39"/>
        <v>41999.858090277776</v>
      </c>
    </row>
    <row r="604" spans="1:19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2" t="s">
        <v>8299</v>
      </c>
      <c r="O604" t="s">
        <v>8300</v>
      </c>
      <c r="P604" s="13">
        <f t="shared" si="36"/>
        <v>0</v>
      </c>
      <c r="Q604" s="13">
        <f t="shared" si="37"/>
        <v>0</v>
      </c>
      <c r="R604" s="14">
        <f t="shared" si="38"/>
        <v>42143.79415509259</v>
      </c>
      <c r="S604" s="14">
        <f t="shared" si="39"/>
        <v>42173.79415509259</v>
      </c>
    </row>
    <row r="605" spans="1:19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2" t="s">
        <v>8299</v>
      </c>
      <c r="O605" t="s">
        <v>8300</v>
      </c>
      <c r="P605" s="13">
        <f t="shared" si="36"/>
        <v>4</v>
      </c>
      <c r="Q605" s="13">
        <f t="shared" si="37"/>
        <v>45.39</v>
      </c>
      <c r="R605" s="14">
        <f t="shared" si="38"/>
        <v>41835.639155092591</v>
      </c>
      <c r="S605" s="14">
        <f t="shared" si="39"/>
        <v>41865.639155092591</v>
      </c>
    </row>
    <row r="606" spans="1:19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2" t="s">
        <v>8299</v>
      </c>
      <c r="O606" t="s">
        <v>8300</v>
      </c>
      <c r="P606" s="13">
        <f t="shared" si="36"/>
        <v>0</v>
      </c>
      <c r="Q606" s="13">
        <f t="shared" si="37"/>
        <v>0</v>
      </c>
      <c r="R606" s="14">
        <f t="shared" si="38"/>
        <v>41849.035370370373</v>
      </c>
      <c r="S606" s="14">
        <f t="shared" si="39"/>
        <v>41879.035370370373</v>
      </c>
    </row>
    <row r="607" spans="1:19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2" t="s">
        <v>8299</v>
      </c>
      <c r="O607" t="s">
        <v>8300</v>
      </c>
      <c r="P607" s="13">
        <f t="shared" si="36"/>
        <v>3</v>
      </c>
      <c r="Q607" s="13">
        <f t="shared" si="37"/>
        <v>16.38</v>
      </c>
      <c r="R607" s="14">
        <f t="shared" si="38"/>
        <v>42194.357731481476</v>
      </c>
      <c r="S607" s="14">
        <f t="shared" si="39"/>
        <v>42239.357731481476</v>
      </c>
    </row>
    <row r="608" spans="1:19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2" t="s">
        <v>8299</v>
      </c>
      <c r="O608" t="s">
        <v>8300</v>
      </c>
      <c r="P608" s="13">
        <f t="shared" si="36"/>
        <v>0</v>
      </c>
      <c r="Q608" s="13">
        <f t="shared" si="37"/>
        <v>10</v>
      </c>
      <c r="R608" s="14">
        <f t="shared" si="38"/>
        <v>42102.650567129633</v>
      </c>
      <c r="S608" s="14">
        <f t="shared" si="39"/>
        <v>42148.625</v>
      </c>
    </row>
    <row r="609" spans="1:19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2" t="s">
        <v>8299</v>
      </c>
      <c r="O609" t="s">
        <v>8300</v>
      </c>
      <c r="P609" s="13">
        <f t="shared" si="36"/>
        <v>0</v>
      </c>
      <c r="Q609" s="13">
        <f t="shared" si="37"/>
        <v>0</v>
      </c>
      <c r="R609" s="14">
        <f t="shared" si="38"/>
        <v>42300.825648148151</v>
      </c>
      <c r="S609" s="14">
        <f t="shared" si="39"/>
        <v>42330.867314814815</v>
      </c>
    </row>
    <row r="610" spans="1:19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2" t="s">
        <v>8299</v>
      </c>
      <c r="O610" t="s">
        <v>8300</v>
      </c>
      <c r="P610" s="13">
        <f t="shared" si="36"/>
        <v>1</v>
      </c>
      <c r="Q610" s="13">
        <f t="shared" si="37"/>
        <v>292.2</v>
      </c>
      <c r="R610" s="14">
        <f t="shared" si="38"/>
        <v>42140.921064814815</v>
      </c>
      <c r="S610" s="14">
        <f t="shared" si="39"/>
        <v>42170.921064814815</v>
      </c>
    </row>
    <row r="611" spans="1:19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2" t="s">
        <v>8299</v>
      </c>
      <c r="O611" t="s">
        <v>8300</v>
      </c>
      <c r="P611" s="13">
        <f t="shared" si="36"/>
        <v>1</v>
      </c>
      <c r="Q611" s="13">
        <f t="shared" si="37"/>
        <v>5</v>
      </c>
      <c r="R611" s="14">
        <f t="shared" si="38"/>
        <v>42307.034074074079</v>
      </c>
      <c r="S611" s="14">
        <f t="shared" si="39"/>
        <v>42337.075740740736</v>
      </c>
    </row>
    <row r="612" spans="1:19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2" t="s">
        <v>8299</v>
      </c>
      <c r="O612" t="s">
        <v>8300</v>
      </c>
      <c r="P612" s="13">
        <f t="shared" si="36"/>
        <v>0</v>
      </c>
      <c r="Q612" s="13">
        <f t="shared" si="37"/>
        <v>0</v>
      </c>
      <c r="R612" s="14">
        <f t="shared" si="38"/>
        <v>42086.83085648148</v>
      </c>
      <c r="S612" s="14">
        <f t="shared" si="39"/>
        <v>42116.83085648148</v>
      </c>
    </row>
    <row r="613" spans="1:19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2" t="s">
        <v>8299</v>
      </c>
      <c r="O613" t="s">
        <v>8300</v>
      </c>
      <c r="P613" s="13">
        <f t="shared" si="36"/>
        <v>0</v>
      </c>
      <c r="Q613" s="13">
        <f t="shared" si="37"/>
        <v>0</v>
      </c>
      <c r="R613" s="14">
        <f t="shared" si="38"/>
        <v>42328.560613425929</v>
      </c>
      <c r="S613" s="14">
        <f t="shared" si="39"/>
        <v>42388.560613425929</v>
      </c>
    </row>
    <row r="614" spans="1:19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2" t="s">
        <v>8299</v>
      </c>
      <c r="O614" t="s">
        <v>8300</v>
      </c>
      <c r="P614" s="13">
        <f t="shared" si="36"/>
        <v>0</v>
      </c>
      <c r="Q614" s="13">
        <f t="shared" si="37"/>
        <v>0</v>
      </c>
      <c r="R614" s="14">
        <f t="shared" si="38"/>
        <v>42585.031782407401</v>
      </c>
      <c r="S614" s="14">
        <f t="shared" si="39"/>
        <v>42615.031782407401</v>
      </c>
    </row>
    <row r="615" spans="1:19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2" t="s">
        <v>8299</v>
      </c>
      <c r="O615" t="s">
        <v>8300</v>
      </c>
      <c r="P615" s="13">
        <f t="shared" si="36"/>
        <v>21</v>
      </c>
      <c r="Q615" s="13">
        <f t="shared" si="37"/>
        <v>105.93</v>
      </c>
      <c r="R615" s="14">
        <f t="shared" si="38"/>
        <v>42247.496759259258</v>
      </c>
      <c r="S615" s="14">
        <f t="shared" si="39"/>
        <v>42278.207638888889</v>
      </c>
    </row>
    <row r="616" spans="1:19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2" t="s">
        <v>8299</v>
      </c>
      <c r="O616" t="s">
        <v>8300</v>
      </c>
      <c r="P616" s="13">
        <f t="shared" si="36"/>
        <v>0</v>
      </c>
      <c r="Q616" s="13">
        <f t="shared" si="37"/>
        <v>0</v>
      </c>
      <c r="R616" s="14">
        <f t="shared" si="38"/>
        <v>42515.061805555553</v>
      </c>
      <c r="S616" s="14">
        <f t="shared" si="39"/>
        <v>42545.061805555553</v>
      </c>
    </row>
    <row r="617" spans="1:19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2" t="s">
        <v>8299</v>
      </c>
      <c r="O617" t="s">
        <v>8300</v>
      </c>
      <c r="P617" s="13">
        <f t="shared" si="36"/>
        <v>0</v>
      </c>
      <c r="Q617" s="13">
        <f t="shared" si="37"/>
        <v>0</v>
      </c>
      <c r="R617" s="14">
        <f t="shared" si="38"/>
        <v>42242.122210648144</v>
      </c>
      <c r="S617" s="14">
        <f t="shared" si="39"/>
        <v>42272.122210648144</v>
      </c>
    </row>
    <row r="618" spans="1:19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2" t="s">
        <v>8299</v>
      </c>
      <c r="O618" t="s">
        <v>8300</v>
      </c>
      <c r="P618" s="13">
        <f t="shared" si="36"/>
        <v>0</v>
      </c>
      <c r="Q618" s="13">
        <f t="shared" si="37"/>
        <v>0</v>
      </c>
      <c r="R618" s="14">
        <f t="shared" si="38"/>
        <v>42761.376238425932</v>
      </c>
      <c r="S618" s="14">
        <f t="shared" si="39"/>
        <v>42791.376238425932</v>
      </c>
    </row>
    <row r="619" spans="1:19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2" t="s">
        <v>8299</v>
      </c>
      <c r="O619" t="s">
        <v>8300</v>
      </c>
      <c r="P619" s="13">
        <f t="shared" si="36"/>
        <v>3</v>
      </c>
      <c r="Q619" s="13">
        <f t="shared" si="37"/>
        <v>20</v>
      </c>
      <c r="R619" s="14">
        <f t="shared" si="38"/>
        <v>42087.343090277776</v>
      </c>
      <c r="S619" s="14">
        <f t="shared" si="39"/>
        <v>42132.343090277776</v>
      </c>
    </row>
    <row r="620" spans="1:19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2" t="s">
        <v>8299</v>
      </c>
      <c r="O620" t="s">
        <v>8300</v>
      </c>
      <c r="P620" s="13">
        <f t="shared" si="36"/>
        <v>0</v>
      </c>
      <c r="Q620" s="13">
        <f t="shared" si="37"/>
        <v>0</v>
      </c>
      <c r="R620" s="14">
        <f t="shared" si="38"/>
        <v>42317.810219907406</v>
      </c>
      <c r="S620" s="14">
        <f t="shared" si="39"/>
        <v>42347.810219907406</v>
      </c>
    </row>
    <row r="621" spans="1:19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2" t="s">
        <v>8299</v>
      </c>
      <c r="O621" t="s">
        <v>8300</v>
      </c>
      <c r="P621" s="13">
        <f t="shared" si="36"/>
        <v>0</v>
      </c>
      <c r="Q621" s="13">
        <f t="shared" si="37"/>
        <v>1</v>
      </c>
      <c r="R621" s="14">
        <f t="shared" si="38"/>
        <v>41908.650347222225</v>
      </c>
      <c r="S621" s="14">
        <f t="shared" si="39"/>
        <v>41968.692013888889</v>
      </c>
    </row>
    <row r="622" spans="1:19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2" t="s">
        <v>8299</v>
      </c>
      <c r="O622" t="s">
        <v>8300</v>
      </c>
      <c r="P622" s="13">
        <f t="shared" si="36"/>
        <v>1</v>
      </c>
      <c r="Q622" s="13">
        <f t="shared" si="37"/>
        <v>300</v>
      </c>
      <c r="R622" s="14">
        <f t="shared" si="38"/>
        <v>41831.716874999998</v>
      </c>
      <c r="S622" s="14">
        <f t="shared" si="39"/>
        <v>41876.716874999998</v>
      </c>
    </row>
    <row r="623" spans="1:19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2" t="s">
        <v>8299</v>
      </c>
      <c r="O623" t="s">
        <v>8300</v>
      </c>
      <c r="P623" s="13">
        <f t="shared" si="36"/>
        <v>1</v>
      </c>
      <c r="Q623" s="13">
        <f t="shared" si="37"/>
        <v>87</v>
      </c>
      <c r="R623" s="14">
        <f t="shared" si="38"/>
        <v>42528.987696759257</v>
      </c>
      <c r="S623" s="14">
        <f t="shared" si="39"/>
        <v>42558.987696759257</v>
      </c>
    </row>
    <row r="624" spans="1:19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2" t="s">
        <v>8299</v>
      </c>
      <c r="O624" t="s">
        <v>8300</v>
      </c>
      <c r="P624" s="13">
        <f t="shared" si="36"/>
        <v>6</v>
      </c>
      <c r="Q624" s="13">
        <f t="shared" si="37"/>
        <v>37.89</v>
      </c>
      <c r="R624" s="14">
        <f t="shared" si="38"/>
        <v>42532.774745370371</v>
      </c>
      <c r="S624" s="14">
        <f t="shared" si="39"/>
        <v>42552.774745370371</v>
      </c>
    </row>
    <row r="625" spans="1:19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2" t="s">
        <v>8299</v>
      </c>
      <c r="O625" t="s">
        <v>8300</v>
      </c>
      <c r="P625" s="13">
        <f t="shared" si="36"/>
        <v>0</v>
      </c>
      <c r="Q625" s="13">
        <f t="shared" si="37"/>
        <v>0</v>
      </c>
      <c r="R625" s="14">
        <f t="shared" si="38"/>
        <v>42122.009224537032</v>
      </c>
      <c r="S625" s="14">
        <f t="shared" si="39"/>
        <v>42152.009224537032</v>
      </c>
    </row>
    <row r="626" spans="1:19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2" t="s">
        <v>8299</v>
      </c>
      <c r="O626" t="s">
        <v>8300</v>
      </c>
      <c r="P626" s="13">
        <f t="shared" si="36"/>
        <v>0</v>
      </c>
      <c r="Q626" s="13">
        <f t="shared" si="37"/>
        <v>0</v>
      </c>
      <c r="R626" s="14">
        <f t="shared" si="38"/>
        <v>42108.988900462966</v>
      </c>
      <c r="S626" s="14">
        <f t="shared" si="39"/>
        <v>42138.988900462966</v>
      </c>
    </row>
    <row r="627" spans="1:19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2" t="s">
        <v>8299</v>
      </c>
      <c r="O627" t="s">
        <v>8300</v>
      </c>
      <c r="P627" s="13">
        <f t="shared" si="36"/>
        <v>0</v>
      </c>
      <c r="Q627" s="13">
        <f t="shared" si="37"/>
        <v>0</v>
      </c>
      <c r="R627" s="14">
        <f t="shared" si="38"/>
        <v>42790.895567129628</v>
      </c>
      <c r="S627" s="14">
        <f t="shared" si="39"/>
        <v>42820.853900462964</v>
      </c>
    </row>
    <row r="628" spans="1:19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2" t="s">
        <v>8299</v>
      </c>
      <c r="O628" t="s">
        <v>8300</v>
      </c>
      <c r="P628" s="13">
        <f t="shared" si="36"/>
        <v>17</v>
      </c>
      <c r="Q628" s="13">
        <f t="shared" si="37"/>
        <v>111.41</v>
      </c>
      <c r="R628" s="14">
        <f t="shared" si="38"/>
        <v>42198.559479166666</v>
      </c>
      <c r="S628" s="14">
        <f t="shared" si="39"/>
        <v>42231.556944444441</v>
      </c>
    </row>
    <row r="629" spans="1:19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2" t="s">
        <v>8299</v>
      </c>
      <c r="O629" t="s">
        <v>8300</v>
      </c>
      <c r="P629" s="13">
        <f t="shared" si="36"/>
        <v>0</v>
      </c>
      <c r="Q629" s="13">
        <f t="shared" si="37"/>
        <v>90</v>
      </c>
      <c r="R629" s="14">
        <f t="shared" si="38"/>
        <v>42384.306840277779</v>
      </c>
      <c r="S629" s="14">
        <f t="shared" si="39"/>
        <v>42443.958333333328</v>
      </c>
    </row>
    <row r="630" spans="1:19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2" t="s">
        <v>8299</v>
      </c>
      <c r="O630" t="s">
        <v>8300</v>
      </c>
      <c r="P630" s="13">
        <f t="shared" si="36"/>
        <v>0</v>
      </c>
      <c r="Q630" s="13">
        <f t="shared" si="37"/>
        <v>0</v>
      </c>
      <c r="R630" s="14">
        <f t="shared" si="38"/>
        <v>41803.692789351851</v>
      </c>
      <c r="S630" s="14">
        <f t="shared" si="39"/>
        <v>41833.692789351851</v>
      </c>
    </row>
    <row r="631" spans="1:19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2" t="s">
        <v>8299</v>
      </c>
      <c r="O631" t="s">
        <v>8300</v>
      </c>
      <c r="P631" s="13">
        <f t="shared" si="36"/>
        <v>0</v>
      </c>
      <c r="Q631" s="13">
        <f t="shared" si="37"/>
        <v>116.67</v>
      </c>
      <c r="R631" s="14">
        <f t="shared" si="38"/>
        <v>42474.637824074074</v>
      </c>
      <c r="S631" s="14">
        <f t="shared" si="39"/>
        <v>42504.637824074074</v>
      </c>
    </row>
    <row r="632" spans="1:19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2" t="s">
        <v>8299</v>
      </c>
      <c r="O632" t="s">
        <v>8300</v>
      </c>
      <c r="P632" s="13">
        <f t="shared" si="36"/>
        <v>0</v>
      </c>
      <c r="Q632" s="13">
        <f t="shared" si="37"/>
        <v>10</v>
      </c>
      <c r="R632" s="14">
        <f t="shared" si="38"/>
        <v>42223.619456018518</v>
      </c>
      <c r="S632" s="14">
        <f t="shared" si="39"/>
        <v>42253.215277777781</v>
      </c>
    </row>
    <row r="633" spans="1:19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2" t="s">
        <v>8299</v>
      </c>
      <c r="O633" t="s">
        <v>8300</v>
      </c>
      <c r="P633" s="13">
        <f t="shared" si="36"/>
        <v>1</v>
      </c>
      <c r="Q633" s="13">
        <f t="shared" si="37"/>
        <v>76.67</v>
      </c>
      <c r="R633" s="14">
        <f t="shared" si="38"/>
        <v>42489.772326388891</v>
      </c>
      <c r="S633" s="14">
        <f t="shared" si="39"/>
        <v>42518.772326388891</v>
      </c>
    </row>
    <row r="634" spans="1:19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2" t="s">
        <v>8299</v>
      </c>
      <c r="O634" t="s">
        <v>8300</v>
      </c>
      <c r="P634" s="13">
        <f t="shared" si="36"/>
        <v>0</v>
      </c>
      <c r="Q634" s="13">
        <f t="shared" si="37"/>
        <v>0</v>
      </c>
      <c r="R634" s="14">
        <f t="shared" si="38"/>
        <v>42303.659317129626</v>
      </c>
      <c r="S634" s="14">
        <f t="shared" si="39"/>
        <v>42333.700983796298</v>
      </c>
    </row>
    <row r="635" spans="1:19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2" t="s">
        <v>8299</v>
      </c>
      <c r="O635" t="s">
        <v>8300</v>
      </c>
      <c r="P635" s="13">
        <f t="shared" si="36"/>
        <v>12</v>
      </c>
      <c r="Q635" s="13">
        <f t="shared" si="37"/>
        <v>49.8</v>
      </c>
      <c r="R635" s="14">
        <f t="shared" si="38"/>
        <v>42507.29932870371</v>
      </c>
      <c r="S635" s="14">
        <f t="shared" si="39"/>
        <v>42538.958333333328</v>
      </c>
    </row>
    <row r="636" spans="1:19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2" t="s">
        <v>8299</v>
      </c>
      <c r="O636" t="s">
        <v>8300</v>
      </c>
      <c r="P636" s="13">
        <f t="shared" si="36"/>
        <v>0</v>
      </c>
      <c r="Q636" s="13">
        <f t="shared" si="37"/>
        <v>1</v>
      </c>
      <c r="R636" s="14">
        <f t="shared" si="38"/>
        <v>42031.928576388891</v>
      </c>
      <c r="S636" s="14">
        <f t="shared" si="39"/>
        <v>42061.928576388891</v>
      </c>
    </row>
    <row r="637" spans="1:19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2" t="s">
        <v>8299</v>
      </c>
      <c r="O637" t="s">
        <v>8300</v>
      </c>
      <c r="P637" s="13">
        <f t="shared" si="36"/>
        <v>0</v>
      </c>
      <c r="Q637" s="13">
        <f t="shared" si="37"/>
        <v>2</v>
      </c>
      <c r="R637" s="14">
        <f t="shared" si="38"/>
        <v>42076.092152777783</v>
      </c>
      <c r="S637" s="14">
        <f t="shared" si="39"/>
        <v>42106.092152777783</v>
      </c>
    </row>
    <row r="638" spans="1:19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2" t="s">
        <v>8299</v>
      </c>
      <c r="O638" t="s">
        <v>8300</v>
      </c>
      <c r="P638" s="13">
        <f t="shared" si="36"/>
        <v>0</v>
      </c>
      <c r="Q638" s="13">
        <f t="shared" si="37"/>
        <v>4</v>
      </c>
      <c r="R638" s="14">
        <f t="shared" si="38"/>
        <v>42131.455439814818</v>
      </c>
      <c r="S638" s="14">
        <f t="shared" si="39"/>
        <v>42161.44930555555</v>
      </c>
    </row>
    <row r="639" spans="1:19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2" t="s">
        <v>8299</v>
      </c>
      <c r="O639" t="s">
        <v>8300</v>
      </c>
      <c r="P639" s="13">
        <f t="shared" si="36"/>
        <v>0</v>
      </c>
      <c r="Q639" s="13">
        <f t="shared" si="37"/>
        <v>0</v>
      </c>
      <c r="R639" s="14">
        <f t="shared" si="38"/>
        <v>42762.962013888886</v>
      </c>
      <c r="S639" s="14">
        <f t="shared" si="39"/>
        <v>42791.961111111115</v>
      </c>
    </row>
    <row r="640" spans="1:19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2" t="s">
        <v>8299</v>
      </c>
      <c r="O640" t="s">
        <v>8300</v>
      </c>
      <c r="P640" s="13">
        <f t="shared" si="36"/>
        <v>0</v>
      </c>
      <c r="Q640" s="13">
        <f t="shared" si="37"/>
        <v>3</v>
      </c>
      <c r="R640" s="14">
        <f t="shared" si="38"/>
        <v>42759.593310185184</v>
      </c>
      <c r="S640" s="14">
        <f t="shared" si="39"/>
        <v>42819.55164351852</v>
      </c>
    </row>
    <row r="641" spans="1:19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2" t="s">
        <v>8299</v>
      </c>
      <c r="O641" t="s">
        <v>8300</v>
      </c>
      <c r="P641" s="13">
        <f t="shared" si="36"/>
        <v>0</v>
      </c>
      <c r="Q641" s="13">
        <f t="shared" si="37"/>
        <v>1</v>
      </c>
      <c r="R641" s="14">
        <f t="shared" si="38"/>
        <v>41865.583275462966</v>
      </c>
      <c r="S641" s="14">
        <f t="shared" si="39"/>
        <v>41925.583275462966</v>
      </c>
    </row>
    <row r="642" spans="1:19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2" t="s">
        <v>8299</v>
      </c>
      <c r="O642" t="s">
        <v>8301</v>
      </c>
      <c r="P642" s="13">
        <f t="shared" ref="P642:P705" si="40">ROUND(E642/D642*100,0)</f>
        <v>144</v>
      </c>
      <c r="Q642" s="13">
        <f t="shared" si="37"/>
        <v>50.5</v>
      </c>
      <c r="R642" s="14">
        <f t="shared" si="38"/>
        <v>42683.420312500006</v>
      </c>
      <c r="S642" s="14">
        <f t="shared" si="39"/>
        <v>42698.958333333328</v>
      </c>
    </row>
    <row r="643" spans="1:19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2" t="s">
        <v>8299</v>
      </c>
      <c r="O643" t="s">
        <v>8301</v>
      </c>
      <c r="P643" s="13">
        <f t="shared" si="40"/>
        <v>119</v>
      </c>
      <c r="Q643" s="13">
        <f t="shared" ref="Q643:Q706" si="41">IFERROR(ROUND(E643/L643,2),0)</f>
        <v>151.32</v>
      </c>
      <c r="R643" s="14">
        <f t="shared" ref="R643:R706" si="42">(((J643/60)/60)/24)+DATE(1970,1,1)</f>
        <v>42199.57</v>
      </c>
      <c r="S643" s="14">
        <f t="shared" ref="S643:S706" si="43">(((I643/60)/60)/24)+DATE(1970,1,1)</f>
        <v>42229.57</v>
      </c>
    </row>
    <row r="644" spans="1:19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2" t="s">
        <v>8299</v>
      </c>
      <c r="O644" t="s">
        <v>8301</v>
      </c>
      <c r="P644" s="13">
        <f t="shared" si="40"/>
        <v>1460</v>
      </c>
      <c r="Q644" s="13">
        <f t="shared" si="41"/>
        <v>134.36000000000001</v>
      </c>
      <c r="R644" s="14">
        <f t="shared" si="42"/>
        <v>42199.651319444441</v>
      </c>
      <c r="S644" s="14">
        <f t="shared" si="43"/>
        <v>42235.651319444441</v>
      </c>
    </row>
    <row r="645" spans="1:19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2" t="s">
        <v>8299</v>
      </c>
      <c r="O645" t="s">
        <v>8301</v>
      </c>
      <c r="P645" s="13">
        <f t="shared" si="40"/>
        <v>106</v>
      </c>
      <c r="Q645" s="13">
        <f t="shared" si="41"/>
        <v>174.03</v>
      </c>
      <c r="R645" s="14">
        <f t="shared" si="42"/>
        <v>42100.642071759255</v>
      </c>
      <c r="S645" s="14">
        <f t="shared" si="43"/>
        <v>42155.642071759255</v>
      </c>
    </row>
    <row r="646" spans="1:19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2" t="s">
        <v>8299</v>
      </c>
      <c r="O646" t="s">
        <v>8301</v>
      </c>
      <c r="P646" s="13">
        <f t="shared" si="40"/>
        <v>300</v>
      </c>
      <c r="Q646" s="13">
        <f t="shared" si="41"/>
        <v>73.489999999999995</v>
      </c>
      <c r="R646" s="14">
        <f t="shared" si="42"/>
        <v>41898.665960648148</v>
      </c>
      <c r="S646" s="14">
        <f t="shared" si="43"/>
        <v>41941.041666666664</v>
      </c>
    </row>
    <row r="647" spans="1:19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2" t="s">
        <v>8299</v>
      </c>
      <c r="O647" t="s">
        <v>8301</v>
      </c>
      <c r="P647" s="13">
        <f t="shared" si="40"/>
        <v>279</v>
      </c>
      <c r="Q647" s="13">
        <f t="shared" si="41"/>
        <v>23.52</v>
      </c>
      <c r="R647" s="14">
        <f t="shared" si="42"/>
        <v>42564.026319444441</v>
      </c>
      <c r="S647" s="14">
        <f t="shared" si="43"/>
        <v>42594.026319444441</v>
      </c>
    </row>
    <row r="648" spans="1:19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2" t="s">
        <v>8299</v>
      </c>
      <c r="O648" t="s">
        <v>8301</v>
      </c>
      <c r="P648" s="13">
        <f t="shared" si="40"/>
        <v>132</v>
      </c>
      <c r="Q648" s="13">
        <f t="shared" si="41"/>
        <v>39.07</v>
      </c>
      <c r="R648" s="14">
        <f t="shared" si="42"/>
        <v>41832.852627314816</v>
      </c>
      <c r="S648" s="14">
        <f t="shared" si="43"/>
        <v>41862.852627314816</v>
      </c>
    </row>
    <row r="649" spans="1:19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2" t="s">
        <v>8299</v>
      </c>
      <c r="O649" t="s">
        <v>8301</v>
      </c>
      <c r="P649" s="13">
        <f t="shared" si="40"/>
        <v>107</v>
      </c>
      <c r="Q649" s="13">
        <f t="shared" si="41"/>
        <v>125.94</v>
      </c>
      <c r="R649" s="14">
        <f t="shared" si="42"/>
        <v>42416.767928240741</v>
      </c>
      <c r="S649" s="14">
        <f t="shared" si="43"/>
        <v>42446.726261574076</v>
      </c>
    </row>
    <row r="650" spans="1:19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2" t="s">
        <v>8299</v>
      </c>
      <c r="O650" t="s">
        <v>8301</v>
      </c>
      <c r="P650" s="13">
        <f t="shared" si="40"/>
        <v>127</v>
      </c>
      <c r="Q650" s="13">
        <f t="shared" si="41"/>
        <v>1644</v>
      </c>
      <c r="R650" s="14">
        <f t="shared" si="42"/>
        <v>41891.693379629629</v>
      </c>
      <c r="S650" s="14">
        <f t="shared" si="43"/>
        <v>41926.693379629629</v>
      </c>
    </row>
    <row r="651" spans="1:19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2" t="s">
        <v>8299</v>
      </c>
      <c r="O651" t="s">
        <v>8301</v>
      </c>
      <c r="P651" s="13">
        <f t="shared" si="40"/>
        <v>140</v>
      </c>
      <c r="Q651" s="13">
        <f t="shared" si="41"/>
        <v>42.67</v>
      </c>
      <c r="R651" s="14">
        <f t="shared" si="42"/>
        <v>41877.912187499998</v>
      </c>
      <c r="S651" s="14">
        <f t="shared" si="43"/>
        <v>41898.912187499998</v>
      </c>
    </row>
    <row r="652" spans="1:19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2" t="s">
        <v>8299</v>
      </c>
      <c r="O652" t="s">
        <v>8301</v>
      </c>
      <c r="P652" s="13">
        <f t="shared" si="40"/>
        <v>112</v>
      </c>
      <c r="Q652" s="13">
        <f t="shared" si="41"/>
        <v>35.130000000000003</v>
      </c>
      <c r="R652" s="14">
        <f t="shared" si="42"/>
        <v>41932.036851851852</v>
      </c>
      <c r="S652" s="14">
        <f t="shared" si="43"/>
        <v>41992.078518518523</v>
      </c>
    </row>
    <row r="653" spans="1:19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2" t="s">
        <v>8299</v>
      </c>
      <c r="O653" t="s">
        <v>8301</v>
      </c>
      <c r="P653" s="13">
        <f t="shared" si="40"/>
        <v>101</v>
      </c>
      <c r="Q653" s="13">
        <f t="shared" si="41"/>
        <v>239.35</v>
      </c>
      <c r="R653" s="14">
        <f t="shared" si="42"/>
        <v>41956.017488425925</v>
      </c>
      <c r="S653" s="14">
        <f t="shared" si="43"/>
        <v>41986.017488425925</v>
      </c>
    </row>
    <row r="654" spans="1:19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2" t="s">
        <v>8299</v>
      </c>
      <c r="O654" t="s">
        <v>8301</v>
      </c>
      <c r="P654" s="13">
        <f t="shared" si="40"/>
        <v>100</v>
      </c>
      <c r="Q654" s="13">
        <f t="shared" si="41"/>
        <v>107.64</v>
      </c>
      <c r="R654" s="14">
        <f t="shared" si="42"/>
        <v>42675.690393518518</v>
      </c>
      <c r="S654" s="14">
        <f t="shared" si="43"/>
        <v>42705.732060185182</v>
      </c>
    </row>
    <row r="655" spans="1:19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2" t="s">
        <v>8299</v>
      </c>
      <c r="O655" t="s">
        <v>8301</v>
      </c>
      <c r="P655" s="13">
        <f t="shared" si="40"/>
        <v>141</v>
      </c>
      <c r="Q655" s="13">
        <f t="shared" si="41"/>
        <v>95.83</v>
      </c>
      <c r="R655" s="14">
        <f t="shared" si="42"/>
        <v>42199.618518518517</v>
      </c>
      <c r="S655" s="14">
        <f t="shared" si="43"/>
        <v>42236.618518518517</v>
      </c>
    </row>
    <row r="656" spans="1:19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2" t="s">
        <v>8299</v>
      </c>
      <c r="O656" t="s">
        <v>8301</v>
      </c>
      <c r="P656" s="13">
        <f t="shared" si="40"/>
        <v>267</v>
      </c>
      <c r="Q656" s="13">
        <f t="shared" si="41"/>
        <v>31.66</v>
      </c>
      <c r="R656" s="14">
        <f t="shared" si="42"/>
        <v>42163.957326388889</v>
      </c>
      <c r="S656" s="14">
        <f t="shared" si="43"/>
        <v>42193.957326388889</v>
      </c>
    </row>
    <row r="657" spans="1:19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2" t="s">
        <v>8299</v>
      </c>
      <c r="O657" t="s">
        <v>8301</v>
      </c>
      <c r="P657" s="13">
        <f t="shared" si="40"/>
        <v>147</v>
      </c>
      <c r="Q657" s="13">
        <f t="shared" si="41"/>
        <v>42.89</v>
      </c>
      <c r="R657" s="14">
        <f t="shared" si="42"/>
        <v>42045.957314814819</v>
      </c>
      <c r="S657" s="14">
        <f t="shared" si="43"/>
        <v>42075.915648148148</v>
      </c>
    </row>
    <row r="658" spans="1:19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2" t="s">
        <v>8299</v>
      </c>
      <c r="O658" t="s">
        <v>8301</v>
      </c>
      <c r="P658" s="13">
        <f t="shared" si="40"/>
        <v>214</v>
      </c>
      <c r="Q658" s="13">
        <f t="shared" si="41"/>
        <v>122.74</v>
      </c>
      <c r="R658" s="14">
        <f t="shared" si="42"/>
        <v>42417.804618055554</v>
      </c>
      <c r="S658" s="14">
        <f t="shared" si="43"/>
        <v>42477.762951388882</v>
      </c>
    </row>
    <row r="659" spans="1:19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2" t="s">
        <v>8299</v>
      </c>
      <c r="O659" t="s">
        <v>8301</v>
      </c>
      <c r="P659" s="13">
        <f t="shared" si="40"/>
        <v>126</v>
      </c>
      <c r="Q659" s="13">
        <f t="shared" si="41"/>
        <v>190.45</v>
      </c>
      <c r="R659" s="14">
        <f t="shared" si="42"/>
        <v>42331.84574074074</v>
      </c>
      <c r="S659" s="14">
        <f t="shared" si="43"/>
        <v>42361.84574074074</v>
      </c>
    </row>
    <row r="660" spans="1:19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2" t="s">
        <v>8299</v>
      </c>
      <c r="O660" t="s">
        <v>8301</v>
      </c>
      <c r="P660" s="13">
        <f t="shared" si="40"/>
        <v>104</v>
      </c>
      <c r="Q660" s="13">
        <f t="shared" si="41"/>
        <v>109.34</v>
      </c>
      <c r="R660" s="14">
        <f t="shared" si="42"/>
        <v>42179.160752314812</v>
      </c>
      <c r="S660" s="14">
        <f t="shared" si="43"/>
        <v>42211.75</v>
      </c>
    </row>
    <row r="661" spans="1:19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2" t="s">
        <v>8299</v>
      </c>
      <c r="O661" t="s">
        <v>8301</v>
      </c>
      <c r="P661" s="13">
        <f t="shared" si="40"/>
        <v>101</v>
      </c>
      <c r="Q661" s="13">
        <f t="shared" si="41"/>
        <v>143.66999999999999</v>
      </c>
      <c r="R661" s="14">
        <f t="shared" si="42"/>
        <v>42209.593692129631</v>
      </c>
      <c r="S661" s="14">
        <f t="shared" si="43"/>
        <v>42239.593692129631</v>
      </c>
    </row>
    <row r="662" spans="1:19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2" t="s">
        <v>8299</v>
      </c>
      <c r="O662" t="s">
        <v>8301</v>
      </c>
      <c r="P662" s="13">
        <f t="shared" si="40"/>
        <v>3</v>
      </c>
      <c r="Q662" s="13">
        <f t="shared" si="41"/>
        <v>84.94</v>
      </c>
      <c r="R662" s="14">
        <f t="shared" si="42"/>
        <v>41922.741655092592</v>
      </c>
      <c r="S662" s="14">
        <f t="shared" si="43"/>
        <v>41952.783321759263</v>
      </c>
    </row>
    <row r="663" spans="1:19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2" t="s">
        <v>8299</v>
      </c>
      <c r="O663" t="s">
        <v>8301</v>
      </c>
      <c r="P663" s="13">
        <f t="shared" si="40"/>
        <v>1</v>
      </c>
      <c r="Q663" s="13">
        <f t="shared" si="41"/>
        <v>10.56</v>
      </c>
      <c r="R663" s="14">
        <f t="shared" si="42"/>
        <v>42636.645358796297</v>
      </c>
      <c r="S663" s="14">
        <f t="shared" si="43"/>
        <v>42666.645358796297</v>
      </c>
    </row>
    <row r="664" spans="1:19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2" t="s">
        <v>8299</v>
      </c>
      <c r="O664" t="s">
        <v>8301</v>
      </c>
      <c r="P664" s="13">
        <f t="shared" si="40"/>
        <v>0</v>
      </c>
      <c r="Q664" s="13">
        <f t="shared" si="41"/>
        <v>39</v>
      </c>
      <c r="R664" s="14">
        <f t="shared" si="42"/>
        <v>41990.438043981485</v>
      </c>
      <c r="S664" s="14">
        <f t="shared" si="43"/>
        <v>42020.438043981485</v>
      </c>
    </row>
    <row r="665" spans="1:19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2" t="s">
        <v>8299</v>
      </c>
      <c r="O665" t="s">
        <v>8301</v>
      </c>
      <c r="P665" s="13">
        <f t="shared" si="40"/>
        <v>0</v>
      </c>
      <c r="Q665" s="13">
        <f t="shared" si="41"/>
        <v>100</v>
      </c>
      <c r="R665" s="14">
        <f t="shared" si="42"/>
        <v>42173.843240740738</v>
      </c>
      <c r="S665" s="14">
        <f t="shared" si="43"/>
        <v>42203.843240740738</v>
      </c>
    </row>
    <row r="666" spans="1:19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2" t="s">
        <v>8299</v>
      </c>
      <c r="O666" t="s">
        <v>8301</v>
      </c>
      <c r="P666" s="13">
        <f t="shared" si="40"/>
        <v>8</v>
      </c>
      <c r="Q666" s="13">
        <f t="shared" si="41"/>
        <v>31.17</v>
      </c>
      <c r="R666" s="14">
        <f t="shared" si="42"/>
        <v>42077.666377314818</v>
      </c>
      <c r="S666" s="14">
        <f t="shared" si="43"/>
        <v>42107.666377314818</v>
      </c>
    </row>
    <row r="667" spans="1:19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2" t="s">
        <v>8299</v>
      </c>
      <c r="O667" t="s">
        <v>8301</v>
      </c>
      <c r="P667" s="13">
        <f t="shared" si="40"/>
        <v>19</v>
      </c>
      <c r="Q667" s="13">
        <f t="shared" si="41"/>
        <v>155.33000000000001</v>
      </c>
      <c r="R667" s="14">
        <f t="shared" si="42"/>
        <v>42688.711354166662</v>
      </c>
      <c r="S667" s="14">
        <f t="shared" si="43"/>
        <v>42748.711354166662</v>
      </c>
    </row>
    <row r="668" spans="1:19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2" t="s">
        <v>8299</v>
      </c>
      <c r="O668" t="s">
        <v>8301</v>
      </c>
      <c r="P668" s="13">
        <f t="shared" si="40"/>
        <v>0</v>
      </c>
      <c r="Q668" s="13">
        <f t="shared" si="41"/>
        <v>2</v>
      </c>
      <c r="R668" s="14">
        <f t="shared" si="42"/>
        <v>41838.832152777781</v>
      </c>
      <c r="S668" s="14">
        <f t="shared" si="43"/>
        <v>41868.832152777781</v>
      </c>
    </row>
    <row r="669" spans="1:19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2" t="s">
        <v>8299</v>
      </c>
      <c r="O669" t="s">
        <v>8301</v>
      </c>
      <c r="P669" s="13">
        <f t="shared" si="40"/>
        <v>10</v>
      </c>
      <c r="Q669" s="13">
        <f t="shared" si="41"/>
        <v>178.93</v>
      </c>
      <c r="R669" s="14">
        <f t="shared" si="42"/>
        <v>42632.373414351852</v>
      </c>
      <c r="S669" s="14">
        <f t="shared" si="43"/>
        <v>42672.373414351852</v>
      </c>
    </row>
    <row r="670" spans="1:19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2" t="s">
        <v>8299</v>
      </c>
      <c r="O670" t="s">
        <v>8301</v>
      </c>
      <c r="P670" s="13">
        <f t="shared" si="40"/>
        <v>5</v>
      </c>
      <c r="Q670" s="13">
        <f t="shared" si="41"/>
        <v>27.36</v>
      </c>
      <c r="R670" s="14">
        <f t="shared" si="42"/>
        <v>42090.831273148149</v>
      </c>
      <c r="S670" s="14">
        <f t="shared" si="43"/>
        <v>42135.831273148149</v>
      </c>
    </row>
    <row r="671" spans="1:19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2" t="s">
        <v>8299</v>
      </c>
      <c r="O671" t="s">
        <v>8301</v>
      </c>
      <c r="P671" s="13">
        <f t="shared" si="40"/>
        <v>22</v>
      </c>
      <c r="Q671" s="13">
        <f t="shared" si="41"/>
        <v>1536.25</v>
      </c>
      <c r="R671" s="14">
        <f t="shared" si="42"/>
        <v>42527.625671296293</v>
      </c>
      <c r="S671" s="14">
        <f t="shared" si="43"/>
        <v>42557.625671296293</v>
      </c>
    </row>
    <row r="672" spans="1:19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2" t="s">
        <v>8299</v>
      </c>
      <c r="O672" t="s">
        <v>8301</v>
      </c>
      <c r="P672" s="13">
        <f t="shared" si="40"/>
        <v>29</v>
      </c>
      <c r="Q672" s="13">
        <f t="shared" si="41"/>
        <v>85</v>
      </c>
      <c r="R672" s="14">
        <f t="shared" si="42"/>
        <v>42506.709722222222</v>
      </c>
      <c r="S672" s="14">
        <f t="shared" si="43"/>
        <v>42540.340277777781</v>
      </c>
    </row>
    <row r="673" spans="1:19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2" t="s">
        <v>8299</v>
      </c>
      <c r="O673" t="s">
        <v>8301</v>
      </c>
      <c r="P673" s="13">
        <f t="shared" si="40"/>
        <v>39</v>
      </c>
      <c r="Q673" s="13">
        <f t="shared" si="41"/>
        <v>788.53</v>
      </c>
      <c r="R673" s="14">
        <f t="shared" si="42"/>
        <v>41984.692731481482</v>
      </c>
      <c r="S673" s="14">
        <f t="shared" si="43"/>
        <v>42018.166666666672</v>
      </c>
    </row>
    <row r="674" spans="1:19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2" t="s">
        <v>8299</v>
      </c>
      <c r="O674" t="s">
        <v>8301</v>
      </c>
      <c r="P674" s="13">
        <f t="shared" si="40"/>
        <v>22</v>
      </c>
      <c r="Q674" s="13">
        <f t="shared" si="41"/>
        <v>50.3</v>
      </c>
      <c r="R674" s="14">
        <f t="shared" si="42"/>
        <v>41974.219490740739</v>
      </c>
      <c r="S674" s="14">
        <f t="shared" si="43"/>
        <v>42005.207638888889</v>
      </c>
    </row>
    <row r="675" spans="1:19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2" t="s">
        <v>8299</v>
      </c>
      <c r="O675" t="s">
        <v>8301</v>
      </c>
      <c r="P675" s="13">
        <f t="shared" si="40"/>
        <v>0</v>
      </c>
      <c r="Q675" s="13">
        <f t="shared" si="41"/>
        <v>68.33</v>
      </c>
      <c r="R675" s="14">
        <f t="shared" si="42"/>
        <v>41838.840474537035</v>
      </c>
      <c r="S675" s="14">
        <f t="shared" si="43"/>
        <v>41883.840474537035</v>
      </c>
    </row>
    <row r="676" spans="1:19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2" t="s">
        <v>8299</v>
      </c>
      <c r="O676" t="s">
        <v>8301</v>
      </c>
      <c r="P676" s="13">
        <f t="shared" si="40"/>
        <v>0</v>
      </c>
      <c r="Q676" s="13">
        <f t="shared" si="41"/>
        <v>7.5</v>
      </c>
      <c r="R676" s="14">
        <f t="shared" si="42"/>
        <v>41803.116053240738</v>
      </c>
      <c r="S676" s="14">
        <f t="shared" si="43"/>
        <v>41863.116053240738</v>
      </c>
    </row>
    <row r="677" spans="1:19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2" t="s">
        <v>8299</v>
      </c>
      <c r="O677" t="s">
        <v>8301</v>
      </c>
      <c r="P677" s="13">
        <f t="shared" si="40"/>
        <v>15</v>
      </c>
      <c r="Q677" s="13">
        <f t="shared" si="41"/>
        <v>34.270000000000003</v>
      </c>
      <c r="R677" s="14">
        <f t="shared" si="42"/>
        <v>41975.930601851855</v>
      </c>
      <c r="S677" s="14">
        <f t="shared" si="43"/>
        <v>42005.290972222225</v>
      </c>
    </row>
    <row r="678" spans="1:19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2" t="s">
        <v>8299</v>
      </c>
      <c r="O678" t="s">
        <v>8301</v>
      </c>
      <c r="P678" s="13">
        <f t="shared" si="40"/>
        <v>1</v>
      </c>
      <c r="Q678" s="13">
        <f t="shared" si="41"/>
        <v>61.29</v>
      </c>
      <c r="R678" s="14">
        <f t="shared" si="42"/>
        <v>42012.768298611118</v>
      </c>
      <c r="S678" s="14">
        <f t="shared" si="43"/>
        <v>42042.768298611118</v>
      </c>
    </row>
    <row r="679" spans="1:19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2" t="s">
        <v>8299</v>
      </c>
      <c r="O679" t="s">
        <v>8301</v>
      </c>
      <c r="P679" s="13">
        <f t="shared" si="40"/>
        <v>26</v>
      </c>
      <c r="Q679" s="13">
        <f t="shared" si="41"/>
        <v>133.25</v>
      </c>
      <c r="R679" s="14">
        <f t="shared" si="42"/>
        <v>42504.403877314813</v>
      </c>
      <c r="S679" s="14">
        <f t="shared" si="43"/>
        <v>42549.403877314813</v>
      </c>
    </row>
    <row r="680" spans="1:19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2" t="s">
        <v>8299</v>
      </c>
      <c r="O680" t="s">
        <v>8301</v>
      </c>
      <c r="P680" s="13">
        <f t="shared" si="40"/>
        <v>4</v>
      </c>
      <c r="Q680" s="13">
        <f t="shared" si="41"/>
        <v>65.180000000000007</v>
      </c>
      <c r="R680" s="14">
        <f t="shared" si="42"/>
        <v>42481.376597222217</v>
      </c>
      <c r="S680" s="14">
        <f t="shared" si="43"/>
        <v>42511.376597222217</v>
      </c>
    </row>
    <row r="681" spans="1:19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2" t="s">
        <v>8299</v>
      </c>
      <c r="O681" t="s">
        <v>8301</v>
      </c>
      <c r="P681" s="13">
        <f t="shared" si="40"/>
        <v>15</v>
      </c>
      <c r="Q681" s="13">
        <f t="shared" si="41"/>
        <v>93.9</v>
      </c>
      <c r="R681" s="14">
        <f t="shared" si="42"/>
        <v>42556.695706018523</v>
      </c>
      <c r="S681" s="14">
        <f t="shared" si="43"/>
        <v>42616.695706018523</v>
      </c>
    </row>
    <row r="682" spans="1:19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2" t="s">
        <v>8299</v>
      </c>
      <c r="O682" t="s">
        <v>8301</v>
      </c>
      <c r="P682" s="13">
        <f t="shared" si="40"/>
        <v>26</v>
      </c>
      <c r="Q682" s="13">
        <f t="shared" si="41"/>
        <v>150.65</v>
      </c>
      <c r="R682" s="14">
        <f t="shared" si="42"/>
        <v>41864.501516203702</v>
      </c>
      <c r="S682" s="14">
        <f t="shared" si="43"/>
        <v>41899.501516203702</v>
      </c>
    </row>
    <row r="683" spans="1:19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2" t="s">
        <v>8299</v>
      </c>
      <c r="O683" t="s">
        <v>8301</v>
      </c>
      <c r="P683" s="13">
        <f t="shared" si="40"/>
        <v>0</v>
      </c>
      <c r="Q683" s="13">
        <f t="shared" si="41"/>
        <v>1</v>
      </c>
      <c r="R683" s="14">
        <f t="shared" si="42"/>
        <v>42639.805601851855</v>
      </c>
      <c r="S683" s="14">
        <f t="shared" si="43"/>
        <v>42669.805601851855</v>
      </c>
    </row>
    <row r="684" spans="1:19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2" t="s">
        <v>8299</v>
      </c>
      <c r="O684" t="s">
        <v>8301</v>
      </c>
      <c r="P684" s="13">
        <f t="shared" si="40"/>
        <v>0</v>
      </c>
      <c r="Q684" s="13">
        <f t="shared" si="41"/>
        <v>13.25</v>
      </c>
      <c r="R684" s="14">
        <f t="shared" si="42"/>
        <v>42778.765300925923</v>
      </c>
      <c r="S684" s="14">
        <f t="shared" si="43"/>
        <v>42808.723634259266</v>
      </c>
    </row>
    <row r="685" spans="1:19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2" t="s">
        <v>8299</v>
      </c>
      <c r="O685" t="s">
        <v>8301</v>
      </c>
      <c r="P685" s="13">
        <f t="shared" si="40"/>
        <v>1</v>
      </c>
      <c r="Q685" s="13">
        <f t="shared" si="41"/>
        <v>99.33</v>
      </c>
      <c r="R685" s="14">
        <f t="shared" si="42"/>
        <v>42634.900046296301</v>
      </c>
      <c r="S685" s="14">
        <f t="shared" si="43"/>
        <v>42674.900046296301</v>
      </c>
    </row>
    <row r="686" spans="1:19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2" t="s">
        <v>8299</v>
      </c>
      <c r="O686" t="s">
        <v>8301</v>
      </c>
      <c r="P686" s="13">
        <f t="shared" si="40"/>
        <v>7</v>
      </c>
      <c r="Q686" s="13">
        <f t="shared" si="41"/>
        <v>177.39</v>
      </c>
      <c r="R686" s="14">
        <f t="shared" si="42"/>
        <v>41809.473275462966</v>
      </c>
      <c r="S686" s="14">
        <f t="shared" si="43"/>
        <v>41845.125</v>
      </c>
    </row>
    <row r="687" spans="1:19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2" t="s">
        <v>8299</v>
      </c>
      <c r="O687" t="s">
        <v>8301</v>
      </c>
      <c r="P687" s="13">
        <f t="shared" si="40"/>
        <v>28</v>
      </c>
      <c r="Q687" s="13">
        <f t="shared" si="41"/>
        <v>55.3</v>
      </c>
      <c r="R687" s="14">
        <f t="shared" si="42"/>
        <v>41971.866574074069</v>
      </c>
      <c r="S687" s="14">
        <f t="shared" si="43"/>
        <v>42016.866574074069</v>
      </c>
    </row>
    <row r="688" spans="1:19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2" t="s">
        <v>8299</v>
      </c>
      <c r="O688" t="s">
        <v>8301</v>
      </c>
      <c r="P688" s="13">
        <f t="shared" si="40"/>
        <v>0</v>
      </c>
      <c r="Q688" s="13">
        <f t="shared" si="41"/>
        <v>0</v>
      </c>
      <c r="R688" s="14">
        <f t="shared" si="42"/>
        <v>42189.673263888893</v>
      </c>
      <c r="S688" s="14">
        <f t="shared" si="43"/>
        <v>42219.673263888893</v>
      </c>
    </row>
    <row r="689" spans="1:19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2" t="s">
        <v>8299</v>
      </c>
      <c r="O689" t="s">
        <v>8301</v>
      </c>
      <c r="P689" s="13">
        <f t="shared" si="40"/>
        <v>4</v>
      </c>
      <c r="Q689" s="13">
        <f t="shared" si="41"/>
        <v>591.66999999999996</v>
      </c>
      <c r="R689" s="14">
        <f t="shared" si="42"/>
        <v>42711.750613425931</v>
      </c>
      <c r="S689" s="14">
        <f t="shared" si="43"/>
        <v>42771.750613425931</v>
      </c>
    </row>
    <row r="690" spans="1:19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2" t="s">
        <v>8299</v>
      </c>
      <c r="O690" t="s">
        <v>8301</v>
      </c>
      <c r="P690" s="13">
        <f t="shared" si="40"/>
        <v>73</v>
      </c>
      <c r="Q690" s="13">
        <f t="shared" si="41"/>
        <v>405.5</v>
      </c>
      <c r="R690" s="14">
        <f t="shared" si="42"/>
        <v>42262.104780092588</v>
      </c>
      <c r="S690" s="14">
        <f t="shared" si="43"/>
        <v>42292.104780092588</v>
      </c>
    </row>
    <row r="691" spans="1:19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2" t="s">
        <v>8299</v>
      </c>
      <c r="O691" t="s">
        <v>8301</v>
      </c>
      <c r="P691" s="13">
        <f t="shared" si="40"/>
        <v>58</v>
      </c>
      <c r="Q691" s="13">
        <f t="shared" si="41"/>
        <v>343.15</v>
      </c>
      <c r="R691" s="14">
        <f t="shared" si="42"/>
        <v>42675.66778935185</v>
      </c>
      <c r="S691" s="14">
        <f t="shared" si="43"/>
        <v>42712.207638888889</v>
      </c>
    </row>
    <row r="692" spans="1:19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2" t="s">
        <v>8299</v>
      </c>
      <c r="O692" t="s">
        <v>8301</v>
      </c>
      <c r="P692" s="13">
        <f t="shared" si="40"/>
        <v>12</v>
      </c>
      <c r="Q692" s="13">
        <f t="shared" si="41"/>
        <v>72.59</v>
      </c>
      <c r="R692" s="14">
        <f t="shared" si="42"/>
        <v>42579.634733796294</v>
      </c>
      <c r="S692" s="14">
        <f t="shared" si="43"/>
        <v>42622.25</v>
      </c>
    </row>
    <row r="693" spans="1:19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2" t="s">
        <v>8299</v>
      </c>
      <c r="O693" t="s">
        <v>8301</v>
      </c>
      <c r="P693" s="13">
        <f t="shared" si="40"/>
        <v>1</v>
      </c>
      <c r="Q693" s="13">
        <f t="shared" si="41"/>
        <v>26</v>
      </c>
      <c r="R693" s="14">
        <f t="shared" si="42"/>
        <v>42158.028310185182</v>
      </c>
      <c r="S693" s="14">
        <f t="shared" si="43"/>
        <v>42186.028310185182</v>
      </c>
    </row>
    <row r="694" spans="1:19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2" t="s">
        <v>8299</v>
      </c>
      <c r="O694" t="s">
        <v>8301</v>
      </c>
      <c r="P694" s="13">
        <f t="shared" si="40"/>
        <v>7</v>
      </c>
      <c r="Q694" s="13">
        <f t="shared" si="41"/>
        <v>6.5</v>
      </c>
      <c r="R694" s="14">
        <f t="shared" si="42"/>
        <v>42696.37572916667</v>
      </c>
      <c r="S694" s="14">
        <f t="shared" si="43"/>
        <v>42726.37572916667</v>
      </c>
    </row>
    <row r="695" spans="1:19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2" t="s">
        <v>8299</v>
      </c>
      <c r="O695" t="s">
        <v>8301</v>
      </c>
      <c r="P695" s="13">
        <f t="shared" si="40"/>
        <v>35</v>
      </c>
      <c r="Q695" s="13">
        <f t="shared" si="41"/>
        <v>119.39</v>
      </c>
      <c r="R695" s="14">
        <f t="shared" si="42"/>
        <v>42094.808182870373</v>
      </c>
      <c r="S695" s="14">
        <f t="shared" si="43"/>
        <v>42124.808182870373</v>
      </c>
    </row>
    <row r="696" spans="1:19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2" t="s">
        <v>8299</v>
      </c>
      <c r="O696" t="s">
        <v>8301</v>
      </c>
      <c r="P696" s="13">
        <f t="shared" si="40"/>
        <v>0</v>
      </c>
      <c r="Q696" s="13">
        <f t="shared" si="41"/>
        <v>84.29</v>
      </c>
      <c r="R696" s="14">
        <f t="shared" si="42"/>
        <v>42737.663877314815</v>
      </c>
      <c r="S696" s="14">
        <f t="shared" si="43"/>
        <v>42767.663877314815</v>
      </c>
    </row>
    <row r="697" spans="1:19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2" t="s">
        <v>8299</v>
      </c>
      <c r="O697" t="s">
        <v>8301</v>
      </c>
      <c r="P697" s="13">
        <f t="shared" si="40"/>
        <v>1</v>
      </c>
      <c r="Q697" s="13">
        <f t="shared" si="41"/>
        <v>90.86</v>
      </c>
      <c r="R697" s="14">
        <f t="shared" si="42"/>
        <v>41913.521064814813</v>
      </c>
      <c r="S697" s="14">
        <f t="shared" si="43"/>
        <v>41943.521064814813</v>
      </c>
    </row>
    <row r="698" spans="1:19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2" t="s">
        <v>8299</v>
      </c>
      <c r="O698" t="s">
        <v>8301</v>
      </c>
      <c r="P698" s="13">
        <f t="shared" si="40"/>
        <v>0</v>
      </c>
      <c r="Q698" s="13">
        <f t="shared" si="41"/>
        <v>1</v>
      </c>
      <c r="R698" s="14">
        <f t="shared" si="42"/>
        <v>41815.927106481482</v>
      </c>
      <c r="S698" s="14">
        <f t="shared" si="43"/>
        <v>41845.927106481482</v>
      </c>
    </row>
    <row r="699" spans="1:19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2" t="s">
        <v>8299</v>
      </c>
      <c r="O699" t="s">
        <v>8301</v>
      </c>
      <c r="P699" s="13">
        <f t="shared" si="40"/>
        <v>46</v>
      </c>
      <c r="Q699" s="13">
        <f t="shared" si="41"/>
        <v>20.34</v>
      </c>
      <c r="R699" s="14">
        <f t="shared" si="42"/>
        <v>42388.523020833338</v>
      </c>
      <c r="S699" s="14">
        <f t="shared" si="43"/>
        <v>42403.523020833338</v>
      </c>
    </row>
    <row r="700" spans="1:19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2" t="s">
        <v>8299</v>
      </c>
      <c r="O700" t="s">
        <v>8301</v>
      </c>
      <c r="P700" s="13">
        <f t="shared" si="40"/>
        <v>15</v>
      </c>
      <c r="Q700" s="13">
        <f t="shared" si="41"/>
        <v>530.69000000000005</v>
      </c>
      <c r="R700" s="14">
        <f t="shared" si="42"/>
        <v>41866.931076388886</v>
      </c>
      <c r="S700" s="14">
        <f t="shared" si="43"/>
        <v>41900.083333333336</v>
      </c>
    </row>
    <row r="701" spans="1:19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2" t="s">
        <v>8299</v>
      </c>
      <c r="O701" t="s">
        <v>8301</v>
      </c>
      <c r="P701" s="13">
        <f t="shared" si="40"/>
        <v>82</v>
      </c>
      <c r="Q701" s="13">
        <f t="shared" si="41"/>
        <v>120.39</v>
      </c>
      <c r="R701" s="14">
        <f t="shared" si="42"/>
        <v>41563.485509259262</v>
      </c>
      <c r="S701" s="14">
        <f t="shared" si="43"/>
        <v>41600.666666666664</v>
      </c>
    </row>
    <row r="702" spans="1:19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2" t="s">
        <v>8299</v>
      </c>
      <c r="O702" t="s">
        <v>8301</v>
      </c>
      <c r="P702" s="13">
        <f t="shared" si="40"/>
        <v>3</v>
      </c>
      <c r="Q702" s="13">
        <f t="shared" si="41"/>
        <v>13</v>
      </c>
      <c r="R702" s="14">
        <f t="shared" si="42"/>
        <v>42715.688437500001</v>
      </c>
      <c r="S702" s="14">
        <f t="shared" si="43"/>
        <v>42745.688437500001</v>
      </c>
    </row>
    <row r="703" spans="1:19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2" t="s">
        <v>8299</v>
      </c>
      <c r="O703" t="s">
        <v>8301</v>
      </c>
      <c r="P703" s="13">
        <f t="shared" si="40"/>
        <v>27</v>
      </c>
      <c r="Q703" s="13">
        <f t="shared" si="41"/>
        <v>291.33</v>
      </c>
      <c r="R703" s="14">
        <f t="shared" si="42"/>
        <v>41813.662962962961</v>
      </c>
      <c r="S703" s="14">
        <f t="shared" si="43"/>
        <v>41843.662962962961</v>
      </c>
    </row>
    <row r="704" spans="1:19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2" t="s">
        <v>8299</v>
      </c>
      <c r="O704" t="s">
        <v>8301</v>
      </c>
      <c r="P704" s="13">
        <f t="shared" si="40"/>
        <v>31</v>
      </c>
      <c r="Q704" s="13">
        <f t="shared" si="41"/>
        <v>124.92</v>
      </c>
      <c r="R704" s="14">
        <f t="shared" si="42"/>
        <v>42668.726701388892</v>
      </c>
      <c r="S704" s="14">
        <f t="shared" si="43"/>
        <v>42698.768368055549</v>
      </c>
    </row>
    <row r="705" spans="1:19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2" t="s">
        <v>8299</v>
      </c>
      <c r="O705" t="s">
        <v>8301</v>
      </c>
      <c r="P705" s="13">
        <f t="shared" si="40"/>
        <v>6</v>
      </c>
      <c r="Q705" s="13">
        <f t="shared" si="41"/>
        <v>119.57</v>
      </c>
      <c r="R705" s="14">
        <f t="shared" si="42"/>
        <v>42711.950798611113</v>
      </c>
      <c r="S705" s="14">
        <f t="shared" si="43"/>
        <v>42766.98055555555</v>
      </c>
    </row>
    <row r="706" spans="1:19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2" t="s">
        <v>8299</v>
      </c>
      <c r="O706" t="s">
        <v>8301</v>
      </c>
      <c r="P706" s="13">
        <f t="shared" ref="P706:P769" si="44">ROUND(E706/D706*100,0)</f>
        <v>1</v>
      </c>
      <c r="Q706" s="13">
        <f t="shared" si="41"/>
        <v>120.25</v>
      </c>
      <c r="R706" s="14">
        <f t="shared" si="42"/>
        <v>42726.192916666667</v>
      </c>
      <c r="S706" s="14">
        <f t="shared" si="43"/>
        <v>42786.192916666667</v>
      </c>
    </row>
    <row r="707" spans="1:19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2" t="s">
        <v>8299</v>
      </c>
      <c r="O707" t="s">
        <v>8301</v>
      </c>
      <c r="P707" s="13">
        <f t="shared" si="44"/>
        <v>1</v>
      </c>
      <c r="Q707" s="13">
        <f t="shared" ref="Q707:Q770" si="45">IFERROR(ROUND(E707/L707,2),0)</f>
        <v>195.4</v>
      </c>
      <c r="R707" s="14">
        <f t="shared" ref="R707:R770" si="46">(((J707/60)/60)/24)+DATE(1970,1,1)</f>
        <v>42726.491643518515</v>
      </c>
      <c r="S707" s="14">
        <f t="shared" ref="S707:S770" si="47">(((I707/60)/60)/24)+DATE(1970,1,1)</f>
        <v>42756.491643518515</v>
      </c>
    </row>
    <row r="708" spans="1:19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2" t="s">
        <v>8299</v>
      </c>
      <c r="O708" t="s">
        <v>8301</v>
      </c>
      <c r="P708" s="13">
        <f t="shared" si="44"/>
        <v>0</v>
      </c>
      <c r="Q708" s="13">
        <f t="shared" si="45"/>
        <v>0</v>
      </c>
      <c r="R708" s="14">
        <f t="shared" si="46"/>
        <v>42676.995173611111</v>
      </c>
      <c r="S708" s="14">
        <f t="shared" si="47"/>
        <v>42718.777083333334</v>
      </c>
    </row>
    <row r="709" spans="1:19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2" t="s">
        <v>8299</v>
      </c>
      <c r="O709" t="s">
        <v>8301</v>
      </c>
      <c r="P709" s="13">
        <f t="shared" si="44"/>
        <v>79</v>
      </c>
      <c r="Q709" s="13">
        <f t="shared" si="45"/>
        <v>117.7</v>
      </c>
      <c r="R709" s="14">
        <f t="shared" si="46"/>
        <v>42696.663506944446</v>
      </c>
      <c r="S709" s="14">
        <f t="shared" si="47"/>
        <v>42736.663506944446</v>
      </c>
    </row>
    <row r="710" spans="1:19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2" t="s">
        <v>8299</v>
      </c>
      <c r="O710" t="s">
        <v>8301</v>
      </c>
      <c r="P710" s="13">
        <f t="shared" si="44"/>
        <v>22</v>
      </c>
      <c r="Q710" s="13">
        <f t="shared" si="45"/>
        <v>23.95</v>
      </c>
      <c r="R710" s="14">
        <f t="shared" si="46"/>
        <v>41835.581018518518</v>
      </c>
      <c r="S710" s="14">
        <f t="shared" si="47"/>
        <v>41895.581018518518</v>
      </c>
    </row>
    <row r="711" spans="1:19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2" t="s">
        <v>8299</v>
      </c>
      <c r="O711" t="s">
        <v>8301</v>
      </c>
      <c r="P711" s="13">
        <f t="shared" si="44"/>
        <v>0</v>
      </c>
      <c r="Q711" s="13">
        <f t="shared" si="45"/>
        <v>30.5</v>
      </c>
      <c r="R711" s="14">
        <f t="shared" si="46"/>
        <v>41948.041192129633</v>
      </c>
      <c r="S711" s="14">
        <f t="shared" si="47"/>
        <v>41978.041192129633</v>
      </c>
    </row>
    <row r="712" spans="1:19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2" t="s">
        <v>8299</v>
      </c>
      <c r="O712" t="s">
        <v>8301</v>
      </c>
      <c r="P712" s="13">
        <f t="shared" si="44"/>
        <v>0</v>
      </c>
      <c r="Q712" s="13">
        <f t="shared" si="45"/>
        <v>0</v>
      </c>
      <c r="R712" s="14">
        <f t="shared" si="46"/>
        <v>41837.984976851854</v>
      </c>
      <c r="S712" s="14">
        <f t="shared" si="47"/>
        <v>41871.030555555553</v>
      </c>
    </row>
    <row r="713" spans="1:19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2" t="s">
        <v>8299</v>
      </c>
      <c r="O713" t="s">
        <v>8301</v>
      </c>
      <c r="P713" s="13">
        <f t="shared" si="44"/>
        <v>34</v>
      </c>
      <c r="Q713" s="13">
        <f t="shared" si="45"/>
        <v>99.97</v>
      </c>
      <c r="R713" s="14">
        <f t="shared" si="46"/>
        <v>42678.459120370375</v>
      </c>
      <c r="S713" s="14">
        <f t="shared" si="47"/>
        <v>42718.500787037032</v>
      </c>
    </row>
    <row r="714" spans="1:19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2" t="s">
        <v>8299</v>
      </c>
      <c r="O714" t="s">
        <v>8301</v>
      </c>
      <c r="P714" s="13">
        <f t="shared" si="44"/>
        <v>0</v>
      </c>
      <c r="Q714" s="13">
        <f t="shared" si="45"/>
        <v>26.25</v>
      </c>
      <c r="R714" s="14">
        <f t="shared" si="46"/>
        <v>42384.680925925932</v>
      </c>
      <c r="S714" s="14">
        <f t="shared" si="47"/>
        <v>42414.680925925932</v>
      </c>
    </row>
    <row r="715" spans="1:19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2" t="s">
        <v>8299</v>
      </c>
      <c r="O715" t="s">
        <v>8301</v>
      </c>
      <c r="P715" s="13">
        <f t="shared" si="44"/>
        <v>1</v>
      </c>
      <c r="Q715" s="13">
        <f t="shared" si="45"/>
        <v>199</v>
      </c>
      <c r="R715" s="14">
        <f t="shared" si="46"/>
        <v>42496.529305555552</v>
      </c>
      <c r="S715" s="14">
        <f t="shared" si="47"/>
        <v>42526.529305555552</v>
      </c>
    </row>
    <row r="716" spans="1:19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2" t="s">
        <v>8299</v>
      </c>
      <c r="O716" t="s">
        <v>8301</v>
      </c>
      <c r="P716" s="13">
        <f t="shared" si="44"/>
        <v>15</v>
      </c>
      <c r="Q716" s="13">
        <f t="shared" si="45"/>
        <v>80.319999999999993</v>
      </c>
      <c r="R716" s="14">
        <f t="shared" si="46"/>
        <v>42734.787986111114</v>
      </c>
      <c r="S716" s="14">
        <f t="shared" si="47"/>
        <v>42794.787986111114</v>
      </c>
    </row>
    <row r="717" spans="1:19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2" t="s">
        <v>8299</v>
      </c>
      <c r="O717" t="s">
        <v>8301</v>
      </c>
      <c r="P717" s="13">
        <f t="shared" si="44"/>
        <v>5</v>
      </c>
      <c r="Q717" s="13">
        <f t="shared" si="45"/>
        <v>115.75</v>
      </c>
      <c r="R717" s="14">
        <f t="shared" si="46"/>
        <v>42273.090740740736</v>
      </c>
      <c r="S717" s="14">
        <f t="shared" si="47"/>
        <v>42313.132407407407</v>
      </c>
    </row>
    <row r="718" spans="1:19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2" t="s">
        <v>8299</v>
      </c>
      <c r="O718" t="s">
        <v>8301</v>
      </c>
      <c r="P718" s="13">
        <f t="shared" si="44"/>
        <v>10</v>
      </c>
      <c r="Q718" s="13">
        <f t="shared" si="45"/>
        <v>44.69</v>
      </c>
      <c r="R718" s="14">
        <f t="shared" si="46"/>
        <v>41940.658645833333</v>
      </c>
      <c r="S718" s="14">
        <f t="shared" si="47"/>
        <v>41974</v>
      </c>
    </row>
    <row r="719" spans="1:19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2" t="s">
        <v>8299</v>
      </c>
      <c r="O719" t="s">
        <v>8301</v>
      </c>
      <c r="P719" s="13">
        <f t="shared" si="44"/>
        <v>0</v>
      </c>
      <c r="Q719" s="13">
        <f t="shared" si="45"/>
        <v>76.25</v>
      </c>
      <c r="R719" s="14">
        <f t="shared" si="46"/>
        <v>41857.854189814818</v>
      </c>
      <c r="S719" s="14">
        <f t="shared" si="47"/>
        <v>41887.854189814818</v>
      </c>
    </row>
    <row r="720" spans="1:19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2" t="s">
        <v>8299</v>
      </c>
      <c r="O720" t="s">
        <v>8301</v>
      </c>
      <c r="P720" s="13">
        <f t="shared" si="44"/>
        <v>1</v>
      </c>
      <c r="Q720" s="13">
        <f t="shared" si="45"/>
        <v>22.5</v>
      </c>
      <c r="R720" s="14">
        <f t="shared" si="46"/>
        <v>42752.845451388886</v>
      </c>
      <c r="S720" s="14">
        <f t="shared" si="47"/>
        <v>42784.249305555553</v>
      </c>
    </row>
    <row r="721" spans="1:19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2" t="s">
        <v>8299</v>
      </c>
      <c r="O721" t="s">
        <v>8301</v>
      </c>
      <c r="P721" s="13">
        <f t="shared" si="44"/>
        <v>1</v>
      </c>
      <c r="Q721" s="13">
        <f t="shared" si="45"/>
        <v>19.399999999999999</v>
      </c>
      <c r="R721" s="14">
        <f t="shared" si="46"/>
        <v>42409.040231481486</v>
      </c>
      <c r="S721" s="14">
        <f t="shared" si="47"/>
        <v>42423.040231481486</v>
      </c>
    </row>
    <row r="722" spans="1:19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2" t="s">
        <v>8302</v>
      </c>
      <c r="O722" t="s">
        <v>8303</v>
      </c>
      <c r="P722" s="13">
        <f t="shared" si="44"/>
        <v>144</v>
      </c>
      <c r="Q722" s="13">
        <f t="shared" si="45"/>
        <v>66.709999999999994</v>
      </c>
      <c r="R722" s="14">
        <f t="shared" si="46"/>
        <v>40909.649201388893</v>
      </c>
      <c r="S722" s="14">
        <f t="shared" si="47"/>
        <v>40937.649201388893</v>
      </c>
    </row>
    <row r="723" spans="1:19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2" t="s">
        <v>8302</v>
      </c>
      <c r="O723" t="s">
        <v>8303</v>
      </c>
      <c r="P723" s="13">
        <f t="shared" si="44"/>
        <v>122</v>
      </c>
      <c r="Q723" s="13">
        <f t="shared" si="45"/>
        <v>84.14</v>
      </c>
      <c r="R723" s="14">
        <f t="shared" si="46"/>
        <v>41807.571840277778</v>
      </c>
      <c r="S723" s="14">
        <f t="shared" si="47"/>
        <v>41852.571840277778</v>
      </c>
    </row>
    <row r="724" spans="1:19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2" t="s">
        <v>8302</v>
      </c>
      <c r="O724" t="s">
        <v>8303</v>
      </c>
      <c r="P724" s="13">
        <f t="shared" si="44"/>
        <v>132</v>
      </c>
      <c r="Q724" s="13">
        <f t="shared" si="45"/>
        <v>215.73</v>
      </c>
      <c r="R724" s="14">
        <f t="shared" si="46"/>
        <v>40977.805300925924</v>
      </c>
      <c r="S724" s="14">
        <f t="shared" si="47"/>
        <v>41007.76363425926</v>
      </c>
    </row>
    <row r="725" spans="1:19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2" t="s">
        <v>8302</v>
      </c>
      <c r="O725" t="s">
        <v>8303</v>
      </c>
      <c r="P725" s="13">
        <f t="shared" si="44"/>
        <v>109</v>
      </c>
      <c r="Q725" s="13">
        <f t="shared" si="45"/>
        <v>54.69</v>
      </c>
      <c r="R725" s="14">
        <f t="shared" si="46"/>
        <v>42184.816539351858</v>
      </c>
      <c r="S725" s="14">
        <f t="shared" si="47"/>
        <v>42215.165972222225</v>
      </c>
    </row>
    <row r="726" spans="1:19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2" t="s">
        <v>8302</v>
      </c>
      <c r="O726" t="s">
        <v>8303</v>
      </c>
      <c r="P726" s="13">
        <f t="shared" si="44"/>
        <v>105</v>
      </c>
      <c r="Q726" s="13">
        <f t="shared" si="45"/>
        <v>51.63</v>
      </c>
      <c r="R726" s="14">
        <f t="shared" si="46"/>
        <v>40694.638460648144</v>
      </c>
      <c r="S726" s="14">
        <f t="shared" si="47"/>
        <v>40724.638460648144</v>
      </c>
    </row>
    <row r="727" spans="1:19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2" t="s">
        <v>8302</v>
      </c>
      <c r="O727" t="s">
        <v>8303</v>
      </c>
      <c r="P727" s="13">
        <f t="shared" si="44"/>
        <v>100</v>
      </c>
      <c r="Q727" s="13">
        <f t="shared" si="45"/>
        <v>143.36000000000001</v>
      </c>
      <c r="R727" s="14">
        <f t="shared" si="46"/>
        <v>42321.626296296294</v>
      </c>
      <c r="S727" s="14">
        <f t="shared" si="47"/>
        <v>42351.626296296294</v>
      </c>
    </row>
    <row r="728" spans="1:19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2" t="s">
        <v>8302</v>
      </c>
      <c r="O728" t="s">
        <v>8303</v>
      </c>
      <c r="P728" s="13">
        <f t="shared" si="44"/>
        <v>101</v>
      </c>
      <c r="Q728" s="13">
        <f t="shared" si="45"/>
        <v>72.430000000000007</v>
      </c>
      <c r="R728" s="14">
        <f t="shared" si="46"/>
        <v>41346.042673611111</v>
      </c>
      <c r="S728" s="14">
        <f t="shared" si="47"/>
        <v>41376.042673611111</v>
      </c>
    </row>
    <row r="729" spans="1:19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2" t="s">
        <v>8302</v>
      </c>
      <c r="O729" t="s">
        <v>8303</v>
      </c>
      <c r="P729" s="13">
        <f t="shared" si="44"/>
        <v>156</v>
      </c>
      <c r="Q729" s="13">
        <f t="shared" si="45"/>
        <v>36.53</v>
      </c>
      <c r="R729" s="14">
        <f t="shared" si="46"/>
        <v>41247.020243055551</v>
      </c>
      <c r="S729" s="14">
        <f t="shared" si="47"/>
        <v>41288.888888888891</v>
      </c>
    </row>
    <row r="730" spans="1:19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2" t="s">
        <v>8302</v>
      </c>
      <c r="O730" t="s">
        <v>8303</v>
      </c>
      <c r="P730" s="13">
        <f t="shared" si="44"/>
        <v>106</v>
      </c>
      <c r="Q730" s="13">
        <f t="shared" si="45"/>
        <v>60.9</v>
      </c>
      <c r="R730" s="14">
        <f t="shared" si="46"/>
        <v>40731.837465277778</v>
      </c>
      <c r="S730" s="14">
        <f t="shared" si="47"/>
        <v>40776.837465277778</v>
      </c>
    </row>
    <row r="731" spans="1:19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2" t="s">
        <v>8302</v>
      </c>
      <c r="O731" t="s">
        <v>8303</v>
      </c>
      <c r="P731" s="13">
        <f t="shared" si="44"/>
        <v>131</v>
      </c>
      <c r="Q731" s="13">
        <f t="shared" si="45"/>
        <v>43.55</v>
      </c>
      <c r="R731" s="14">
        <f t="shared" si="46"/>
        <v>41111.185891203706</v>
      </c>
      <c r="S731" s="14">
        <f t="shared" si="47"/>
        <v>41171.185891203706</v>
      </c>
    </row>
    <row r="732" spans="1:19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2" t="s">
        <v>8302</v>
      </c>
      <c r="O732" t="s">
        <v>8303</v>
      </c>
      <c r="P732" s="13">
        <f t="shared" si="44"/>
        <v>132</v>
      </c>
      <c r="Q732" s="13">
        <f t="shared" si="45"/>
        <v>99.77</v>
      </c>
      <c r="R732" s="14">
        <f t="shared" si="46"/>
        <v>40854.745266203703</v>
      </c>
      <c r="S732" s="14">
        <f t="shared" si="47"/>
        <v>40884.745266203703</v>
      </c>
    </row>
    <row r="733" spans="1:19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2" t="s">
        <v>8302</v>
      </c>
      <c r="O733" t="s">
        <v>8303</v>
      </c>
      <c r="P733" s="13">
        <f t="shared" si="44"/>
        <v>126</v>
      </c>
      <c r="Q733" s="13">
        <f t="shared" si="45"/>
        <v>88.73</v>
      </c>
      <c r="R733" s="14">
        <f t="shared" si="46"/>
        <v>40879.795682870368</v>
      </c>
      <c r="S733" s="14">
        <f t="shared" si="47"/>
        <v>40930.25</v>
      </c>
    </row>
    <row r="734" spans="1:19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2" t="s">
        <v>8302</v>
      </c>
      <c r="O734" t="s">
        <v>8303</v>
      </c>
      <c r="P734" s="13">
        <f t="shared" si="44"/>
        <v>160</v>
      </c>
      <c r="Q734" s="13">
        <f t="shared" si="45"/>
        <v>4.92</v>
      </c>
      <c r="R734" s="14">
        <f t="shared" si="46"/>
        <v>41486.424317129626</v>
      </c>
      <c r="S734" s="14">
        <f t="shared" si="47"/>
        <v>41546.424317129626</v>
      </c>
    </row>
    <row r="735" spans="1:19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2" t="s">
        <v>8302</v>
      </c>
      <c r="O735" t="s">
        <v>8303</v>
      </c>
      <c r="P735" s="13">
        <f t="shared" si="44"/>
        <v>120</v>
      </c>
      <c r="Q735" s="13">
        <f t="shared" si="45"/>
        <v>17.82</v>
      </c>
      <c r="R735" s="14">
        <f t="shared" si="46"/>
        <v>41598.420046296298</v>
      </c>
      <c r="S735" s="14">
        <f t="shared" si="47"/>
        <v>41628.420046296298</v>
      </c>
    </row>
    <row r="736" spans="1:19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2" t="s">
        <v>8302</v>
      </c>
      <c r="O736" t="s">
        <v>8303</v>
      </c>
      <c r="P736" s="13">
        <f t="shared" si="44"/>
        <v>126</v>
      </c>
      <c r="Q736" s="13">
        <f t="shared" si="45"/>
        <v>187.19</v>
      </c>
      <c r="R736" s="14">
        <f t="shared" si="46"/>
        <v>42102.164583333331</v>
      </c>
      <c r="S736" s="14">
        <f t="shared" si="47"/>
        <v>42133.208333333328</v>
      </c>
    </row>
    <row r="737" spans="1:19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2" t="s">
        <v>8302</v>
      </c>
      <c r="O737" t="s">
        <v>8303</v>
      </c>
      <c r="P737" s="13">
        <f t="shared" si="44"/>
        <v>114</v>
      </c>
      <c r="Q737" s="13">
        <f t="shared" si="45"/>
        <v>234.81</v>
      </c>
      <c r="R737" s="14">
        <f t="shared" si="46"/>
        <v>41946.029467592591</v>
      </c>
      <c r="S737" s="14">
        <f t="shared" si="47"/>
        <v>41977.027083333334</v>
      </c>
    </row>
    <row r="738" spans="1:19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2" t="s">
        <v>8302</v>
      </c>
      <c r="O738" t="s">
        <v>8303</v>
      </c>
      <c r="P738" s="13">
        <f t="shared" si="44"/>
        <v>315</v>
      </c>
      <c r="Q738" s="13">
        <f t="shared" si="45"/>
        <v>105.05</v>
      </c>
      <c r="R738" s="14">
        <f t="shared" si="46"/>
        <v>41579.734259259261</v>
      </c>
      <c r="S738" s="14">
        <f t="shared" si="47"/>
        <v>41599.207638888889</v>
      </c>
    </row>
    <row r="739" spans="1:19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2" t="s">
        <v>8302</v>
      </c>
      <c r="O739" t="s">
        <v>8303</v>
      </c>
      <c r="P739" s="13">
        <f t="shared" si="44"/>
        <v>122</v>
      </c>
      <c r="Q739" s="13">
        <f t="shared" si="45"/>
        <v>56.67</v>
      </c>
      <c r="R739" s="14">
        <f t="shared" si="46"/>
        <v>41667.275312500002</v>
      </c>
      <c r="S739" s="14">
        <f t="shared" si="47"/>
        <v>41684.833333333336</v>
      </c>
    </row>
    <row r="740" spans="1:19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2" t="s">
        <v>8302</v>
      </c>
      <c r="O740" t="s">
        <v>8303</v>
      </c>
      <c r="P740" s="13">
        <f t="shared" si="44"/>
        <v>107</v>
      </c>
      <c r="Q740" s="13">
        <f t="shared" si="45"/>
        <v>39.049999999999997</v>
      </c>
      <c r="R740" s="14">
        <f t="shared" si="46"/>
        <v>41943.604097222218</v>
      </c>
      <c r="S740" s="14">
        <f t="shared" si="47"/>
        <v>41974.207638888889</v>
      </c>
    </row>
    <row r="741" spans="1:19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2" t="s">
        <v>8302</v>
      </c>
      <c r="O741" t="s">
        <v>8303</v>
      </c>
      <c r="P741" s="13">
        <f t="shared" si="44"/>
        <v>158</v>
      </c>
      <c r="Q741" s="13">
        <f t="shared" si="45"/>
        <v>68.349999999999994</v>
      </c>
      <c r="R741" s="14">
        <f t="shared" si="46"/>
        <v>41829.502650462964</v>
      </c>
      <c r="S741" s="14">
        <f t="shared" si="47"/>
        <v>41862.502650462964</v>
      </c>
    </row>
    <row r="742" spans="1:19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2" t="s">
        <v>8302</v>
      </c>
      <c r="O742" t="s">
        <v>8303</v>
      </c>
      <c r="P742" s="13">
        <f t="shared" si="44"/>
        <v>107</v>
      </c>
      <c r="Q742" s="13">
        <f t="shared" si="45"/>
        <v>169.58</v>
      </c>
      <c r="R742" s="14">
        <f t="shared" si="46"/>
        <v>42162.146782407406</v>
      </c>
      <c r="S742" s="14">
        <f t="shared" si="47"/>
        <v>42176.146782407406</v>
      </c>
    </row>
    <row r="743" spans="1:19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2" t="s">
        <v>8302</v>
      </c>
      <c r="O743" t="s">
        <v>8303</v>
      </c>
      <c r="P743" s="13">
        <f t="shared" si="44"/>
        <v>102</v>
      </c>
      <c r="Q743" s="13">
        <f t="shared" si="45"/>
        <v>141.41999999999999</v>
      </c>
      <c r="R743" s="14">
        <f t="shared" si="46"/>
        <v>41401.648217592592</v>
      </c>
      <c r="S743" s="14">
        <f t="shared" si="47"/>
        <v>41436.648217592592</v>
      </c>
    </row>
    <row r="744" spans="1:19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2" t="s">
        <v>8302</v>
      </c>
      <c r="O744" t="s">
        <v>8303</v>
      </c>
      <c r="P744" s="13">
        <f t="shared" si="44"/>
        <v>111</v>
      </c>
      <c r="Q744" s="13">
        <f t="shared" si="45"/>
        <v>67.39</v>
      </c>
      <c r="R744" s="14">
        <f t="shared" si="46"/>
        <v>41689.917962962965</v>
      </c>
      <c r="S744" s="14">
        <f t="shared" si="47"/>
        <v>41719.876296296294</v>
      </c>
    </row>
    <row r="745" spans="1:19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2" t="s">
        <v>8302</v>
      </c>
      <c r="O745" t="s">
        <v>8303</v>
      </c>
      <c r="P745" s="13">
        <f t="shared" si="44"/>
        <v>148</v>
      </c>
      <c r="Q745" s="13">
        <f t="shared" si="45"/>
        <v>54.27</v>
      </c>
      <c r="R745" s="14">
        <f t="shared" si="46"/>
        <v>40990.709317129629</v>
      </c>
      <c r="S745" s="14">
        <f t="shared" si="47"/>
        <v>41015.875</v>
      </c>
    </row>
    <row r="746" spans="1:19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2" t="s">
        <v>8302</v>
      </c>
      <c r="O746" t="s">
        <v>8303</v>
      </c>
      <c r="P746" s="13">
        <f t="shared" si="44"/>
        <v>102</v>
      </c>
      <c r="Q746" s="13">
        <f t="shared" si="45"/>
        <v>82.52</v>
      </c>
      <c r="R746" s="14">
        <f t="shared" si="46"/>
        <v>41226.95721064815</v>
      </c>
      <c r="S746" s="14">
        <f t="shared" si="47"/>
        <v>41256.95721064815</v>
      </c>
    </row>
    <row r="747" spans="1:19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2" t="s">
        <v>8302</v>
      </c>
      <c r="O747" t="s">
        <v>8303</v>
      </c>
      <c r="P747" s="13">
        <f t="shared" si="44"/>
        <v>179</v>
      </c>
      <c r="Q747" s="13">
        <f t="shared" si="45"/>
        <v>53.73</v>
      </c>
      <c r="R747" s="14">
        <f t="shared" si="46"/>
        <v>41367.572280092594</v>
      </c>
      <c r="S747" s="14">
        <f t="shared" si="47"/>
        <v>41397.572280092594</v>
      </c>
    </row>
    <row r="748" spans="1:19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2" t="s">
        <v>8302</v>
      </c>
      <c r="O748" t="s">
        <v>8303</v>
      </c>
      <c r="P748" s="13">
        <f t="shared" si="44"/>
        <v>111</v>
      </c>
      <c r="Q748" s="13">
        <f t="shared" si="45"/>
        <v>34.21</v>
      </c>
      <c r="R748" s="14">
        <f t="shared" si="46"/>
        <v>41157.042928240742</v>
      </c>
      <c r="S748" s="14">
        <f t="shared" si="47"/>
        <v>41175.165972222225</v>
      </c>
    </row>
    <row r="749" spans="1:19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2" t="s">
        <v>8302</v>
      </c>
      <c r="O749" t="s">
        <v>8303</v>
      </c>
      <c r="P749" s="13">
        <f t="shared" si="44"/>
        <v>100</v>
      </c>
      <c r="Q749" s="13">
        <f t="shared" si="45"/>
        <v>127.33</v>
      </c>
      <c r="R749" s="14">
        <f t="shared" si="46"/>
        <v>41988.548831018517</v>
      </c>
      <c r="S749" s="14">
        <f t="shared" si="47"/>
        <v>42019.454166666663</v>
      </c>
    </row>
    <row r="750" spans="1:19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2" t="s">
        <v>8302</v>
      </c>
      <c r="O750" t="s">
        <v>8303</v>
      </c>
      <c r="P750" s="13">
        <f t="shared" si="44"/>
        <v>100</v>
      </c>
      <c r="Q750" s="13">
        <f t="shared" si="45"/>
        <v>45.57</v>
      </c>
      <c r="R750" s="14">
        <f t="shared" si="46"/>
        <v>41831.846828703703</v>
      </c>
      <c r="S750" s="14">
        <f t="shared" si="47"/>
        <v>41861.846828703703</v>
      </c>
    </row>
    <row r="751" spans="1:19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2" t="s">
        <v>8302</v>
      </c>
      <c r="O751" t="s">
        <v>8303</v>
      </c>
      <c r="P751" s="13">
        <f t="shared" si="44"/>
        <v>106</v>
      </c>
      <c r="Q751" s="13">
        <f t="shared" si="45"/>
        <v>95.96</v>
      </c>
      <c r="R751" s="14">
        <f t="shared" si="46"/>
        <v>42733.94131944445</v>
      </c>
      <c r="S751" s="14">
        <f t="shared" si="47"/>
        <v>42763.94131944445</v>
      </c>
    </row>
    <row r="752" spans="1:19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2" t="s">
        <v>8302</v>
      </c>
      <c r="O752" t="s">
        <v>8303</v>
      </c>
      <c r="P752" s="13">
        <f t="shared" si="44"/>
        <v>103</v>
      </c>
      <c r="Q752" s="13">
        <f t="shared" si="45"/>
        <v>77.27</v>
      </c>
      <c r="R752" s="14">
        <f t="shared" si="46"/>
        <v>41299.878148148149</v>
      </c>
      <c r="S752" s="14">
        <f t="shared" si="47"/>
        <v>41329.878148148149</v>
      </c>
    </row>
    <row r="753" spans="1:19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2" t="s">
        <v>8302</v>
      </c>
      <c r="O753" t="s">
        <v>8303</v>
      </c>
      <c r="P753" s="13">
        <f t="shared" si="44"/>
        <v>119</v>
      </c>
      <c r="Q753" s="13">
        <f t="shared" si="45"/>
        <v>57.34</v>
      </c>
      <c r="R753" s="14">
        <f t="shared" si="46"/>
        <v>40713.630497685182</v>
      </c>
      <c r="S753" s="14">
        <f t="shared" si="47"/>
        <v>40759.630497685182</v>
      </c>
    </row>
    <row r="754" spans="1:19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2" t="s">
        <v>8302</v>
      </c>
      <c r="O754" t="s">
        <v>8303</v>
      </c>
      <c r="P754" s="13">
        <f t="shared" si="44"/>
        <v>112</v>
      </c>
      <c r="Q754" s="13">
        <f t="shared" si="45"/>
        <v>53.19</v>
      </c>
      <c r="R754" s="14">
        <f t="shared" si="46"/>
        <v>42639.421493055561</v>
      </c>
      <c r="S754" s="14">
        <f t="shared" si="47"/>
        <v>42659.458333333328</v>
      </c>
    </row>
    <row r="755" spans="1:19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2" t="s">
        <v>8302</v>
      </c>
      <c r="O755" t="s">
        <v>8303</v>
      </c>
      <c r="P755" s="13">
        <f t="shared" si="44"/>
        <v>128</v>
      </c>
      <c r="Q755" s="13">
        <f t="shared" si="45"/>
        <v>492.31</v>
      </c>
      <c r="R755" s="14">
        <f t="shared" si="46"/>
        <v>42019.590173611112</v>
      </c>
      <c r="S755" s="14">
        <f t="shared" si="47"/>
        <v>42049.590173611112</v>
      </c>
    </row>
    <row r="756" spans="1:19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2" t="s">
        <v>8302</v>
      </c>
      <c r="O756" t="s">
        <v>8303</v>
      </c>
      <c r="P756" s="13">
        <f t="shared" si="44"/>
        <v>104</v>
      </c>
      <c r="Q756" s="13">
        <f t="shared" si="45"/>
        <v>42.35</v>
      </c>
      <c r="R756" s="14">
        <f t="shared" si="46"/>
        <v>41249.749085648145</v>
      </c>
      <c r="S756" s="14">
        <f t="shared" si="47"/>
        <v>41279.749085648145</v>
      </c>
    </row>
    <row r="757" spans="1:19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2" t="s">
        <v>8302</v>
      </c>
      <c r="O757" t="s">
        <v>8303</v>
      </c>
      <c r="P757" s="13">
        <f t="shared" si="44"/>
        <v>102</v>
      </c>
      <c r="Q757" s="13">
        <f t="shared" si="45"/>
        <v>37.47</v>
      </c>
      <c r="R757" s="14">
        <f t="shared" si="46"/>
        <v>41383.605057870373</v>
      </c>
      <c r="S757" s="14">
        <f t="shared" si="47"/>
        <v>41414.02847222222</v>
      </c>
    </row>
    <row r="758" spans="1:19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2" t="s">
        <v>8302</v>
      </c>
      <c r="O758" t="s">
        <v>8303</v>
      </c>
      <c r="P758" s="13">
        <f t="shared" si="44"/>
        <v>118</v>
      </c>
      <c r="Q758" s="13">
        <f t="shared" si="45"/>
        <v>37.450000000000003</v>
      </c>
      <c r="R758" s="14">
        <f t="shared" si="46"/>
        <v>40590.766886574071</v>
      </c>
      <c r="S758" s="14">
        <f t="shared" si="47"/>
        <v>40651.725219907406</v>
      </c>
    </row>
    <row r="759" spans="1:19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2" t="s">
        <v>8302</v>
      </c>
      <c r="O759" t="s">
        <v>8303</v>
      </c>
      <c r="P759" s="13">
        <f t="shared" si="44"/>
        <v>238</v>
      </c>
      <c r="Q759" s="13">
        <f t="shared" si="45"/>
        <v>33.06</v>
      </c>
      <c r="R759" s="14">
        <f t="shared" si="46"/>
        <v>41235.054560185185</v>
      </c>
      <c r="S759" s="14">
        <f t="shared" si="47"/>
        <v>41249.054560185185</v>
      </c>
    </row>
    <row r="760" spans="1:19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2" t="s">
        <v>8302</v>
      </c>
      <c r="O760" t="s">
        <v>8303</v>
      </c>
      <c r="P760" s="13">
        <f t="shared" si="44"/>
        <v>102</v>
      </c>
      <c r="Q760" s="13">
        <f t="shared" si="45"/>
        <v>134.21</v>
      </c>
      <c r="R760" s="14">
        <f t="shared" si="46"/>
        <v>40429.836435185185</v>
      </c>
      <c r="S760" s="14">
        <f t="shared" si="47"/>
        <v>40459.836435185185</v>
      </c>
    </row>
    <row r="761" spans="1:19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2" t="s">
        <v>8302</v>
      </c>
      <c r="O761" t="s">
        <v>8303</v>
      </c>
      <c r="P761" s="13">
        <f t="shared" si="44"/>
        <v>102</v>
      </c>
      <c r="Q761" s="13">
        <f t="shared" si="45"/>
        <v>51.47</v>
      </c>
      <c r="R761" s="14">
        <f t="shared" si="46"/>
        <v>41789.330312500002</v>
      </c>
      <c r="S761" s="14">
        <f t="shared" si="47"/>
        <v>41829.330312500002</v>
      </c>
    </row>
    <row r="762" spans="1:19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2" t="s">
        <v>8302</v>
      </c>
      <c r="O762" t="s">
        <v>8304</v>
      </c>
      <c r="P762" s="13">
        <f t="shared" si="44"/>
        <v>0</v>
      </c>
      <c r="Q762" s="13">
        <f t="shared" si="45"/>
        <v>0</v>
      </c>
      <c r="R762" s="14">
        <f t="shared" si="46"/>
        <v>42670.764039351852</v>
      </c>
      <c r="S762" s="14">
        <f t="shared" si="47"/>
        <v>42700.805706018517</v>
      </c>
    </row>
    <row r="763" spans="1:19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2" t="s">
        <v>8302</v>
      </c>
      <c r="O763" t="s">
        <v>8304</v>
      </c>
      <c r="P763" s="13">
        <f t="shared" si="44"/>
        <v>5</v>
      </c>
      <c r="Q763" s="13">
        <f t="shared" si="45"/>
        <v>39.17</v>
      </c>
      <c r="R763" s="14">
        <f t="shared" si="46"/>
        <v>41642.751458333332</v>
      </c>
      <c r="S763" s="14">
        <f t="shared" si="47"/>
        <v>41672.751458333332</v>
      </c>
    </row>
    <row r="764" spans="1:19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2" t="s">
        <v>8302</v>
      </c>
      <c r="O764" t="s">
        <v>8304</v>
      </c>
      <c r="P764" s="13">
        <f t="shared" si="44"/>
        <v>0</v>
      </c>
      <c r="Q764" s="13">
        <f t="shared" si="45"/>
        <v>0</v>
      </c>
      <c r="R764" s="14">
        <f t="shared" si="46"/>
        <v>42690.858449074076</v>
      </c>
      <c r="S764" s="14">
        <f t="shared" si="47"/>
        <v>42708.25</v>
      </c>
    </row>
    <row r="765" spans="1:19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2" t="s">
        <v>8302</v>
      </c>
      <c r="O765" t="s">
        <v>8304</v>
      </c>
      <c r="P765" s="13">
        <f t="shared" si="44"/>
        <v>0</v>
      </c>
      <c r="Q765" s="13">
        <f t="shared" si="45"/>
        <v>5</v>
      </c>
      <c r="R765" s="14">
        <f t="shared" si="46"/>
        <v>41471.446851851848</v>
      </c>
      <c r="S765" s="14">
        <f t="shared" si="47"/>
        <v>41501.446851851848</v>
      </c>
    </row>
    <row r="766" spans="1:19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2" t="s">
        <v>8302</v>
      </c>
      <c r="O766" t="s">
        <v>8304</v>
      </c>
      <c r="P766" s="13">
        <f t="shared" si="44"/>
        <v>0</v>
      </c>
      <c r="Q766" s="13">
        <f t="shared" si="45"/>
        <v>0</v>
      </c>
      <c r="R766" s="14">
        <f t="shared" si="46"/>
        <v>42227.173159722224</v>
      </c>
      <c r="S766" s="14">
        <f t="shared" si="47"/>
        <v>42257.173159722224</v>
      </c>
    </row>
    <row r="767" spans="1:19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2" t="s">
        <v>8302</v>
      </c>
      <c r="O767" t="s">
        <v>8304</v>
      </c>
      <c r="P767" s="13">
        <f t="shared" si="44"/>
        <v>36</v>
      </c>
      <c r="Q767" s="13">
        <f t="shared" si="45"/>
        <v>57.3</v>
      </c>
      <c r="R767" s="14">
        <f t="shared" si="46"/>
        <v>41901.542638888888</v>
      </c>
      <c r="S767" s="14">
        <f t="shared" si="47"/>
        <v>41931.542638888888</v>
      </c>
    </row>
    <row r="768" spans="1:19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2" t="s">
        <v>8302</v>
      </c>
      <c r="O768" t="s">
        <v>8304</v>
      </c>
      <c r="P768" s="13">
        <f t="shared" si="44"/>
        <v>0</v>
      </c>
      <c r="Q768" s="13">
        <f t="shared" si="45"/>
        <v>0</v>
      </c>
      <c r="R768" s="14">
        <f t="shared" si="46"/>
        <v>42021.783368055556</v>
      </c>
      <c r="S768" s="14">
        <f t="shared" si="47"/>
        <v>42051.783368055556</v>
      </c>
    </row>
    <row r="769" spans="1:19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2" t="s">
        <v>8302</v>
      </c>
      <c r="O769" t="s">
        <v>8304</v>
      </c>
      <c r="P769" s="13">
        <f t="shared" si="44"/>
        <v>4</v>
      </c>
      <c r="Q769" s="13">
        <f t="shared" si="45"/>
        <v>59</v>
      </c>
      <c r="R769" s="14">
        <f t="shared" si="46"/>
        <v>42115.143634259264</v>
      </c>
      <c r="S769" s="14">
        <f t="shared" si="47"/>
        <v>42145.143634259264</v>
      </c>
    </row>
    <row r="770" spans="1:19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2" t="s">
        <v>8302</v>
      </c>
      <c r="O770" t="s">
        <v>8304</v>
      </c>
      <c r="P770" s="13">
        <f t="shared" ref="P770:P833" si="48">ROUND(E770/D770*100,0)</f>
        <v>0</v>
      </c>
      <c r="Q770" s="13">
        <f t="shared" si="45"/>
        <v>0</v>
      </c>
      <c r="R770" s="14">
        <f t="shared" si="46"/>
        <v>41594.207060185188</v>
      </c>
      <c r="S770" s="14">
        <f t="shared" si="47"/>
        <v>41624.207060185188</v>
      </c>
    </row>
    <row r="771" spans="1:19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2" t="s">
        <v>8302</v>
      </c>
      <c r="O771" t="s">
        <v>8304</v>
      </c>
      <c r="P771" s="13">
        <f t="shared" si="48"/>
        <v>41</v>
      </c>
      <c r="Q771" s="13">
        <f t="shared" ref="Q771:Q834" si="49">IFERROR(ROUND(E771/L771,2),0)</f>
        <v>31.85</v>
      </c>
      <c r="R771" s="14">
        <f t="shared" ref="R771:R834" si="50">(((J771/60)/60)/24)+DATE(1970,1,1)</f>
        <v>41604.996458333335</v>
      </c>
      <c r="S771" s="14">
        <f t="shared" ref="S771:S834" si="51">(((I771/60)/60)/24)+DATE(1970,1,1)</f>
        <v>41634.996458333335</v>
      </c>
    </row>
    <row r="772" spans="1:19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2" t="s">
        <v>8302</v>
      </c>
      <c r="O772" t="s">
        <v>8304</v>
      </c>
      <c r="P772" s="13">
        <f t="shared" si="48"/>
        <v>0</v>
      </c>
      <c r="Q772" s="13">
        <f t="shared" si="49"/>
        <v>0</v>
      </c>
      <c r="R772" s="14">
        <f t="shared" si="50"/>
        <v>41289.999641203707</v>
      </c>
      <c r="S772" s="14">
        <f t="shared" si="51"/>
        <v>41329.999641203707</v>
      </c>
    </row>
    <row r="773" spans="1:19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2" t="s">
        <v>8302</v>
      </c>
      <c r="O773" t="s">
        <v>8304</v>
      </c>
      <c r="P773" s="13">
        <f t="shared" si="48"/>
        <v>0</v>
      </c>
      <c r="Q773" s="13">
        <f t="shared" si="49"/>
        <v>10</v>
      </c>
      <c r="R773" s="14">
        <f t="shared" si="50"/>
        <v>42349.824097222227</v>
      </c>
      <c r="S773" s="14">
        <f t="shared" si="51"/>
        <v>42399.824097222227</v>
      </c>
    </row>
    <row r="774" spans="1:19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2" t="s">
        <v>8302</v>
      </c>
      <c r="O774" t="s">
        <v>8304</v>
      </c>
      <c r="P774" s="13">
        <f t="shared" si="48"/>
        <v>3</v>
      </c>
      <c r="Q774" s="13">
        <f t="shared" si="49"/>
        <v>50</v>
      </c>
      <c r="R774" s="14">
        <f t="shared" si="50"/>
        <v>40068.056932870371</v>
      </c>
      <c r="S774" s="14">
        <f t="shared" si="51"/>
        <v>40118.165972222225</v>
      </c>
    </row>
    <row r="775" spans="1:19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2" t="s">
        <v>8302</v>
      </c>
      <c r="O775" t="s">
        <v>8304</v>
      </c>
      <c r="P775" s="13">
        <f t="shared" si="48"/>
        <v>1</v>
      </c>
      <c r="Q775" s="13">
        <f t="shared" si="49"/>
        <v>16</v>
      </c>
      <c r="R775" s="14">
        <f t="shared" si="50"/>
        <v>42100.735937499994</v>
      </c>
      <c r="S775" s="14">
        <f t="shared" si="51"/>
        <v>42134.959027777775</v>
      </c>
    </row>
    <row r="776" spans="1:19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2" t="s">
        <v>8302</v>
      </c>
      <c r="O776" t="s">
        <v>8304</v>
      </c>
      <c r="P776" s="13">
        <f t="shared" si="48"/>
        <v>70</v>
      </c>
      <c r="Q776" s="13">
        <f t="shared" si="49"/>
        <v>39</v>
      </c>
      <c r="R776" s="14">
        <f t="shared" si="50"/>
        <v>41663.780300925922</v>
      </c>
      <c r="S776" s="14">
        <f t="shared" si="51"/>
        <v>41693.780300925922</v>
      </c>
    </row>
    <row r="777" spans="1:19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2" t="s">
        <v>8302</v>
      </c>
      <c r="O777" t="s">
        <v>8304</v>
      </c>
      <c r="P777" s="13">
        <f t="shared" si="48"/>
        <v>2</v>
      </c>
      <c r="Q777" s="13">
        <f t="shared" si="49"/>
        <v>34</v>
      </c>
      <c r="R777" s="14">
        <f t="shared" si="50"/>
        <v>40863.060127314813</v>
      </c>
      <c r="S777" s="14">
        <f t="shared" si="51"/>
        <v>40893.060127314813</v>
      </c>
    </row>
    <row r="778" spans="1:19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2" t="s">
        <v>8302</v>
      </c>
      <c r="O778" t="s">
        <v>8304</v>
      </c>
      <c r="P778" s="13">
        <f t="shared" si="48"/>
        <v>51</v>
      </c>
      <c r="Q778" s="13">
        <f t="shared" si="49"/>
        <v>63.12</v>
      </c>
      <c r="R778" s="14">
        <f t="shared" si="50"/>
        <v>42250.685706018514</v>
      </c>
      <c r="S778" s="14">
        <f t="shared" si="51"/>
        <v>42288.208333333328</v>
      </c>
    </row>
    <row r="779" spans="1:19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2" t="s">
        <v>8302</v>
      </c>
      <c r="O779" t="s">
        <v>8304</v>
      </c>
      <c r="P779" s="13">
        <f t="shared" si="48"/>
        <v>1</v>
      </c>
      <c r="Q779" s="13">
        <f t="shared" si="49"/>
        <v>7</v>
      </c>
      <c r="R779" s="14">
        <f t="shared" si="50"/>
        <v>41456.981215277774</v>
      </c>
      <c r="S779" s="14">
        <f t="shared" si="51"/>
        <v>41486.981215277774</v>
      </c>
    </row>
    <row r="780" spans="1:19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2" t="s">
        <v>8302</v>
      </c>
      <c r="O780" t="s">
        <v>8304</v>
      </c>
      <c r="P780" s="13">
        <f t="shared" si="48"/>
        <v>0</v>
      </c>
      <c r="Q780" s="13">
        <f t="shared" si="49"/>
        <v>2</v>
      </c>
      <c r="R780" s="14">
        <f t="shared" si="50"/>
        <v>41729.702314814815</v>
      </c>
      <c r="S780" s="14">
        <f t="shared" si="51"/>
        <v>41759.702314814815</v>
      </c>
    </row>
    <row r="781" spans="1:19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2" t="s">
        <v>8302</v>
      </c>
      <c r="O781" t="s">
        <v>8304</v>
      </c>
      <c r="P781" s="13">
        <f t="shared" si="48"/>
        <v>3</v>
      </c>
      <c r="Q781" s="13">
        <f t="shared" si="49"/>
        <v>66.67</v>
      </c>
      <c r="R781" s="14">
        <f t="shared" si="50"/>
        <v>40436.68408564815</v>
      </c>
      <c r="S781" s="14">
        <f t="shared" si="51"/>
        <v>40466.166666666664</v>
      </c>
    </row>
    <row r="782" spans="1:19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2" t="s">
        <v>8305</v>
      </c>
      <c r="O782" t="s">
        <v>8306</v>
      </c>
      <c r="P782" s="13">
        <f t="shared" si="48"/>
        <v>104</v>
      </c>
      <c r="Q782" s="13">
        <f t="shared" si="49"/>
        <v>38.520000000000003</v>
      </c>
      <c r="R782" s="14">
        <f t="shared" si="50"/>
        <v>40636.673900462964</v>
      </c>
      <c r="S782" s="14">
        <f t="shared" si="51"/>
        <v>40666.673900462964</v>
      </c>
    </row>
    <row r="783" spans="1:19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2" t="s">
        <v>8305</v>
      </c>
      <c r="O783" t="s">
        <v>8306</v>
      </c>
      <c r="P783" s="13">
        <f t="shared" si="48"/>
        <v>133</v>
      </c>
      <c r="Q783" s="13">
        <f t="shared" si="49"/>
        <v>42.61</v>
      </c>
      <c r="R783" s="14">
        <f t="shared" si="50"/>
        <v>41403.000856481485</v>
      </c>
      <c r="S783" s="14">
        <f t="shared" si="51"/>
        <v>41433.000856481485</v>
      </c>
    </row>
    <row r="784" spans="1:19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2" t="s">
        <v>8305</v>
      </c>
      <c r="O784" t="s">
        <v>8306</v>
      </c>
      <c r="P784" s="13">
        <f t="shared" si="48"/>
        <v>100</v>
      </c>
      <c r="Q784" s="13">
        <f t="shared" si="49"/>
        <v>50</v>
      </c>
      <c r="R784" s="14">
        <f t="shared" si="50"/>
        <v>41116.758125</v>
      </c>
      <c r="S784" s="14">
        <f t="shared" si="51"/>
        <v>41146.758125</v>
      </c>
    </row>
    <row r="785" spans="1:19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2" t="s">
        <v>8305</v>
      </c>
      <c r="O785" t="s">
        <v>8306</v>
      </c>
      <c r="P785" s="13">
        <f t="shared" si="48"/>
        <v>148</v>
      </c>
      <c r="Q785" s="13">
        <f t="shared" si="49"/>
        <v>63.49</v>
      </c>
      <c r="R785" s="14">
        <f t="shared" si="50"/>
        <v>40987.773715277777</v>
      </c>
      <c r="S785" s="14">
        <f t="shared" si="51"/>
        <v>41026.916666666664</v>
      </c>
    </row>
    <row r="786" spans="1:19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2" t="s">
        <v>8305</v>
      </c>
      <c r="O786" t="s">
        <v>8306</v>
      </c>
      <c r="P786" s="13">
        <f t="shared" si="48"/>
        <v>103</v>
      </c>
      <c r="Q786" s="13">
        <f t="shared" si="49"/>
        <v>102.5</v>
      </c>
      <c r="R786" s="14">
        <f t="shared" si="50"/>
        <v>41675.149525462963</v>
      </c>
      <c r="S786" s="14">
        <f t="shared" si="51"/>
        <v>41715.107858796298</v>
      </c>
    </row>
    <row r="787" spans="1:19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2" t="s">
        <v>8305</v>
      </c>
      <c r="O787" t="s">
        <v>8306</v>
      </c>
      <c r="P787" s="13">
        <f t="shared" si="48"/>
        <v>181</v>
      </c>
      <c r="Q787" s="13">
        <f t="shared" si="49"/>
        <v>31.14</v>
      </c>
      <c r="R787" s="14">
        <f t="shared" si="50"/>
        <v>41303.593923611108</v>
      </c>
      <c r="S787" s="14">
        <f t="shared" si="51"/>
        <v>41333.593923611108</v>
      </c>
    </row>
    <row r="788" spans="1:19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2" t="s">
        <v>8305</v>
      </c>
      <c r="O788" t="s">
        <v>8306</v>
      </c>
      <c r="P788" s="13">
        <f t="shared" si="48"/>
        <v>143</v>
      </c>
      <c r="Q788" s="13">
        <f t="shared" si="49"/>
        <v>162.27000000000001</v>
      </c>
      <c r="R788" s="14">
        <f t="shared" si="50"/>
        <v>40983.055949074071</v>
      </c>
      <c r="S788" s="14">
        <f t="shared" si="51"/>
        <v>41040.657638888886</v>
      </c>
    </row>
    <row r="789" spans="1:19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2" t="s">
        <v>8305</v>
      </c>
      <c r="O789" t="s">
        <v>8306</v>
      </c>
      <c r="P789" s="13">
        <f t="shared" si="48"/>
        <v>114</v>
      </c>
      <c r="Q789" s="13">
        <f t="shared" si="49"/>
        <v>80.59</v>
      </c>
      <c r="R789" s="14">
        <f t="shared" si="50"/>
        <v>41549.627615740741</v>
      </c>
      <c r="S789" s="14">
        <f t="shared" si="51"/>
        <v>41579.627615740741</v>
      </c>
    </row>
    <row r="790" spans="1:19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2" t="s">
        <v>8305</v>
      </c>
      <c r="O790" t="s">
        <v>8306</v>
      </c>
      <c r="P790" s="13">
        <f t="shared" si="48"/>
        <v>204</v>
      </c>
      <c r="Q790" s="13">
        <f t="shared" si="49"/>
        <v>59.85</v>
      </c>
      <c r="R790" s="14">
        <f t="shared" si="50"/>
        <v>41059.006805555553</v>
      </c>
      <c r="S790" s="14">
        <f t="shared" si="51"/>
        <v>41097.165972222225</v>
      </c>
    </row>
    <row r="791" spans="1:19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2" t="s">
        <v>8305</v>
      </c>
      <c r="O791" t="s">
        <v>8306</v>
      </c>
      <c r="P791" s="13">
        <f t="shared" si="48"/>
        <v>109</v>
      </c>
      <c r="Q791" s="13">
        <f t="shared" si="49"/>
        <v>132.86000000000001</v>
      </c>
      <c r="R791" s="14">
        <f t="shared" si="50"/>
        <v>41277.186111111114</v>
      </c>
      <c r="S791" s="14">
        <f t="shared" si="51"/>
        <v>41295.332638888889</v>
      </c>
    </row>
    <row r="792" spans="1:19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2" t="s">
        <v>8305</v>
      </c>
      <c r="O792" t="s">
        <v>8306</v>
      </c>
      <c r="P792" s="13">
        <f t="shared" si="48"/>
        <v>144</v>
      </c>
      <c r="Q792" s="13">
        <f t="shared" si="49"/>
        <v>92.55</v>
      </c>
      <c r="R792" s="14">
        <f t="shared" si="50"/>
        <v>41276.047905092593</v>
      </c>
      <c r="S792" s="14">
        <f t="shared" si="51"/>
        <v>41306.047905092593</v>
      </c>
    </row>
    <row r="793" spans="1:19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2" t="s">
        <v>8305</v>
      </c>
      <c r="O793" t="s">
        <v>8306</v>
      </c>
      <c r="P793" s="13">
        <f t="shared" si="48"/>
        <v>104</v>
      </c>
      <c r="Q793" s="13">
        <f t="shared" si="49"/>
        <v>60.86</v>
      </c>
      <c r="R793" s="14">
        <f t="shared" si="50"/>
        <v>41557.780624999999</v>
      </c>
      <c r="S793" s="14">
        <f t="shared" si="51"/>
        <v>41591.249305555553</v>
      </c>
    </row>
    <row r="794" spans="1:19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2" t="s">
        <v>8305</v>
      </c>
      <c r="O794" t="s">
        <v>8306</v>
      </c>
      <c r="P794" s="13">
        <f t="shared" si="48"/>
        <v>100</v>
      </c>
      <c r="Q794" s="13">
        <f t="shared" si="49"/>
        <v>41.85</v>
      </c>
      <c r="R794" s="14">
        <f t="shared" si="50"/>
        <v>41555.873645833337</v>
      </c>
      <c r="S794" s="14">
        <f t="shared" si="51"/>
        <v>41585.915312500001</v>
      </c>
    </row>
    <row r="795" spans="1:19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2" t="s">
        <v>8305</v>
      </c>
      <c r="O795" t="s">
        <v>8306</v>
      </c>
      <c r="P795" s="13">
        <f t="shared" si="48"/>
        <v>103</v>
      </c>
      <c r="Q795" s="13">
        <f t="shared" si="49"/>
        <v>88.33</v>
      </c>
      <c r="R795" s="14">
        <f t="shared" si="50"/>
        <v>41442.741249999999</v>
      </c>
      <c r="S795" s="14">
        <f t="shared" si="51"/>
        <v>41458.207638888889</v>
      </c>
    </row>
    <row r="796" spans="1:19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2" t="s">
        <v>8305</v>
      </c>
      <c r="O796" t="s">
        <v>8306</v>
      </c>
      <c r="P796" s="13">
        <f t="shared" si="48"/>
        <v>105</v>
      </c>
      <c r="Q796" s="13">
        <f t="shared" si="49"/>
        <v>158.96</v>
      </c>
      <c r="R796" s="14">
        <f t="shared" si="50"/>
        <v>40736.115011574075</v>
      </c>
      <c r="S796" s="14">
        <f t="shared" si="51"/>
        <v>40791.712500000001</v>
      </c>
    </row>
    <row r="797" spans="1:19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2" t="s">
        <v>8305</v>
      </c>
      <c r="O797" t="s">
        <v>8306</v>
      </c>
      <c r="P797" s="13">
        <f t="shared" si="48"/>
        <v>112</v>
      </c>
      <c r="Q797" s="13">
        <f t="shared" si="49"/>
        <v>85.05</v>
      </c>
      <c r="R797" s="14">
        <f t="shared" si="50"/>
        <v>40963.613032407404</v>
      </c>
      <c r="S797" s="14">
        <f t="shared" si="51"/>
        <v>41006.207638888889</v>
      </c>
    </row>
    <row r="798" spans="1:19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2" t="s">
        <v>8305</v>
      </c>
      <c r="O798" t="s">
        <v>8306</v>
      </c>
      <c r="P798" s="13">
        <f t="shared" si="48"/>
        <v>101</v>
      </c>
      <c r="Q798" s="13">
        <f t="shared" si="49"/>
        <v>112.61</v>
      </c>
      <c r="R798" s="14">
        <f t="shared" si="50"/>
        <v>41502.882928240739</v>
      </c>
      <c r="S798" s="14">
        <f t="shared" si="51"/>
        <v>41532.881944444445</v>
      </c>
    </row>
    <row r="799" spans="1:19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2" t="s">
        <v>8305</v>
      </c>
      <c r="O799" t="s">
        <v>8306</v>
      </c>
      <c r="P799" s="13">
        <f t="shared" si="48"/>
        <v>108</v>
      </c>
      <c r="Q799" s="13">
        <f t="shared" si="49"/>
        <v>45.44</v>
      </c>
      <c r="R799" s="14">
        <f t="shared" si="50"/>
        <v>40996.994074074071</v>
      </c>
      <c r="S799" s="14">
        <f t="shared" si="51"/>
        <v>41028.166666666664</v>
      </c>
    </row>
    <row r="800" spans="1:19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2" t="s">
        <v>8305</v>
      </c>
      <c r="O800" t="s">
        <v>8306</v>
      </c>
      <c r="P800" s="13">
        <f t="shared" si="48"/>
        <v>115</v>
      </c>
      <c r="Q800" s="13">
        <f t="shared" si="49"/>
        <v>46.22</v>
      </c>
      <c r="R800" s="14">
        <f t="shared" si="50"/>
        <v>41882.590127314819</v>
      </c>
      <c r="S800" s="14">
        <f t="shared" si="51"/>
        <v>41912.590127314819</v>
      </c>
    </row>
    <row r="801" spans="1:19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2" t="s">
        <v>8305</v>
      </c>
      <c r="O801" t="s">
        <v>8306</v>
      </c>
      <c r="P801" s="13">
        <f t="shared" si="48"/>
        <v>100</v>
      </c>
      <c r="Q801" s="13">
        <f t="shared" si="49"/>
        <v>178.61</v>
      </c>
      <c r="R801" s="14">
        <f t="shared" si="50"/>
        <v>40996.667199074072</v>
      </c>
      <c r="S801" s="14">
        <f t="shared" si="51"/>
        <v>41026.667199074072</v>
      </c>
    </row>
    <row r="802" spans="1:19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2" t="s">
        <v>8305</v>
      </c>
      <c r="O802" t="s">
        <v>8306</v>
      </c>
      <c r="P802" s="13">
        <f t="shared" si="48"/>
        <v>152</v>
      </c>
      <c r="Q802" s="13">
        <f t="shared" si="49"/>
        <v>40.75</v>
      </c>
      <c r="R802" s="14">
        <f t="shared" si="50"/>
        <v>41863.433495370373</v>
      </c>
      <c r="S802" s="14">
        <f t="shared" si="51"/>
        <v>41893.433495370373</v>
      </c>
    </row>
    <row r="803" spans="1:19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2" t="s">
        <v>8305</v>
      </c>
      <c r="O803" t="s">
        <v>8306</v>
      </c>
      <c r="P803" s="13">
        <f t="shared" si="48"/>
        <v>112</v>
      </c>
      <c r="Q803" s="13">
        <f t="shared" si="49"/>
        <v>43.73</v>
      </c>
      <c r="R803" s="14">
        <f t="shared" si="50"/>
        <v>40695.795370370368</v>
      </c>
      <c r="S803" s="14">
        <f t="shared" si="51"/>
        <v>40725.795370370368</v>
      </c>
    </row>
    <row r="804" spans="1:19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2" t="s">
        <v>8305</v>
      </c>
      <c r="O804" t="s">
        <v>8306</v>
      </c>
      <c r="P804" s="13">
        <f t="shared" si="48"/>
        <v>101</v>
      </c>
      <c r="Q804" s="13">
        <f t="shared" si="49"/>
        <v>81.069999999999993</v>
      </c>
      <c r="R804" s="14">
        <f t="shared" si="50"/>
        <v>41123.022268518522</v>
      </c>
      <c r="S804" s="14">
        <f t="shared" si="51"/>
        <v>41169.170138888891</v>
      </c>
    </row>
    <row r="805" spans="1:19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2" t="s">
        <v>8305</v>
      </c>
      <c r="O805" t="s">
        <v>8306</v>
      </c>
      <c r="P805" s="13">
        <f t="shared" si="48"/>
        <v>123</v>
      </c>
      <c r="Q805" s="13">
        <f t="shared" si="49"/>
        <v>74.61</v>
      </c>
      <c r="R805" s="14">
        <f t="shared" si="50"/>
        <v>40665.949976851851</v>
      </c>
      <c r="S805" s="14">
        <f t="shared" si="51"/>
        <v>40692.041666666664</v>
      </c>
    </row>
    <row r="806" spans="1:19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2" t="s">
        <v>8305</v>
      </c>
      <c r="O806" t="s">
        <v>8306</v>
      </c>
      <c r="P806" s="13">
        <f t="shared" si="48"/>
        <v>100</v>
      </c>
      <c r="Q806" s="13">
        <f t="shared" si="49"/>
        <v>305.56</v>
      </c>
      <c r="R806" s="14">
        <f t="shared" si="50"/>
        <v>40730.105625000004</v>
      </c>
      <c r="S806" s="14">
        <f t="shared" si="51"/>
        <v>40747.165972222225</v>
      </c>
    </row>
    <row r="807" spans="1:19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2" t="s">
        <v>8305</v>
      </c>
      <c r="O807" t="s">
        <v>8306</v>
      </c>
      <c r="P807" s="13">
        <f t="shared" si="48"/>
        <v>105</v>
      </c>
      <c r="Q807" s="13">
        <f t="shared" si="49"/>
        <v>58.33</v>
      </c>
      <c r="R807" s="14">
        <f t="shared" si="50"/>
        <v>40690.823055555556</v>
      </c>
      <c r="S807" s="14">
        <f t="shared" si="51"/>
        <v>40740.958333333336</v>
      </c>
    </row>
    <row r="808" spans="1:19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2" t="s">
        <v>8305</v>
      </c>
      <c r="O808" t="s">
        <v>8306</v>
      </c>
      <c r="P808" s="13">
        <f t="shared" si="48"/>
        <v>104</v>
      </c>
      <c r="Q808" s="13">
        <f t="shared" si="49"/>
        <v>117.68</v>
      </c>
      <c r="R808" s="14">
        <f t="shared" si="50"/>
        <v>40763.691423611112</v>
      </c>
      <c r="S808" s="14">
        <f t="shared" si="51"/>
        <v>40793.691423611112</v>
      </c>
    </row>
    <row r="809" spans="1:19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2" t="s">
        <v>8305</v>
      </c>
      <c r="O809" t="s">
        <v>8306</v>
      </c>
      <c r="P809" s="13">
        <f t="shared" si="48"/>
        <v>105</v>
      </c>
      <c r="Q809" s="13">
        <f t="shared" si="49"/>
        <v>73.77</v>
      </c>
      <c r="R809" s="14">
        <f t="shared" si="50"/>
        <v>42759.628599537042</v>
      </c>
      <c r="S809" s="14">
        <f t="shared" si="51"/>
        <v>42795.083333333328</v>
      </c>
    </row>
    <row r="810" spans="1:19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2" t="s">
        <v>8305</v>
      </c>
      <c r="O810" t="s">
        <v>8306</v>
      </c>
      <c r="P810" s="13">
        <f t="shared" si="48"/>
        <v>100</v>
      </c>
      <c r="Q810" s="13">
        <f t="shared" si="49"/>
        <v>104.65</v>
      </c>
      <c r="R810" s="14">
        <f t="shared" si="50"/>
        <v>41962.100532407407</v>
      </c>
      <c r="S810" s="14">
        <f t="shared" si="51"/>
        <v>41995.207638888889</v>
      </c>
    </row>
    <row r="811" spans="1:19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2" t="s">
        <v>8305</v>
      </c>
      <c r="O811" t="s">
        <v>8306</v>
      </c>
      <c r="P811" s="13">
        <f t="shared" si="48"/>
        <v>104</v>
      </c>
      <c r="Q811" s="13">
        <f t="shared" si="49"/>
        <v>79.83</v>
      </c>
      <c r="R811" s="14">
        <f t="shared" si="50"/>
        <v>41628.833680555559</v>
      </c>
      <c r="S811" s="14">
        <f t="shared" si="51"/>
        <v>41658.833680555559</v>
      </c>
    </row>
    <row r="812" spans="1:19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2" t="s">
        <v>8305</v>
      </c>
      <c r="O812" t="s">
        <v>8306</v>
      </c>
      <c r="P812" s="13">
        <f t="shared" si="48"/>
        <v>105</v>
      </c>
      <c r="Q812" s="13">
        <f t="shared" si="49"/>
        <v>58.33</v>
      </c>
      <c r="R812" s="14">
        <f t="shared" si="50"/>
        <v>41123.056273148148</v>
      </c>
      <c r="S812" s="14">
        <f t="shared" si="51"/>
        <v>41153.056273148148</v>
      </c>
    </row>
    <row r="813" spans="1:19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2" t="s">
        <v>8305</v>
      </c>
      <c r="O813" t="s">
        <v>8306</v>
      </c>
      <c r="P813" s="13">
        <f t="shared" si="48"/>
        <v>104</v>
      </c>
      <c r="Q813" s="13">
        <f t="shared" si="49"/>
        <v>86.67</v>
      </c>
      <c r="R813" s="14">
        <f t="shared" si="50"/>
        <v>41443.643541666665</v>
      </c>
      <c r="S813" s="14">
        <f t="shared" si="51"/>
        <v>41465.702777777777</v>
      </c>
    </row>
    <row r="814" spans="1:19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2" t="s">
        <v>8305</v>
      </c>
      <c r="O814" t="s">
        <v>8306</v>
      </c>
      <c r="P814" s="13">
        <f t="shared" si="48"/>
        <v>152</v>
      </c>
      <c r="Q814" s="13">
        <f t="shared" si="49"/>
        <v>27.61</v>
      </c>
      <c r="R814" s="14">
        <f t="shared" si="50"/>
        <v>41282.017962962964</v>
      </c>
      <c r="S814" s="14">
        <f t="shared" si="51"/>
        <v>41334.581944444442</v>
      </c>
    </row>
    <row r="815" spans="1:19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2" t="s">
        <v>8305</v>
      </c>
      <c r="O815" t="s">
        <v>8306</v>
      </c>
      <c r="P815" s="13">
        <f t="shared" si="48"/>
        <v>160</v>
      </c>
      <c r="Q815" s="13">
        <f t="shared" si="49"/>
        <v>25</v>
      </c>
      <c r="R815" s="14">
        <f t="shared" si="50"/>
        <v>41080.960243055553</v>
      </c>
      <c r="S815" s="14">
        <f t="shared" si="51"/>
        <v>41110.960243055553</v>
      </c>
    </row>
    <row r="816" spans="1:19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2" t="s">
        <v>8305</v>
      </c>
      <c r="O816" t="s">
        <v>8306</v>
      </c>
      <c r="P816" s="13">
        <f t="shared" si="48"/>
        <v>127</v>
      </c>
      <c r="Q816" s="13">
        <f t="shared" si="49"/>
        <v>45.46</v>
      </c>
      <c r="R816" s="14">
        <f t="shared" si="50"/>
        <v>40679.743067129632</v>
      </c>
      <c r="S816" s="14">
        <f t="shared" si="51"/>
        <v>40694.75277777778</v>
      </c>
    </row>
    <row r="817" spans="1:19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2" t="s">
        <v>8305</v>
      </c>
      <c r="O817" t="s">
        <v>8306</v>
      </c>
      <c r="P817" s="13">
        <f t="shared" si="48"/>
        <v>107</v>
      </c>
      <c r="Q817" s="13">
        <f t="shared" si="49"/>
        <v>99.53</v>
      </c>
      <c r="R817" s="14">
        <f t="shared" si="50"/>
        <v>41914.917858796296</v>
      </c>
      <c r="S817" s="14">
        <f t="shared" si="51"/>
        <v>41944.917858796296</v>
      </c>
    </row>
    <row r="818" spans="1:19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2" t="s">
        <v>8305</v>
      </c>
      <c r="O818" t="s">
        <v>8306</v>
      </c>
      <c r="P818" s="13">
        <f t="shared" si="48"/>
        <v>115</v>
      </c>
      <c r="Q818" s="13">
        <f t="shared" si="49"/>
        <v>39.31</v>
      </c>
      <c r="R818" s="14">
        <f t="shared" si="50"/>
        <v>41341.870868055557</v>
      </c>
      <c r="S818" s="14">
        <f t="shared" si="51"/>
        <v>41373.270833333336</v>
      </c>
    </row>
    <row r="819" spans="1:19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2" t="s">
        <v>8305</v>
      </c>
      <c r="O819" t="s">
        <v>8306</v>
      </c>
      <c r="P819" s="13">
        <f t="shared" si="48"/>
        <v>137</v>
      </c>
      <c r="Q819" s="13">
        <f t="shared" si="49"/>
        <v>89.42</v>
      </c>
      <c r="R819" s="14">
        <f t="shared" si="50"/>
        <v>40925.599664351852</v>
      </c>
      <c r="S819" s="14">
        <f t="shared" si="51"/>
        <v>40979.207638888889</v>
      </c>
    </row>
    <row r="820" spans="1:19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2" t="s">
        <v>8305</v>
      </c>
      <c r="O820" t="s">
        <v>8306</v>
      </c>
      <c r="P820" s="13">
        <f t="shared" si="48"/>
        <v>156</v>
      </c>
      <c r="Q820" s="13">
        <f t="shared" si="49"/>
        <v>28.68</v>
      </c>
      <c r="R820" s="14">
        <f t="shared" si="50"/>
        <v>41120.882881944446</v>
      </c>
      <c r="S820" s="14">
        <f t="shared" si="51"/>
        <v>41128.709027777775</v>
      </c>
    </row>
    <row r="821" spans="1:19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2" t="s">
        <v>8305</v>
      </c>
      <c r="O821" t="s">
        <v>8306</v>
      </c>
      <c r="P821" s="13">
        <f t="shared" si="48"/>
        <v>109</v>
      </c>
      <c r="Q821" s="13">
        <f t="shared" si="49"/>
        <v>31.07</v>
      </c>
      <c r="R821" s="14">
        <f t="shared" si="50"/>
        <v>41619.998310185183</v>
      </c>
      <c r="S821" s="14">
        <f t="shared" si="51"/>
        <v>41629.197222222225</v>
      </c>
    </row>
    <row r="822" spans="1:19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2" t="s">
        <v>8305</v>
      </c>
      <c r="O822" t="s">
        <v>8306</v>
      </c>
      <c r="P822" s="13">
        <f t="shared" si="48"/>
        <v>134</v>
      </c>
      <c r="Q822" s="13">
        <f t="shared" si="49"/>
        <v>70.55</v>
      </c>
      <c r="R822" s="14">
        <f t="shared" si="50"/>
        <v>41768.841921296298</v>
      </c>
      <c r="S822" s="14">
        <f t="shared" si="51"/>
        <v>41799.208333333336</v>
      </c>
    </row>
    <row r="823" spans="1:19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2" t="s">
        <v>8305</v>
      </c>
      <c r="O823" t="s">
        <v>8306</v>
      </c>
      <c r="P823" s="13">
        <f t="shared" si="48"/>
        <v>100</v>
      </c>
      <c r="Q823" s="13">
        <f t="shared" si="49"/>
        <v>224.13</v>
      </c>
      <c r="R823" s="14">
        <f t="shared" si="50"/>
        <v>42093.922048611115</v>
      </c>
      <c r="S823" s="14">
        <f t="shared" si="51"/>
        <v>42128.167361111111</v>
      </c>
    </row>
    <row r="824" spans="1:19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2" t="s">
        <v>8305</v>
      </c>
      <c r="O824" t="s">
        <v>8306</v>
      </c>
      <c r="P824" s="13">
        <f t="shared" si="48"/>
        <v>119</v>
      </c>
      <c r="Q824" s="13">
        <f t="shared" si="49"/>
        <v>51.81</v>
      </c>
      <c r="R824" s="14">
        <f t="shared" si="50"/>
        <v>41157.947337962964</v>
      </c>
      <c r="S824" s="14">
        <f t="shared" si="51"/>
        <v>41187.947337962964</v>
      </c>
    </row>
    <row r="825" spans="1:19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2" t="s">
        <v>8305</v>
      </c>
      <c r="O825" t="s">
        <v>8306</v>
      </c>
      <c r="P825" s="13">
        <f t="shared" si="48"/>
        <v>180</v>
      </c>
      <c r="Q825" s="13">
        <f t="shared" si="49"/>
        <v>43.52</v>
      </c>
      <c r="R825" s="14">
        <f t="shared" si="50"/>
        <v>42055.972824074073</v>
      </c>
      <c r="S825" s="14">
        <f t="shared" si="51"/>
        <v>42085.931157407409</v>
      </c>
    </row>
    <row r="826" spans="1:19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2" t="s">
        <v>8305</v>
      </c>
      <c r="O826" t="s">
        <v>8306</v>
      </c>
      <c r="P826" s="13">
        <f t="shared" si="48"/>
        <v>134</v>
      </c>
      <c r="Q826" s="13">
        <f t="shared" si="49"/>
        <v>39.82</v>
      </c>
      <c r="R826" s="14">
        <f t="shared" si="50"/>
        <v>40250.242106481484</v>
      </c>
      <c r="S826" s="14">
        <f t="shared" si="51"/>
        <v>40286.290972222225</v>
      </c>
    </row>
    <row r="827" spans="1:19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2" t="s">
        <v>8305</v>
      </c>
      <c r="O827" t="s">
        <v>8306</v>
      </c>
      <c r="P827" s="13">
        <f t="shared" si="48"/>
        <v>100</v>
      </c>
      <c r="Q827" s="13">
        <f t="shared" si="49"/>
        <v>126.81</v>
      </c>
      <c r="R827" s="14">
        <f t="shared" si="50"/>
        <v>41186.306527777779</v>
      </c>
      <c r="S827" s="14">
        <f t="shared" si="51"/>
        <v>41211.306527777779</v>
      </c>
    </row>
    <row r="828" spans="1:19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2" t="s">
        <v>8305</v>
      </c>
      <c r="O828" t="s">
        <v>8306</v>
      </c>
      <c r="P828" s="13">
        <f t="shared" si="48"/>
        <v>101</v>
      </c>
      <c r="Q828" s="13">
        <f t="shared" si="49"/>
        <v>113.88</v>
      </c>
      <c r="R828" s="14">
        <f t="shared" si="50"/>
        <v>40973.038541666669</v>
      </c>
      <c r="S828" s="14">
        <f t="shared" si="51"/>
        <v>40993.996874999997</v>
      </c>
    </row>
    <row r="829" spans="1:19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2" t="s">
        <v>8305</v>
      </c>
      <c r="O829" t="s">
        <v>8306</v>
      </c>
      <c r="P829" s="13">
        <f t="shared" si="48"/>
        <v>103</v>
      </c>
      <c r="Q829" s="13">
        <f t="shared" si="49"/>
        <v>28.18</v>
      </c>
      <c r="R829" s="14">
        <f t="shared" si="50"/>
        <v>40927.473460648151</v>
      </c>
      <c r="S829" s="14">
        <f t="shared" si="51"/>
        <v>40953.825694444444</v>
      </c>
    </row>
    <row r="830" spans="1:19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2" t="s">
        <v>8305</v>
      </c>
      <c r="O830" t="s">
        <v>8306</v>
      </c>
      <c r="P830" s="13">
        <f t="shared" si="48"/>
        <v>107</v>
      </c>
      <c r="Q830" s="13">
        <f t="shared" si="49"/>
        <v>36.61</v>
      </c>
      <c r="R830" s="14">
        <f t="shared" si="50"/>
        <v>41073.050717592596</v>
      </c>
      <c r="S830" s="14">
        <f t="shared" si="51"/>
        <v>41085.683333333334</v>
      </c>
    </row>
    <row r="831" spans="1:19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2" t="s">
        <v>8305</v>
      </c>
      <c r="O831" t="s">
        <v>8306</v>
      </c>
      <c r="P831" s="13">
        <f t="shared" si="48"/>
        <v>104</v>
      </c>
      <c r="Q831" s="13">
        <f t="shared" si="49"/>
        <v>32.5</v>
      </c>
      <c r="R831" s="14">
        <f t="shared" si="50"/>
        <v>42504.801388888889</v>
      </c>
      <c r="S831" s="14">
        <f t="shared" si="51"/>
        <v>42564.801388888889</v>
      </c>
    </row>
    <row r="832" spans="1:19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2" t="s">
        <v>8305</v>
      </c>
      <c r="O832" t="s">
        <v>8306</v>
      </c>
      <c r="P832" s="13">
        <f t="shared" si="48"/>
        <v>108</v>
      </c>
      <c r="Q832" s="13">
        <f t="shared" si="49"/>
        <v>60.66</v>
      </c>
      <c r="R832" s="14">
        <f t="shared" si="50"/>
        <v>41325.525752314818</v>
      </c>
      <c r="S832" s="14">
        <f t="shared" si="51"/>
        <v>41355.484085648146</v>
      </c>
    </row>
    <row r="833" spans="1:19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2" t="s">
        <v>8305</v>
      </c>
      <c r="O833" t="s">
        <v>8306</v>
      </c>
      <c r="P833" s="13">
        <f t="shared" si="48"/>
        <v>233</v>
      </c>
      <c r="Q833" s="13">
        <f t="shared" si="49"/>
        <v>175</v>
      </c>
      <c r="R833" s="14">
        <f t="shared" si="50"/>
        <v>40996.646921296298</v>
      </c>
      <c r="S833" s="14">
        <f t="shared" si="51"/>
        <v>41026.646921296298</v>
      </c>
    </row>
    <row r="834" spans="1:19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2" t="s">
        <v>8305</v>
      </c>
      <c r="O834" t="s">
        <v>8306</v>
      </c>
      <c r="P834" s="13">
        <f t="shared" ref="P834:P897" si="52">ROUND(E834/D834*100,0)</f>
        <v>101</v>
      </c>
      <c r="Q834" s="13">
        <f t="shared" si="49"/>
        <v>97.99</v>
      </c>
      <c r="R834" s="14">
        <f t="shared" si="50"/>
        <v>40869.675173611111</v>
      </c>
      <c r="S834" s="14">
        <f t="shared" si="51"/>
        <v>40929.342361111114</v>
      </c>
    </row>
    <row r="835" spans="1:19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2" t="s">
        <v>8305</v>
      </c>
      <c r="O835" t="s">
        <v>8306</v>
      </c>
      <c r="P835" s="13">
        <f t="shared" si="52"/>
        <v>102</v>
      </c>
      <c r="Q835" s="13">
        <f t="shared" ref="Q835:Q898" si="53">IFERROR(ROUND(E835/L835,2),0)</f>
        <v>148.78</v>
      </c>
      <c r="R835" s="14">
        <f t="shared" ref="R835:R898" si="54">(((J835/60)/60)/24)+DATE(1970,1,1)</f>
        <v>41718.878182870372</v>
      </c>
      <c r="S835" s="14">
        <f t="shared" ref="S835:S898" si="55">(((I835/60)/60)/24)+DATE(1970,1,1)</f>
        <v>41748.878182870372</v>
      </c>
    </row>
    <row r="836" spans="1:19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2" t="s">
        <v>8305</v>
      </c>
      <c r="O836" t="s">
        <v>8306</v>
      </c>
      <c r="P836" s="13">
        <f t="shared" si="52"/>
        <v>131</v>
      </c>
      <c r="Q836" s="13">
        <f t="shared" si="53"/>
        <v>96.08</v>
      </c>
      <c r="R836" s="14">
        <f t="shared" si="54"/>
        <v>41422.822824074072</v>
      </c>
      <c r="S836" s="14">
        <f t="shared" si="55"/>
        <v>41456.165972222225</v>
      </c>
    </row>
    <row r="837" spans="1:19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2" t="s">
        <v>8305</v>
      </c>
      <c r="O837" t="s">
        <v>8306</v>
      </c>
      <c r="P837" s="13">
        <f t="shared" si="52"/>
        <v>117</v>
      </c>
      <c r="Q837" s="13">
        <f t="shared" si="53"/>
        <v>58.63</v>
      </c>
      <c r="R837" s="14">
        <f t="shared" si="54"/>
        <v>41005.45784722222</v>
      </c>
      <c r="S837" s="14">
        <f t="shared" si="55"/>
        <v>41048.125</v>
      </c>
    </row>
    <row r="838" spans="1:19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2" t="s">
        <v>8305</v>
      </c>
      <c r="O838" t="s">
        <v>8306</v>
      </c>
      <c r="P838" s="13">
        <f t="shared" si="52"/>
        <v>101</v>
      </c>
      <c r="Q838" s="13">
        <f t="shared" si="53"/>
        <v>109.71</v>
      </c>
      <c r="R838" s="14">
        <f t="shared" si="54"/>
        <v>41524.056921296295</v>
      </c>
      <c r="S838" s="14">
        <f t="shared" si="55"/>
        <v>41554.056921296295</v>
      </c>
    </row>
    <row r="839" spans="1:19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2" t="s">
        <v>8305</v>
      </c>
      <c r="O839" t="s">
        <v>8306</v>
      </c>
      <c r="P839" s="13">
        <f t="shared" si="52"/>
        <v>122</v>
      </c>
      <c r="Q839" s="13">
        <f t="shared" si="53"/>
        <v>49.11</v>
      </c>
      <c r="R839" s="14">
        <f t="shared" si="54"/>
        <v>41730.998402777775</v>
      </c>
      <c r="S839" s="14">
        <f t="shared" si="55"/>
        <v>41760.998402777775</v>
      </c>
    </row>
    <row r="840" spans="1:19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2" t="s">
        <v>8305</v>
      </c>
      <c r="O840" t="s">
        <v>8306</v>
      </c>
      <c r="P840" s="13">
        <f t="shared" si="52"/>
        <v>145</v>
      </c>
      <c r="Q840" s="13">
        <f t="shared" si="53"/>
        <v>47.67</v>
      </c>
      <c r="R840" s="14">
        <f t="shared" si="54"/>
        <v>40895.897974537038</v>
      </c>
      <c r="S840" s="14">
        <f t="shared" si="55"/>
        <v>40925.897974537038</v>
      </c>
    </row>
    <row r="841" spans="1:19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2" t="s">
        <v>8305</v>
      </c>
      <c r="O841" t="s">
        <v>8306</v>
      </c>
      <c r="P841" s="13">
        <f t="shared" si="52"/>
        <v>117</v>
      </c>
      <c r="Q841" s="13">
        <f t="shared" si="53"/>
        <v>60.74</v>
      </c>
      <c r="R841" s="14">
        <f t="shared" si="54"/>
        <v>41144.763379629629</v>
      </c>
      <c r="S841" s="14">
        <f t="shared" si="55"/>
        <v>41174.763379629629</v>
      </c>
    </row>
    <row r="842" spans="1:19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2" t="s">
        <v>8305</v>
      </c>
      <c r="O842" t="s">
        <v>8307</v>
      </c>
      <c r="P842" s="13">
        <f t="shared" si="52"/>
        <v>120</v>
      </c>
      <c r="Q842" s="13">
        <f t="shared" si="53"/>
        <v>63.38</v>
      </c>
      <c r="R842" s="14">
        <f t="shared" si="54"/>
        <v>42607.226701388892</v>
      </c>
      <c r="S842" s="14">
        <f t="shared" si="55"/>
        <v>42637.226701388892</v>
      </c>
    </row>
    <row r="843" spans="1:19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2" t="s">
        <v>8305</v>
      </c>
      <c r="O843" t="s">
        <v>8307</v>
      </c>
      <c r="P843" s="13">
        <f t="shared" si="52"/>
        <v>101</v>
      </c>
      <c r="Q843" s="13">
        <f t="shared" si="53"/>
        <v>53.89</v>
      </c>
      <c r="R843" s="14">
        <f t="shared" si="54"/>
        <v>41923.838692129626</v>
      </c>
      <c r="S843" s="14">
        <f t="shared" si="55"/>
        <v>41953.88035879629</v>
      </c>
    </row>
    <row r="844" spans="1:19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2" t="s">
        <v>8305</v>
      </c>
      <c r="O844" t="s">
        <v>8307</v>
      </c>
      <c r="P844" s="13">
        <f t="shared" si="52"/>
        <v>104</v>
      </c>
      <c r="Q844" s="13">
        <f t="shared" si="53"/>
        <v>66.87</v>
      </c>
      <c r="R844" s="14">
        <f t="shared" si="54"/>
        <v>41526.592395833337</v>
      </c>
      <c r="S844" s="14">
        <f t="shared" si="55"/>
        <v>41561.165972222225</v>
      </c>
    </row>
    <row r="845" spans="1:19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2" t="s">
        <v>8305</v>
      </c>
      <c r="O845" t="s">
        <v>8307</v>
      </c>
      <c r="P845" s="13">
        <f t="shared" si="52"/>
        <v>267</v>
      </c>
      <c r="Q845" s="13">
        <f t="shared" si="53"/>
        <v>63.1</v>
      </c>
      <c r="R845" s="14">
        <f t="shared" si="54"/>
        <v>42695.257870370369</v>
      </c>
      <c r="S845" s="14">
        <f t="shared" si="55"/>
        <v>42712.333333333328</v>
      </c>
    </row>
    <row r="846" spans="1:19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2" t="s">
        <v>8305</v>
      </c>
      <c r="O846" t="s">
        <v>8307</v>
      </c>
      <c r="P846" s="13">
        <f t="shared" si="52"/>
        <v>194</v>
      </c>
      <c r="Q846" s="13">
        <f t="shared" si="53"/>
        <v>36.630000000000003</v>
      </c>
      <c r="R846" s="14">
        <f t="shared" si="54"/>
        <v>41905.684629629628</v>
      </c>
      <c r="S846" s="14">
        <f t="shared" si="55"/>
        <v>41944.207638888889</v>
      </c>
    </row>
    <row r="847" spans="1:19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2" t="s">
        <v>8305</v>
      </c>
      <c r="O847" t="s">
        <v>8307</v>
      </c>
      <c r="P847" s="13">
        <f t="shared" si="52"/>
        <v>120</v>
      </c>
      <c r="Q847" s="13">
        <f t="shared" si="53"/>
        <v>34.01</v>
      </c>
      <c r="R847" s="14">
        <f t="shared" si="54"/>
        <v>42578.205972222218</v>
      </c>
      <c r="S847" s="14">
        <f t="shared" si="55"/>
        <v>42618.165972222225</v>
      </c>
    </row>
    <row r="848" spans="1:19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2" t="s">
        <v>8305</v>
      </c>
      <c r="O848" t="s">
        <v>8307</v>
      </c>
      <c r="P848" s="13">
        <f t="shared" si="52"/>
        <v>122</v>
      </c>
      <c r="Q848" s="13">
        <f t="shared" si="53"/>
        <v>28.55</v>
      </c>
      <c r="R848" s="14">
        <f t="shared" si="54"/>
        <v>41694.391840277778</v>
      </c>
      <c r="S848" s="14">
        <f t="shared" si="55"/>
        <v>41708.583333333336</v>
      </c>
    </row>
    <row r="849" spans="1:19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2" t="s">
        <v>8305</v>
      </c>
      <c r="O849" t="s">
        <v>8307</v>
      </c>
      <c r="P849" s="13">
        <f t="shared" si="52"/>
        <v>100</v>
      </c>
      <c r="Q849" s="13">
        <f t="shared" si="53"/>
        <v>10</v>
      </c>
      <c r="R849" s="14">
        <f t="shared" si="54"/>
        <v>42165.79833333334</v>
      </c>
      <c r="S849" s="14">
        <f t="shared" si="55"/>
        <v>42195.79833333334</v>
      </c>
    </row>
    <row r="850" spans="1:19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2" t="s">
        <v>8305</v>
      </c>
      <c r="O850" t="s">
        <v>8307</v>
      </c>
      <c r="P850" s="13">
        <f t="shared" si="52"/>
        <v>100</v>
      </c>
      <c r="Q850" s="13">
        <f t="shared" si="53"/>
        <v>18.75</v>
      </c>
      <c r="R850" s="14">
        <f t="shared" si="54"/>
        <v>42078.792048611111</v>
      </c>
      <c r="S850" s="14">
        <f t="shared" si="55"/>
        <v>42108.792048611111</v>
      </c>
    </row>
    <row r="851" spans="1:19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2" t="s">
        <v>8305</v>
      </c>
      <c r="O851" t="s">
        <v>8307</v>
      </c>
      <c r="P851" s="13">
        <f t="shared" si="52"/>
        <v>120</v>
      </c>
      <c r="Q851" s="13">
        <f t="shared" si="53"/>
        <v>41.7</v>
      </c>
      <c r="R851" s="14">
        <f t="shared" si="54"/>
        <v>42051.148888888885</v>
      </c>
      <c r="S851" s="14">
        <f t="shared" si="55"/>
        <v>42079.107222222221</v>
      </c>
    </row>
    <row r="852" spans="1:19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2" t="s">
        <v>8305</v>
      </c>
      <c r="O852" t="s">
        <v>8307</v>
      </c>
      <c r="P852" s="13">
        <f t="shared" si="52"/>
        <v>155</v>
      </c>
      <c r="Q852" s="13">
        <f t="shared" si="53"/>
        <v>46.67</v>
      </c>
      <c r="R852" s="14">
        <f t="shared" si="54"/>
        <v>42452.827743055561</v>
      </c>
      <c r="S852" s="14">
        <f t="shared" si="55"/>
        <v>42485.207638888889</v>
      </c>
    </row>
    <row r="853" spans="1:19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2" t="s">
        <v>8305</v>
      </c>
      <c r="O853" t="s">
        <v>8307</v>
      </c>
      <c r="P853" s="13">
        <f t="shared" si="52"/>
        <v>130</v>
      </c>
      <c r="Q853" s="13">
        <f t="shared" si="53"/>
        <v>37.270000000000003</v>
      </c>
      <c r="R853" s="14">
        <f t="shared" si="54"/>
        <v>42522.880243055552</v>
      </c>
      <c r="S853" s="14">
        <f t="shared" si="55"/>
        <v>42582.822916666672</v>
      </c>
    </row>
    <row r="854" spans="1:19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2" t="s">
        <v>8305</v>
      </c>
      <c r="O854" t="s">
        <v>8307</v>
      </c>
      <c r="P854" s="13">
        <f t="shared" si="52"/>
        <v>105</v>
      </c>
      <c r="Q854" s="13">
        <f t="shared" si="53"/>
        <v>59.26</v>
      </c>
      <c r="R854" s="14">
        <f t="shared" si="54"/>
        <v>42656.805497685185</v>
      </c>
      <c r="S854" s="14">
        <f t="shared" si="55"/>
        <v>42667.875</v>
      </c>
    </row>
    <row r="855" spans="1:19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2" t="s">
        <v>8305</v>
      </c>
      <c r="O855" t="s">
        <v>8307</v>
      </c>
      <c r="P855" s="13">
        <f t="shared" si="52"/>
        <v>100</v>
      </c>
      <c r="Q855" s="13">
        <f t="shared" si="53"/>
        <v>30</v>
      </c>
      <c r="R855" s="14">
        <f t="shared" si="54"/>
        <v>42021.832280092596</v>
      </c>
      <c r="S855" s="14">
        <f t="shared" si="55"/>
        <v>42051.832280092596</v>
      </c>
    </row>
    <row r="856" spans="1:19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2" t="s">
        <v>8305</v>
      </c>
      <c r="O856" t="s">
        <v>8307</v>
      </c>
      <c r="P856" s="13">
        <f t="shared" si="52"/>
        <v>118</v>
      </c>
      <c r="Q856" s="13">
        <f t="shared" si="53"/>
        <v>65.86</v>
      </c>
      <c r="R856" s="14">
        <f t="shared" si="54"/>
        <v>42702.212337962963</v>
      </c>
      <c r="S856" s="14">
        <f t="shared" si="55"/>
        <v>42732.212337962963</v>
      </c>
    </row>
    <row r="857" spans="1:19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2" t="s">
        <v>8305</v>
      </c>
      <c r="O857" t="s">
        <v>8307</v>
      </c>
      <c r="P857" s="13">
        <f t="shared" si="52"/>
        <v>103</v>
      </c>
      <c r="Q857" s="13">
        <f t="shared" si="53"/>
        <v>31.91</v>
      </c>
      <c r="R857" s="14">
        <f t="shared" si="54"/>
        <v>42545.125196759262</v>
      </c>
      <c r="S857" s="14">
        <f t="shared" si="55"/>
        <v>42575.125196759262</v>
      </c>
    </row>
    <row r="858" spans="1:19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2" t="s">
        <v>8305</v>
      </c>
      <c r="O858" t="s">
        <v>8307</v>
      </c>
      <c r="P858" s="13">
        <f t="shared" si="52"/>
        <v>218</v>
      </c>
      <c r="Q858" s="13">
        <f t="shared" si="53"/>
        <v>19.46</v>
      </c>
      <c r="R858" s="14">
        <f t="shared" si="54"/>
        <v>42609.311990740738</v>
      </c>
      <c r="S858" s="14">
        <f t="shared" si="55"/>
        <v>42668.791666666672</v>
      </c>
    </row>
    <row r="859" spans="1:19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2" t="s">
        <v>8305</v>
      </c>
      <c r="O859" t="s">
        <v>8307</v>
      </c>
      <c r="P859" s="13">
        <f t="shared" si="52"/>
        <v>100</v>
      </c>
      <c r="Q859" s="13">
        <f t="shared" si="53"/>
        <v>50</v>
      </c>
      <c r="R859" s="14">
        <f t="shared" si="54"/>
        <v>42291.581377314811</v>
      </c>
      <c r="S859" s="14">
        <f t="shared" si="55"/>
        <v>42333.623043981483</v>
      </c>
    </row>
    <row r="860" spans="1:19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2" t="s">
        <v>8305</v>
      </c>
      <c r="O860" t="s">
        <v>8307</v>
      </c>
      <c r="P860" s="13">
        <f t="shared" si="52"/>
        <v>144</v>
      </c>
      <c r="Q860" s="13">
        <f t="shared" si="53"/>
        <v>22.74</v>
      </c>
      <c r="R860" s="14">
        <f t="shared" si="54"/>
        <v>42079.745578703703</v>
      </c>
      <c r="S860" s="14">
        <f t="shared" si="55"/>
        <v>42109.957638888889</v>
      </c>
    </row>
    <row r="861" spans="1:19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2" t="s">
        <v>8305</v>
      </c>
      <c r="O861" t="s">
        <v>8307</v>
      </c>
      <c r="P861" s="13">
        <f t="shared" si="52"/>
        <v>105</v>
      </c>
      <c r="Q861" s="13">
        <f t="shared" si="53"/>
        <v>42.72</v>
      </c>
      <c r="R861" s="14">
        <f t="shared" si="54"/>
        <v>42128.820231481484</v>
      </c>
      <c r="S861" s="14">
        <f t="shared" si="55"/>
        <v>42159</v>
      </c>
    </row>
    <row r="862" spans="1:19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2" t="s">
        <v>8305</v>
      </c>
      <c r="O862" t="s">
        <v>8308</v>
      </c>
      <c r="P862" s="13">
        <f t="shared" si="52"/>
        <v>18</v>
      </c>
      <c r="Q862" s="13">
        <f t="shared" si="53"/>
        <v>52.92</v>
      </c>
      <c r="R862" s="14">
        <f t="shared" si="54"/>
        <v>41570.482789351852</v>
      </c>
      <c r="S862" s="14">
        <f t="shared" si="55"/>
        <v>41600.524456018517</v>
      </c>
    </row>
    <row r="863" spans="1:19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2" t="s">
        <v>8305</v>
      </c>
      <c r="O863" t="s">
        <v>8308</v>
      </c>
      <c r="P863" s="13">
        <f t="shared" si="52"/>
        <v>2</v>
      </c>
      <c r="Q863" s="13">
        <f t="shared" si="53"/>
        <v>50.5</v>
      </c>
      <c r="R863" s="14">
        <f t="shared" si="54"/>
        <v>42599.965324074074</v>
      </c>
      <c r="S863" s="14">
        <f t="shared" si="55"/>
        <v>42629.965324074074</v>
      </c>
    </row>
    <row r="864" spans="1:19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2" t="s">
        <v>8305</v>
      </c>
      <c r="O864" t="s">
        <v>8308</v>
      </c>
      <c r="P864" s="13">
        <f t="shared" si="52"/>
        <v>0</v>
      </c>
      <c r="Q864" s="13">
        <f t="shared" si="53"/>
        <v>42.5</v>
      </c>
      <c r="R864" s="14">
        <f t="shared" si="54"/>
        <v>41559.5549537037</v>
      </c>
      <c r="S864" s="14">
        <f t="shared" si="55"/>
        <v>41589.596620370372</v>
      </c>
    </row>
    <row r="865" spans="1:19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2" t="s">
        <v>8305</v>
      </c>
      <c r="O865" t="s">
        <v>8308</v>
      </c>
      <c r="P865" s="13">
        <f t="shared" si="52"/>
        <v>5</v>
      </c>
      <c r="Q865" s="13">
        <f t="shared" si="53"/>
        <v>18</v>
      </c>
      <c r="R865" s="14">
        <f t="shared" si="54"/>
        <v>40921.117662037039</v>
      </c>
      <c r="S865" s="14">
        <f t="shared" si="55"/>
        <v>40951.117662037039</v>
      </c>
    </row>
    <row r="866" spans="1:19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2" t="s">
        <v>8305</v>
      </c>
      <c r="O866" t="s">
        <v>8308</v>
      </c>
      <c r="P866" s="13">
        <f t="shared" si="52"/>
        <v>42</v>
      </c>
      <c r="Q866" s="13">
        <f t="shared" si="53"/>
        <v>34.18</v>
      </c>
      <c r="R866" s="14">
        <f t="shared" si="54"/>
        <v>41541.106921296298</v>
      </c>
      <c r="S866" s="14">
        <f t="shared" si="55"/>
        <v>41563.415972222225</v>
      </c>
    </row>
    <row r="867" spans="1:19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2" t="s">
        <v>8305</v>
      </c>
      <c r="O867" t="s">
        <v>8308</v>
      </c>
      <c r="P867" s="13">
        <f t="shared" si="52"/>
        <v>2</v>
      </c>
      <c r="Q867" s="13">
        <f t="shared" si="53"/>
        <v>22.5</v>
      </c>
      <c r="R867" s="14">
        <f t="shared" si="54"/>
        <v>41230.77311342593</v>
      </c>
      <c r="S867" s="14">
        <f t="shared" si="55"/>
        <v>41290.77311342593</v>
      </c>
    </row>
    <row r="868" spans="1:19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2" t="s">
        <v>8305</v>
      </c>
      <c r="O868" t="s">
        <v>8308</v>
      </c>
      <c r="P868" s="13">
        <f t="shared" si="52"/>
        <v>18</v>
      </c>
      <c r="Q868" s="13">
        <f t="shared" si="53"/>
        <v>58.18</v>
      </c>
      <c r="R868" s="14">
        <f t="shared" si="54"/>
        <v>42025.637939814813</v>
      </c>
      <c r="S868" s="14">
        <f t="shared" si="55"/>
        <v>42063.631944444445</v>
      </c>
    </row>
    <row r="869" spans="1:19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2" t="s">
        <v>8305</v>
      </c>
      <c r="O869" t="s">
        <v>8308</v>
      </c>
      <c r="P869" s="13">
        <f t="shared" si="52"/>
        <v>24</v>
      </c>
      <c r="Q869" s="13">
        <f t="shared" si="53"/>
        <v>109.18</v>
      </c>
      <c r="R869" s="14">
        <f t="shared" si="54"/>
        <v>40088.105393518519</v>
      </c>
      <c r="S869" s="14">
        <f t="shared" si="55"/>
        <v>40148.207638888889</v>
      </c>
    </row>
    <row r="870" spans="1:19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2" t="s">
        <v>8305</v>
      </c>
      <c r="O870" t="s">
        <v>8308</v>
      </c>
      <c r="P870" s="13">
        <f t="shared" si="52"/>
        <v>0</v>
      </c>
      <c r="Q870" s="13">
        <f t="shared" si="53"/>
        <v>50</v>
      </c>
      <c r="R870" s="14">
        <f t="shared" si="54"/>
        <v>41616.027754629627</v>
      </c>
      <c r="S870" s="14">
        <f t="shared" si="55"/>
        <v>41646.027754629627</v>
      </c>
    </row>
    <row r="871" spans="1:19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2" t="s">
        <v>8305</v>
      </c>
      <c r="O871" t="s">
        <v>8308</v>
      </c>
      <c r="P871" s="13">
        <f t="shared" si="52"/>
        <v>12</v>
      </c>
      <c r="Q871" s="13">
        <f t="shared" si="53"/>
        <v>346.67</v>
      </c>
      <c r="R871" s="14">
        <f t="shared" si="54"/>
        <v>41342.845567129632</v>
      </c>
      <c r="S871" s="14">
        <f t="shared" si="55"/>
        <v>41372.803900462961</v>
      </c>
    </row>
    <row r="872" spans="1:19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2" t="s">
        <v>8305</v>
      </c>
      <c r="O872" t="s">
        <v>8308</v>
      </c>
      <c r="P872" s="13">
        <f t="shared" si="52"/>
        <v>0</v>
      </c>
      <c r="Q872" s="13">
        <f t="shared" si="53"/>
        <v>12.4</v>
      </c>
      <c r="R872" s="14">
        <f t="shared" si="54"/>
        <v>41488.022256944445</v>
      </c>
      <c r="S872" s="14">
        <f t="shared" si="55"/>
        <v>41518.022256944445</v>
      </c>
    </row>
    <row r="873" spans="1:19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2" t="s">
        <v>8305</v>
      </c>
      <c r="O873" t="s">
        <v>8308</v>
      </c>
      <c r="P873" s="13">
        <f t="shared" si="52"/>
        <v>5</v>
      </c>
      <c r="Q873" s="13">
        <f t="shared" si="53"/>
        <v>27.08</v>
      </c>
      <c r="R873" s="14">
        <f t="shared" si="54"/>
        <v>41577.561284722222</v>
      </c>
      <c r="S873" s="14">
        <f t="shared" si="55"/>
        <v>41607.602951388886</v>
      </c>
    </row>
    <row r="874" spans="1:19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2" t="s">
        <v>8305</v>
      </c>
      <c r="O874" t="s">
        <v>8308</v>
      </c>
      <c r="P874" s="13">
        <f t="shared" si="52"/>
        <v>1</v>
      </c>
      <c r="Q874" s="13">
        <f t="shared" si="53"/>
        <v>32.5</v>
      </c>
      <c r="R874" s="14">
        <f t="shared" si="54"/>
        <v>40567.825543981482</v>
      </c>
      <c r="S874" s="14">
        <f t="shared" si="55"/>
        <v>40612.825543981482</v>
      </c>
    </row>
    <row r="875" spans="1:19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2" t="s">
        <v>8305</v>
      </c>
      <c r="O875" t="s">
        <v>8308</v>
      </c>
      <c r="P875" s="13">
        <f t="shared" si="52"/>
        <v>1</v>
      </c>
      <c r="Q875" s="13">
        <f t="shared" si="53"/>
        <v>9</v>
      </c>
      <c r="R875" s="14">
        <f t="shared" si="54"/>
        <v>41184.167129629634</v>
      </c>
      <c r="S875" s="14">
        <f t="shared" si="55"/>
        <v>41224.208796296298</v>
      </c>
    </row>
    <row r="876" spans="1:19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2" t="s">
        <v>8305</v>
      </c>
      <c r="O876" t="s">
        <v>8308</v>
      </c>
      <c r="P876" s="13">
        <f t="shared" si="52"/>
        <v>24</v>
      </c>
      <c r="Q876" s="13">
        <f t="shared" si="53"/>
        <v>34.76</v>
      </c>
      <c r="R876" s="14">
        <f t="shared" si="54"/>
        <v>41368.583726851852</v>
      </c>
      <c r="S876" s="14">
        <f t="shared" si="55"/>
        <v>41398.583726851852</v>
      </c>
    </row>
    <row r="877" spans="1:19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2" t="s">
        <v>8305</v>
      </c>
      <c r="O877" t="s">
        <v>8308</v>
      </c>
      <c r="P877" s="13">
        <f t="shared" si="52"/>
        <v>0</v>
      </c>
      <c r="Q877" s="13">
        <f t="shared" si="53"/>
        <v>0</v>
      </c>
      <c r="R877" s="14">
        <f t="shared" si="54"/>
        <v>42248.723738425921</v>
      </c>
      <c r="S877" s="14">
        <f t="shared" si="55"/>
        <v>42268.723738425921</v>
      </c>
    </row>
    <row r="878" spans="1:19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2" t="s">
        <v>8305</v>
      </c>
      <c r="O878" t="s">
        <v>8308</v>
      </c>
      <c r="P878" s="13">
        <f t="shared" si="52"/>
        <v>41</v>
      </c>
      <c r="Q878" s="13">
        <f t="shared" si="53"/>
        <v>28.58</v>
      </c>
      <c r="R878" s="14">
        <f t="shared" si="54"/>
        <v>41276.496840277774</v>
      </c>
      <c r="S878" s="14">
        <f t="shared" si="55"/>
        <v>41309.496840277774</v>
      </c>
    </row>
    <row r="879" spans="1:19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2" t="s">
        <v>8305</v>
      </c>
      <c r="O879" t="s">
        <v>8308</v>
      </c>
      <c r="P879" s="13">
        <f t="shared" si="52"/>
        <v>68</v>
      </c>
      <c r="Q879" s="13">
        <f t="shared" si="53"/>
        <v>46.59</v>
      </c>
      <c r="R879" s="14">
        <f t="shared" si="54"/>
        <v>41597.788888888892</v>
      </c>
      <c r="S879" s="14">
        <f t="shared" si="55"/>
        <v>41627.788888888892</v>
      </c>
    </row>
    <row r="880" spans="1:19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2" t="s">
        <v>8305</v>
      </c>
      <c r="O880" t="s">
        <v>8308</v>
      </c>
      <c r="P880" s="13">
        <f t="shared" si="52"/>
        <v>1</v>
      </c>
      <c r="Q880" s="13">
        <f t="shared" si="53"/>
        <v>32.5</v>
      </c>
      <c r="R880" s="14">
        <f t="shared" si="54"/>
        <v>40505.232916666668</v>
      </c>
      <c r="S880" s="14">
        <f t="shared" si="55"/>
        <v>40535.232916666668</v>
      </c>
    </row>
    <row r="881" spans="1:19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2" t="s">
        <v>8305</v>
      </c>
      <c r="O881" t="s">
        <v>8308</v>
      </c>
      <c r="P881" s="13">
        <f t="shared" si="52"/>
        <v>31</v>
      </c>
      <c r="Q881" s="13">
        <f t="shared" si="53"/>
        <v>21.47</v>
      </c>
      <c r="R881" s="14">
        <f t="shared" si="54"/>
        <v>41037.829918981479</v>
      </c>
      <c r="S881" s="14">
        <f t="shared" si="55"/>
        <v>41058.829918981479</v>
      </c>
    </row>
    <row r="882" spans="1:19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2" t="s">
        <v>8305</v>
      </c>
      <c r="O882" t="s">
        <v>8309</v>
      </c>
      <c r="P882" s="13">
        <f t="shared" si="52"/>
        <v>3</v>
      </c>
      <c r="Q882" s="13">
        <f t="shared" si="53"/>
        <v>14.13</v>
      </c>
      <c r="R882" s="14">
        <f t="shared" si="54"/>
        <v>41179.32104166667</v>
      </c>
      <c r="S882" s="14">
        <f t="shared" si="55"/>
        <v>41212.32104166667</v>
      </c>
    </row>
    <row r="883" spans="1:19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2" t="s">
        <v>8305</v>
      </c>
      <c r="O883" t="s">
        <v>8309</v>
      </c>
      <c r="P883" s="13">
        <f t="shared" si="52"/>
        <v>1</v>
      </c>
      <c r="Q883" s="13">
        <f t="shared" si="53"/>
        <v>30</v>
      </c>
      <c r="R883" s="14">
        <f t="shared" si="54"/>
        <v>40877.25099537037</v>
      </c>
      <c r="S883" s="14">
        <f t="shared" si="55"/>
        <v>40922.25099537037</v>
      </c>
    </row>
    <row r="884" spans="1:19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2" t="s">
        <v>8305</v>
      </c>
      <c r="O884" t="s">
        <v>8309</v>
      </c>
      <c r="P884" s="13">
        <f t="shared" si="52"/>
        <v>20</v>
      </c>
      <c r="Q884" s="13">
        <f t="shared" si="53"/>
        <v>21.57</v>
      </c>
      <c r="R884" s="14">
        <f t="shared" si="54"/>
        <v>40759.860532407409</v>
      </c>
      <c r="S884" s="14">
        <f t="shared" si="55"/>
        <v>40792.860532407409</v>
      </c>
    </row>
    <row r="885" spans="1:19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2" t="s">
        <v>8305</v>
      </c>
      <c r="O885" t="s">
        <v>8309</v>
      </c>
      <c r="P885" s="13">
        <f t="shared" si="52"/>
        <v>40</v>
      </c>
      <c r="Q885" s="13">
        <f t="shared" si="53"/>
        <v>83.38</v>
      </c>
      <c r="R885" s="14">
        <f t="shared" si="54"/>
        <v>42371.935590277775</v>
      </c>
      <c r="S885" s="14">
        <f t="shared" si="55"/>
        <v>42431.935590277775</v>
      </c>
    </row>
    <row r="886" spans="1:19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2" t="s">
        <v>8305</v>
      </c>
      <c r="O886" t="s">
        <v>8309</v>
      </c>
      <c r="P886" s="13">
        <f t="shared" si="52"/>
        <v>1</v>
      </c>
      <c r="Q886" s="13">
        <f t="shared" si="53"/>
        <v>10</v>
      </c>
      <c r="R886" s="14">
        <f t="shared" si="54"/>
        <v>40981.802615740737</v>
      </c>
      <c r="S886" s="14">
        <f t="shared" si="55"/>
        <v>41041.104861111111</v>
      </c>
    </row>
    <row r="887" spans="1:19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2" t="s">
        <v>8305</v>
      </c>
      <c r="O887" t="s">
        <v>8309</v>
      </c>
      <c r="P887" s="13">
        <f t="shared" si="52"/>
        <v>75</v>
      </c>
      <c r="Q887" s="13">
        <f t="shared" si="53"/>
        <v>35.71</v>
      </c>
      <c r="R887" s="14">
        <f t="shared" si="54"/>
        <v>42713.941099537042</v>
      </c>
      <c r="S887" s="14">
        <f t="shared" si="55"/>
        <v>42734.941099537042</v>
      </c>
    </row>
    <row r="888" spans="1:19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2" t="s">
        <v>8305</v>
      </c>
      <c r="O888" t="s">
        <v>8309</v>
      </c>
      <c r="P888" s="13">
        <f t="shared" si="52"/>
        <v>41</v>
      </c>
      <c r="Q888" s="13">
        <f t="shared" si="53"/>
        <v>29.29</v>
      </c>
      <c r="R888" s="14">
        <f t="shared" si="54"/>
        <v>42603.870520833334</v>
      </c>
      <c r="S888" s="14">
        <f t="shared" si="55"/>
        <v>42628.870520833334</v>
      </c>
    </row>
    <row r="889" spans="1:19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2" t="s">
        <v>8305</v>
      </c>
      <c r="O889" t="s">
        <v>8309</v>
      </c>
      <c r="P889" s="13">
        <f t="shared" si="52"/>
        <v>0</v>
      </c>
      <c r="Q889" s="13">
        <f t="shared" si="53"/>
        <v>0</v>
      </c>
      <c r="R889" s="14">
        <f t="shared" si="54"/>
        <v>41026.958969907406</v>
      </c>
      <c r="S889" s="14">
        <f t="shared" si="55"/>
        <v>41056.958969907406</v>
      </c>
    </row>
    <row r="890" spans="1:19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2" t="s">
        <v>8305</v>
      </c>
      <c r="O890" t="s">
        <v>8309</v>
      </c>
      <c r="P890" s="13">
        <f t="shared" si="52"/>
        <v>7</v>
      </c>
      <c r="Q890" s="13">
        <f t="shared" si="53"/>
        <v>18</v>
      </c>
      <c r="R890" s="14">
        <f t="shared" si="54"/>
        <v>40751.753298611111</v>
      </c>
      <c r="S890" s="14">
        <f t="shared" si="55"/>
        <v>40787.25</v>
      </c>
    </row>
    <row r="891" spans="1:19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2" t="s">
        <v>8305</v>
      </c>
      <c r="O891" t="s">
        <v>8309</v>
      </c>
      <c r="P891" s="13">
        <f t="shared" si="52"/>
        <v>9</v>
      </c>
      <c r="Q891" s="13">
        <f t="shared" si="53"/>
        <v>73.760000000000005</v>
      </c>
      <c r="R891" s="14">
        <f t="shared" si="54"/>
        <v>41887.784062500003</v>
      </c>
      <c r="S891" s="14">
        <f t="shared" si="55"/>
        <v>41917.784062500003</v>
      </c>
    </row>
    <row r="892" spans="1:19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2" t="s">
        <v>8305</v>
      </c>
      <c r="O892" t="s">
        <v>8309</v>
      </c>
      <c r="P892" s="13">
        <f t="shared" si="52"/>
        <v>4</v>
      </c>
      <c r="Q892" s="13">
        <f t="shared" si="53"/>
        <v>31.25</v>
      </c>
      <c r="R892" s="14">
        <f t="shared" si="54"/>
        <v>41569.698831018519</v>
      </c>
      <c r="S892" s="14">
        <f t="shared" si="55"/>
        <v>41599.740497685183</v>
      </c>
    </row>
    <row r="893" spans="1:19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2" t="s">
        <v>8305</v>
      </c>
      <c r="O893" t="s">
        <v>8309</v>
      </c>
      <c r="P893" s="13">
        <f t="shared" si="52"/>
        <v>3</v>
      </c>
      <c r="Q893" s="13">
        <f t="shared" si="53"/>
        <v>28.89</v>
      </c>
      <c r="R893" s="14">
        <f t="shared" si="54"/>
        <v>41842.031597222223</v>
      </c>
      <c r="S893" s="14">
        <f t="shared" si="55"/>
        <v>41872.031597222223</v>
      </c>
    </row>
    <row r="894" spans="1:19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2" t="s">
        <v>8305</v>
      </c>
      <c r="O894" t="s">
        <v>8309</v>
      </c>
      <c r="P894" s="13">
        <f t="shared" si="52"/>
        <v>41</v>
      </c>
      <c r="Q894" s="13">
        <f t="shared" si="53"/>
        <v>143.82</v>
      </c>
      <c r="R894" s="14">
        <f t="shared" si="54"/>
        <v>40304.20003472222</v>
      </c>
      <c r="S894" s="14">
        <f t="shared" si="55"/>
        <v>40391.166666666664</v>
      </c>
    </row>
    <row r="895" spans="1:19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2" t="s">
        <v>8305</v>
      </c>
      <c r="O895" t="s">
        <v>8309</v>
      </c>
      <c r="P895" s="13">
        <f t="shared" si="52"/>
        <v>10</v>
      </c>
      <c r="Q895" s="13">
        <f t="shared" si="53"/>
        <v>40</v>
      </c>
      <c r="R895" s="14">
        <f t="shared" si="54"/>
        <v>42065.897719907407</v>
      </c>
      <c r="S895" s="14">
        <f t="shared" si="55"/>
        <v>42095.856053240743</v>
      </c>
    </row>
    <row r="896" spans="1:19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2" t="s">
        <v>8305</v>
      </c>
      <c r="O896" t="s">
        <v>8309</v>
      </c>
      <c r="P896" s="13">
        <f t="shared" si="52"/>
        <v>39</v>
      </c>
      <c r="Q896" s="13">
        <f t="shared" si="53"/>
        <v>147.81</v>
      </c>
      <c r="R896" s="14">
        <f t="shared" si="54"/>
        <v>42496.981597222228</v>
      </c>
      <c r="S896" s="14">
        <f t="shared" si="55"/>
        <v>42526.981597222228</v>
      </c>
    </row>
    <row r="897" spans="1:19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2" t="s">
        <v>8305</v>
      </c>
      <c r="O897" t="s">
        <v>8309</v>
      </c>
      <c r="P897" s="13">
        <f t="shared" si="52"/>
        <v>2</v>
      </c>
      <c r="Q897" s="13">
        <f t="shared" si="53"/>
        <v>27.86</v>
      </c>
      <c r="R897" s="14">
        <f t="shared" si="54"/>
        <v>40431.127650462964</v>
      </c>
      <c r="S897" s="14">
        <f t="shared" si="55"/>
        <v>40476.127650462964</v>
      </c>
    </row>
    <row r="898" spans="1:19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2" t="s">
        <v>8305</v>
      </c>
      <c r="O898" t="s">
        <v>8309</v>
      </c>
      <c r="P898" s="13">
        <f t="shared" ref="P898:P961" si="56">ROUND(E898/D898*100,0)</f>
        <v>40</v>
      </c>
      <c r="Q898" s="13">
        <f t="shared" si="53"/>
        <v>44.44</v>
      </c>
      <c r="R898" s="14">
        <f t="shared" si="54"/>
        <v>42218.872986111113</v>
      </c>
      <c r="S898" s="14">
        <f t="shared" si="55"/>
        <v>42244.166666666672</v>
      </c>
    </row>
    <row r="899" spans="1:19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2" t="s">
        <v>8305</v>
      </c>
      <c r="O899" t="s">
        <v>8309</v>
      </c>
      <c r="P899" s="13">
        <f t="shared" si="56"/>
        <v>0</v>
      </c>
      <c r="Q899" s="13">
        <f t="shared" ref="Q899:Q962" si="57">IFERROR(ROUND(E899/L899,2),0)</f>
        <v>0</v>
      </c>
      <c r="R899" s="14">
        <f t="shared" ref="R899:R962" si="58">(((J899/60)/60)/24)+DATE(1970,1,1)</f>
        <v>41211.688750000001</v>
      </c>
      <c r="S899" s="14">
        <f t="shared" ref="S899:S962" si="59">(((I899/60)/60)/24)+DATE(1970,1,1)</f>
        <v>41241.730416666665</v>
      </c>
    </row>
    <row r="900" spans="1:19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2" t="s">
        <v>8305</v>
      </c>
      <c r="O900" t="s">
        <v>8309</v>
      </c>
      <c r="P900" s="13">
        <f t="shared" si="56"/>
        <v>3</v>
      </c>
      <c r="Q900" s="13">
        <f t="shared" si="57"/>
        <v>35</v>
      </c>
      <c r="R900" s="14">
        <f t="shared" si="58"/>
        <v>40878.758217592593</v>
      </c>
      <c r="S900" s="14">
        <f t="shared" si="59"/>
        <v>40923.758217592593</v>
      </c>
    </row>
    <row r="901" spans="1:19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2" t="s">
        <v>8305</v>
      </c>
      <c r="O901" t="s">
        <v>8309</v>
      </c>
      <c r="P901" s="13">
        <f t="shared" si="56"/>
        <v>37</v>
      </c>
      <c r="Q901" s="13">
        <f t="shared" si="57"/>
        <v>35</v>
      </c>
      <c r="R901" s="14">
        <f t="shared" si="58"/>
        <v>40646.099097222221</v>
      </c>
      <c r="S901" s="14">
        <f t="shared" si="59"/>
        <v>40691.099097222221</v>
      </c>
    </row>
    <row r="902" spans="1:19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2" t="s">
        <v>8305</v>
      </c>
      <c r="O902" t="s">
        <v>8308</v>
      </c>
      <c r="P902" s="13">
        <f t="shared" si="56"/>
        <v>0</v>
      </c>
      <c r="Q902" s="13">
        <f t="shared" si="57"/>
        <v>10.5</v>
      </c>
      <c r="R902" s="14">
        <f t="shared" si="58"/>
        <v>42429.84956018519</v>
      </c>
      <c r="S902" s="14">
        <f t="shared" si="59"/>
        <v>42459.807893518519</v>
      </c>
    </row>
    <row r="903" spans="1:19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2" t="s">
        <v>8305</v>
      </c>
      <c r="O903" t="s">
        <v>8308</v>
      </c>
      <c r="P903" s="13">
        <f t="shared" si="56"/>
        <v>0</v>
      </c>
      <c r="Q903" s="13">
        <f t="shared" si="57"/>
        <v>0</v>
      </c>
      <c r="R903" s="14">
        <f t="shared" si="58"/>
        <v>40291.81150462963</v>
      </c>
      <c r="S903" s="14">
        <f t="shared" si="59"/>
        <v>40337.799305555556</v>
      </c>
    </row>
    <row r="904" spans="1:19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2" t="s">
        <v>8305</v>
      </c>
      <c r="O904" t="s">
        <v>8308</v>
      </c>
      <c r="P904" s="13">
        <f t="shared" si="56"/>
        <v>0</v>
      </c>
      <c r="Q904" s="13">
        <f t="shared" si="57"/>
        <v>30</v>
      </c>
      <c r="R904" s="14">
        <f t="shared" si="58"/>
        <v>41829.965532407405</v>
      </c>
      <c r="S904" s="14">
        <f t="shared" si="59"/>
        <v>41881.645833333336</v>
      </c>
    </row>
    <row r="905" spans="1:19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2" t="s">
        <v>8305</v>
      </c>
      <c r="O905" t="s">
        <v>8308</v>
      </c>
      <c r="P905" s="13">
        <f t="shared" si="56"/>
        <v>3</v>
      </c>
      <c r="Q905" s="13">
        <f t="shared" si="57"/>
        <v>40</v>
      </c>
      <c r="R905" s="14">
        <f t="shared" si="58"/>
        <v>41149.796064814815</v>
      </c>
      <c r="S905" s="14">
        <f t="shared" si="59"/>
        <v>41175.100694444445</v>
      </c>
    </row>
    <row r="906" spans="1:19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2" t="s">
        <v>8305</v>
      </c>
      <c r="O906" t="s">
        <v>8308</v>
      </c>
      <c r="P906" s="13">
        <f t="shared" si="56"/>
        <v>0</v>
      </c>
      <c r="Q906" s="13">
        <f t="shared" si="57"/>
        <v>50.33</v>
      </c>
      <c r="R906" s="14">
        <f t="shared" si="58"/>
        <v>42342.080289351856</v>
      </c>
      <c r="S906" s="14">
        <f t="shared" si="59"/>
        <v>42372.080289351856</v>
      </c>
    </row>
    <row r="907" spans="1:19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2" t="s">
        <v>8305</v>
      </c>
      <c r="O907" t="s">
        <v>8308</v>
      </c>
      <c r="P907" s="13">
        <f t="shared" si="56"/>
        <v>3</v>
      </c>
      <c r="Q907" s="13">
        <f t="shared" si="57"/>
        <v>32.67</v>
      </c>
      <c r="R907" s="14">
        <f t="shared" si="58"/>
        <v>40507.239884259259</v>
      </c>
      <c r="S907" s="14">
        <f t="shared" si="59"/>
        <v>40567.239884259259</v>
      </c>
    </row>
    <row r="908" spans="1:19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2" t="s">
        <v>8305</v>
      </c>
      <c r="O908" t="s">
        <v>8308</v>
      </c>
      <c r="P908" s="13">
        <f t="shared" si="56"/>
        <v>0</v>
      </c>
      <c r="Q908" s="13">
        <f t="shared" si="57"/>
        <v>0</v>
      </c>
      <c r="R908" s="14">
        <f t="shared" si="58"/>
        <v>41681.189699074072</v>
      </c>
      <c r="S908" s="14">
        <f t="shared" si="59"/>
        <v>41711.148032407407</v>
      </c>
    </row>
    <row r="909" spans="1:19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2" t="s">
        <v>8305</v>
      </c>
      <c r="O909" t="s">
        <v>8308</v>
      </c>
      <c r="P909" s="13">
        <f t="shared" si="56"/>
        <v>0</v>
      </c>
      <c r="Q909" s="13">
        <f t="shared" si="57"/>
        <v>0</v>
      </c>
      <c r="R909" s="14">
        <f t="shared" si="58"/>
        <v>40767.192395833335</v>
      </c>
      <c r="S909" s="14">
        <f t="shared" si="59"/>
        <v>40797.192395833335</v>
      </c>
    </row>
    <row r="910" spans="1:19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2" t="s">
        <v>8305</v>
      </c>
      <c r="O910" t="s">
        <v>8308</v>
      </c>
      <c r="P910" s="13">
        <f t="shared" si="56"/>
        <v>0</v>
      </c>
      <c r="Q910" s="13">
        <f t="shared" si="57"/>
        <v>0</v>
      </c>
      <c r="R910" s="14">
        <f t="shared" si="58"/>
        <v>40340.801562499997</v>
      </c>
      <c r="S910" s="14">
        <f t="shared" si="59"/>
        <v>40386.207638888889</v>
      </c>
    </row>
    <row r="911" spans="1:19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2" t="s">
        <v>8305</v>
      </c>
      <c r="O911" t="s">
        <v>8308</v>
      </c>
      <c r="P911" s="13">
        <f t="shared" si="56"/>
        <v>3</v>
      </c>
      <c r="Q911" s="13">
        <f t="shared" si="57"/>
        <v>65</v>
      </c>
      <c r="R911" s="14">
        <f t="shared" si="58"/>
        <v>41081.69027777778</v>
      </c>
      <c r="S911" s="14">
        <f t="shared" si="59"/>
        <v>41113.166666666664</v>
      </c>
    </row>
    <row r="912" spans="1:19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2" t="s">
        <v>8305</v>
      </c>
      <c r="O912" t="s">
        <v>8308</v>
      </c>
      <c r="P912" s="13">
        <f t="shared" si="56"/>
        <v>22</v>
      </c>
      <c r="Q912" s="13">
        <f t="shared" si="57"/>
        <v>24.6</v>
      </c>
      <c r="R912" s="14">
        <f t="shared" si="58"/>
        <v>42737.545358796298</v>
      </c>
      <c r="S912" s="14">
        <f t="shared" si="59"/>
        <v>42797.545358796298</v>
      </c>
    </row>
    <row r="913" spans="1:19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2" t="s">
        <v>8305</v>
      </c>
      <c r="O913" t="s">
        <v>8308</v>
      </c>
      <c r="P913" s="13">
        <f t="shared" si="56"/>
        <v>0</v>
      </c>
      <c r="Q913" s="13">
        <f t="shared" si="57"/>
        <v>0</v>
      </c>
      <c r="R913" s="14">
        <f t="shared" si="58"/>
        <v>41642.005150462966</v>
      </c>
      <c r="S913" s="14">
        <f t="shared" si="59"/>
        <v>41663.005150462966</v>
      </c>
    </row>
    <row r="914" spans="1:19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2" t="s">
        <v>8305</v>
      </c>
      <c r="O914" t="s">
        <v>8308</v>
      </c>
      <c r="P914" s="13">
        <f t="shared" si="56"/>
        <v>1</v>
      </c>
      <c r="Q914" s="13">
        <f t="shared" si="57"/>
        <v>15</v>
      </c>
      <c r="R914" s="14">
        <f t="shared" si="58"/>
        <v>41194.109340277777</v>
      </c>
      <c r="S914" s="14">
        <f t="shared" si="59"/>
        <v>41254.151006944441</v>
      </c>
    </row>
    <row r="915" spans="1:19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2" t="s">
        <v>8305</v>
      </c>
      <c r="O915" t="s">
        <v>8308</v>
      </c>
      <c r="P915" s="13">
        <f t="shared" si="56"/>
        <v>7</v>
      </c>
      <c r="Q915" s="13">
        <f t="shared" si="57"/>
        <v>82.58</v>
      </c>
      <c r="R915" s="14">
        <f t="shared" si="58"/>
        <v>41004.139108796298</v>
      </c>
      <c r="S915" s="14">
        <f t="shared" si="59"/>
        <v>41034.139108796298</v>
      </c>
    </row>
    <row r="916" spans="1:19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2" t="s">
        <v>8305</v>
      </c>
      <c r="O916" t="s">
        <v>8308</v>
      </c>
      <c r="P916" s="13">
        <f t="shared" si="56"/>
        <v>0</v>
      </c>
      <c r="Q916" s="13">
        <f t="shared" si="57"/>
        <v>0</v>
      </c>
      <c r="R916" s="14">
        <f t="shared" si="58"/>
        <v>41116.763275462967</v>
      </c>
      <c r="S916" s="14">
        <f t="shared" si="59"/>
        <v>41146.763275462967</v>
      </c>
    </row>
    <row r="917" spans="1:19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2" t="s">
        <v>8305</v>
      </c>
      <c r="O917" t="s">
        <v>8308</v>
      </c>
      <c r="P917" s="13">
        <f t="shared" si="56"/>
        <v>6</v>
      </c>
      <c r="Q917" s="13">
        <f t="shared" si="57"/>
        <v>41.67</v>
      </c>
      <c r="R917" s="14">
        <f t="shared" si="58"/>
        <v>40937.679560185185</v>
      </c>
      <c r="S917" s="14">
        <f t="shared" si="59"/>
        <v>40969.207638888889</v>
      </c>
    </row>
    <row r="918" spans="1:19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2" t="s">
        <v>8305</v>
      </c>
      <c r="O918" t="s">
        <v>8308</v>
      </c>
      <c r="P918" s="13">
        <f t="shared" si="56"/>
        <v>0</v>
      </c>
      <c r="Q918" s="13">
        <f t="shared" si="57"/>
        <v>0</v>
      </c>
      <c r="R918" s="14">
        <f t="shared" si="58"/>
        <v>40434.853402777779</v>
      </c>
      <c r="S918" s="14">
        <f t="shared" si="59"/>
        <v>40473.208333333336</v>
      </c>
    </row>
    <row r="919" spans="1:19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2" t="s">
        <v>8305</v>
      </c>
      <c r="O919" t="s">
        <v>8308</v>
      </c>
      <c r="P919" s="13">
        <f t="shared" si="56"/>
        <v>1</v>
      </c>
      <c r="Q919" s="13">
        <f t="shared" si="57"/>
        <v>30</v>
      </c>
      <c r="R919" s="14">
        <f t="shared" si="58"/>
        <v>41802.94363425926</v>
      </c>
      <c r="S919" s="14">
        <f t="shared" si="59"/>
        <v>41834.104166666664</v>
      </c>
    </row>
    <row r="920" spans="1:19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2" t="s">
        <v>8305</v>
      </c>
      <c r="O920" t="s">
        <v>8308</v>
      </c>
      <c r="P920" s="13">
        <f t="shared" si="56"/>
        <v>5</v>
      </c>
      <c r="Q920" s="13">
        <f t="shared" si="57"/>
        <v>19.600000000000001</v>
      </c>
      <c r="R920" s="14">
        <f t="shared" si="58"/>
        <v>41944.916215277779</v>
      </c>
      <c r="S920" s="14">
        <f t="shared" si="59"/>
        <v>41974.957881944443</v>
      </c>
    </row>
    <row r="921" spans="1:19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2" t="s">
        <v>8305</v>
      </c>
      <c r="O921" t="s">
        <v>8308</v>
      </c>
      <c r="P921" s="13">
        <f t="shared" si="56"/>
        <v>1</v>
      </c>
      <c r="Q921" s="13">
        <f t="shared" si="57"/>
        <v>100</v>
      </c>
      <c r="R921" s="14">
        <f t="shared" si="58"/>
        <v>41227.641724537039</v>
      </c>
      <c r="S921" s="14">
        <f t="shared" si="59"/>
        <v>41262.641724537039</v>
      </c>
    </row>
    <row r="922" spans="1:19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2" t="s">
        <v>8305</v>
      </c>
      <c r="O922" t="s">
        <v>8308</v>
      </c>
      <c r="P922" s="13">
        <f t="shared" si="56"/>
        <v>0</v>
      </c>
      <c r="Q922" s="13">
        <f t="shared" si="57"/>
        <v>0</v>
      </c>
      <c r="R922" s="14">
        <f t="shared" si="58"/>
        <v>41562.67155092593</v>
      </c>
      <c r="S922" s="14">
        <f t="shared" si="59"/>
        <v>41592.713217592594</v>
      </c>
    </row>
    <row r="923" spans="1:19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2" t="s">
        <v>8305</v>
      </c>
      <c r="O923" t="s">
        <v>8308</v>
      </c>
      <c r="P923" s="13">
        <f t="shared" si="56"/>
        <v>31</v>
      </c>
      <c r="Q923" s="13">
        <f t="shared" si="57"/>
        <v>231.75</v>
      </c>
      <c r="R923" s="14">
        <f t="shared" si="58"/>
        <v>40847.171018518515</v>
      </c>
      <c r="S923" s="14">
        <f t="shared" si="59"/>
        <v>40889.212685185186</v>
      </c>
    </row>
    <row r="924" spans="1:19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2" t="s">
        <v>8305</v>
      </c>
      <c r="O924" t="s">
        <v>8308</v>
      </c>
      <c r="P924" s="13">
        <f t="shared" si="56"/>
        <v>21</v>
      </c>
      <c r="Q924" s="13">
        <f t="shared" si="57"/>
        <v>189.33</v>
      </c>
      <c r="R924" s="14">
        <f t="shared" si="58"/>
        <v>41878.530011574076</v>
      </c>
      <c r="S924" s="14">
        <f t="shared" si="59"/>
        <v>41913.530011574076</v>
      </c>
    </row>
    <row r="925" spans="1:19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2" t="s">
        <v>8305</v>
      </c>
      <c r="O925" t="s">
        <v>8308</v>
      </c>
      <c r="P925" s="13">
        <f t="shared" si="56"/>
        <v>2</v>
      </c>
      <c r="Q925" s="13">
        <f t="shared" si="57"/>
        <v>55</v>
      </c>
      <c r="R925" s="14">
        <f t="shared" si="58"/>
        <v>41934.959756944445</v>
      </c>
      <c r="S925" s="14">
        <f t="shared" si="59"/>
        <v>41965.001423611116</v>
      </c>
    </row>
    <row r="926" spans="1:19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2" t="s">
        <v>8305</v>
      </c>
      <c r="O926" t="s">
        <v>8308</v>
      </c>
      <c r="P926" s="13">
        <f t="shared" si="56"/>
        <v>11</v>
      </c>
      <c r="Q926" s="13">
        <f t="shared" si="57"/>
        <v>21.8</v>
      </c>
      <c r="R926" s="14">
        <f t="shared" si="58"/>
        <v>41288.942928240744</v>
      </c>
      <c r="S926" s="14">
        <f t="shared" si="59"/>
        <v>41318.942928240744</v>
      </c>
    </row>
    <row r="927" spans="1:19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2" t="s">
        <v>8305</v>
      </c>
      <c r="O927" t="s">
        <v>8308</v>
      </c>
      <c r="P927" s="13">
        <f t="shared" si="56"/>
        <v>3</v>
      </c>
      <c r="Q927" s="13">
        <f t="shared" si="57"/>
        <v>32</v>
      </c>
      <c r="R927" s="14">
        <f t="shared" si="58"/>
        <v>41575.880914351852</v>
      </c>
      <c r="S927" s="14">
        <f t="shared" si="59"/>
        <v>41605.922581018516</v>
      </c>
    </row>
    <row r="928" spans="1:19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2" t="s">
        <v>8305</v>
      </c>
      <c r="O928" t="s">
        <v>8308</v>
      </c>
      <c r="P928" s="13">
        <f t="shared" si="56"/>
        <v>0</v>
      </c>
      <c r="Q928" s="13">
        <f t="shared" si="57"/>
        <v>0</v>
      </c>
      <c r="R928" s="14">
        <f t="shared" si="58"/>
        <v>40338.02002314815</v>
      </c>
      <c r="S928" s="14">
        <f t="shared" si="59"/>
        <v>40367.944444444445</v>
      </c>
    </row>
    <row r="929" spans="1:19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2" t="s">
        <v>8305</v>
      </c>
      <c r="O929" t="s">
        <v>8308</v>
      </c>
      <c r="P929" s="13">
        <f t="shared" si="56"/>
        <v>0</v>
      </c>
      <c r="Q929" s="13">
        <f t="shared" si="57"/>
        <v>0</v>
      </c>
      <c r="R929" s="14">
        <f t="shared" si="58"/>
        <v>41013.822858796295</v>
      </c>
      <c r="S929" s="14">
        <f t="shared" si="59"/>
        <v>41043.822858796295</v>
      </c>
    </row>
    <row r="930" spans="1:19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2" t="s">
        <v>8305</v>
      </c>
      <c r="O930" t="s">
        <v>8308</v>
      </c>
      <c r="P930" s="13">
        <f t="shared" si="56"/>
        <v>11</v>
      </c>
      <c r="Q930" s="13">
        <f t="shared" si="57"/>
        <v>56.25</v>
      </c>
      <c r="R930" s="14">
        <f t="shared" si="58"/>
        <v>41180.86241898148</v>
      </c>
      <c r="S930" s="14">
        <f t="shared" si="59"/>
        <v>41231</v>
      </c>
    </row>
    <row r="931" spans="1:19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2" t="s">
        <v>8305</v>
      </c>
      <c r="O931" t="s">
        <v>8308</v>
      </c>
      <c r="P931" s="13">
        <f t="shared" si="56"/>
        <v>0</v>
      </c>
      <c r="Q931" s="13">
        <f t="shared" si="57"/>
        <v>0</v>
      </c>
      <c r="R931" s="14">
        <f t="shared" si="58"/>
        <v>40978.238067129627</v>
      </c>
      <c r="S931" s="14">
        <f t="shared" si="59"/>
        <v>41008.196400462963</v>
      </c>
    </row>
    <row r="932" spans="1:19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2" t="s">
        <v>8305</v>
      </c>
      <c r="O932" t="s">
        <v>8308</v>
      </c>
      <c r="P932" s="13">
        <f t="shared" si="56"/>
        <v>38</v>
      </c>
      <c r="Q932" s="13">
        <f t="shared" si="57"/>
        <v>69</v>
      </c>
      <c r="R932" s="14">
        <f t="shared" si="58"/>
        <v>40312.915578703702</v>
      </c>
      <c r="S932" s="14">
        <f t="shared" si="59"/>
        <v>40354.897222222222</v>
      </c>
    </row>
    <row r="933" spans="1:19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2" t="s">
        <v>8305</v>
      </c>
      <c r="O933" t="s">
        <v>8308</v>
      </c>
      <c r="P933" s="13">
        <f t="shared" si="56"/>
        <v>7</v>
      </c>
      <c r="Q933" s="13">
        <f t="shared" si="57"/>
        <v>18.71</v>
      </c>
      <c r="R933" s="14">
        <f t="shared" si="58"/>
        <v>41680.359976851854</v>
      </c>
      <c r="S933" s="14">
        <f t="shared" si="59"/>
        <v>41714.916666666664</v>
      </c>
    </row>
    <row r="934" spans="1:19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2" t="s">
        <v>8305</v>
      </c>
      <c r="O934" t="s">
        <v>8308</v>
      </c>
      <c r="P934" s="13">
        <f t="shared" si="56"/>
        <v>15</v>
      </c>
      <c r="Q934" s="13">
        <f t="shared" si="57"/>
        <v>46.03</v>
      </c>
      <c r="R934" s="14">
        <f t="shared" si="58"/>
        <v>41310.969270833331</v>
      </c>
      <c r="S934" s="14">
        <f t="shared" si="59"/>
        <v>41355.927604166667</v>
      </c>
    </row>
    <row r="935" spans="1:19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2" t="s">
        <v>8305</v>
      </c>
      <c r="O935" t="s">
        <v>8308</v>
      </c>
      <c r="P935" s="13">
        <f t="shared" si="56"/>
        <v>6</v>
      </c>
      <c r="Q935" s="13">
        <f t="shared" si="57"/>
        <v>60</v>
      </c>
      <c r="R935" s="14">
        <f t="shared" si="58"/>
        <v>41711.169085648151</v>
      </c>
      <c r="S935" s="14">
        <f t="shared" si="59"/>
        <v>41771.169085648151</v>
      </c>
    </row>
    <row r="936" spans="1:19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2" t="s">
        <v>8305</v>
      </c>
      <c r="O936" t="s">
        <v>8308</v>
      </c>
      <c r="P936" s="13">
        <f t="shared" si="56"/>
        <v>30</v>
      </c>
      <c r="Q936" s="13">
        <f t="shared" si="57"/>
        <v>50.67</v>
      </c>
      <c r="R936" s="14">
        <f t="shared" si="58"/>
        <v>41733.737083333333</v>
      </c>
      <c r="S936" s="14">
        <f t="shared" si="59"/>
        <v>41763.25</v>
      </c>
    </row>
    <row r="937" spans="1:19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2" t="s">
        <v>8305</v>
      </c>
      <c r="O937" t="s">
        <v>8308</v>
      </c>
      <c r="P937" s="13">
        <f t="shared" si="56"/>
        <v>1</v>
      </c>
      <c r="Q937" s="13">
        <f t="shared" si="57"/>
        <v>25</v>
      </c>
      <c r="R937" s="14">
        <f t="shared" si="58"/>
        <v>42368.333668981482</v>
      </c>
      <c r="S937" s="14">
        <f t="shared" si="59"/>
        <v>42398.333668981482</v>
      </c>
    </row>
    <row r="938" spans="1:19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2" t="s">
        <v>8305</v>
      </c>
      <c r="O938" t="s">
        <v>8308</v>
      </c>
      <c r="P938" s="13">
        <f t="shared" si="56"/>
        <v>0</v>
      </c>
      <c r="Q938" s="13">
        <f t="shared" si="57"/>
        <v>0</v>
      </c>
      <c r="R938" s="14">
        <f t="shared" si="58"/>
        <v>40883.024178240739</v>
      </c>
      <c r="S938" s="14">
        <f t="shared" si="59"/>
        <v>40926.833333333336</v>
      </c>
    </row>
    <row r="939" spans="1:19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2" t="s">
        <v>8305</v>
      </c>
      <c r="O939" t="s">
        <v>8308</v>
      </c>
      <c r="P939" s="13">
        <f t="shared" si="56"/>
        <v>1</v>
      </c>
      <c r="Q939" s="13">
        <f t="shared" si="57"/>
        <v>20</v>
      </c>
      <c r="R939" s="14">
        <f t="shared" si="58"/>
        <v>41551.798113425924</v>
      </c>
      <c r="S939" s="14">
        <f t="shared" si="59"/>
        <v>41581.839780092596</v>
      </c>
    </row>
    <row r="940" spans="1:19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2" t="s">
        <v>8305</v>
      </c>
      <c r="O940" t="s">
        <v>8308</v>
      </c>
      <c r="P940" s="13">
        <f t="shared" si="56"/>
        <v>0</v>
      </c>
      <c r="Q940" s="13">
        <f t="shared" si="57"/>
        <v>25</v>
      </c>
      <c r="R940" s="14">
        <f t="shared" si="58"/>
        <v>41124.479722222226</v>
      </c>
      <c r="S940" s="14">
        <f t="shared" si="59"/>
        <v>41154.479722222226</v>
      </c>
    </row>
    <row r="941" spans="1:19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2" t="s">
        <v>8305</v>
      </c>
      <c r="O941" t="s">
        <v>8308</v>
      </c>
      <c r="P941" s="13">
        <f t="shared" si="56"/>
        <v>1</v>
      </c>
      <c r="Q941" s="13">
        <f t="shared" si="57"/>
        <v>20</v>
      </c>
      <c r="R941" s="14">
        <f t="shared" si="58"/>
        <v>41416.763171296298</v>
      </c>
      <c r="S941" s="14">
        <f t="shared" si="59"/>
        <v>41455.831944444442</v>
      </c>
    </row>
    <row r="942" spans="1:19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2" t="s">
        <v>8299</v>
      </c>
      <c r="O942" t="s">
        <v>8301</v>
      </c>
      <c r="P942" s="13">
        <f t="shared" si="56"/>
        <v>17</v>
      </c>
      <c r="Q942" s="13">
        <f t="shared" si="57"/>
        <v>110.29</v>
      </c>
      <c r="R942" s="14">
        <f t="shared" si="58"/>
        <v>42182.008402777778</v>
      </c>
      <c r="S942" s="14">
        <f t="shared" si="59"/>
        <v>42227.008402777778</v>
      </c>
    </row>
    <row r="943" spans="1:19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2" t="s">
        <v>8299</v>
      </c>
      <c r="O943" t="s">
        <v>8301</v>
      </c>
      <c r="P943" s="13">
        <f t="shared" si="56"/>
        <v>2</v>
      </c>
      <c r="Q943" s="13">
        <f t="shared" si="57"/>
        <v>37.450000000000003</v>
      </c>
      <c r="R943" s="14">
        <f t="shared" si="58"/>
        <v>42746.096585648149</v>
      </c>
      <c r="S943" s="14">
        <f t="shared" si="59"/>
        <v>42776.096585648149</v>
      </c>
    </row>
    <row r="944" spans="1:19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2" t="s">
        <v>8299</v>
      </c>
      <c r="O944" t="s">
        <v>8301</v>
      </c>
      <c r="P944" s="13">
        <f t="shared" si="56"/>
        <v>9</v>
      </c>
      <c r="Q944" s="13">
        <f t="shared" si="57"/>
        <v>41.75</v>
      </c>
      <c r="R944" s="14">
        <f t="shared" si="58"/>
        <v>42382.843287037031</v>
      </c>
      <c r="S944" s="14">
        <f t="shared" si="59"/>
        <v>42418.843287037031</v>
      </c>
    </row>
    <row r="945" spans="1:19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2" t="s">
        <v>8299</v>
      </c>
      <c r="O945" t="s">
        <v>8301</v>
      </c>
      <c r="P945" s="13">
        <f t="shared" si="56"/>
        <v>10</v>
      </c>
      <c r="Q945" s="13">
        <f t="shared" si="57"/>
        <v>24.08</v>
      </c>
      <c r="R945" s="14">
        <f t="shared" si="58"/>
        <v>42673.66788194445</v>
      </c>
      <c r="S945" s="14">
        <f t="shared" si="59"/>
        <v>42703.709548611107</v>
      </c>
    </row>
    <row r="946" spans="1:19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2" t="s">
        <v>8299</v>
      </c>
      <c r="O946" t="s">
        <v>8301</v>
      </c>
      <c r="P946" s="13">
        <f t="shared" si="56"/>
        <v>13</v>
      </c>
      <c r="Q946" s="13">
        <f t="shared" si="57"/>
        <v>69.41</v>
      </c>
      <c r="R946" s="14">
        <f t="shared" si="58"/>
        <v>42444.583912037036</v>
      </c>
      <c r="S946" s="14">
        <f t="shared" si="59"/>
        <v>42478.583333333328</v>
      </c>
    </row>
    <row r="947" spans="1:19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2" t="s">
        <v>8299</v>
      </c>
      <c r="O947" t="s">
        <v>8301</v>
      </c>
      <c r="P947" s="13">
        <f t="shared" si="56"/>
        <v>2</v>
      </c>
      <c r="Q947" s="13">
        <f t="shared" si="57"/>
        <v>155.25</v>
      </c>
      <c r="R947" s="14">
        <f t="shared" si="58"/>
        <v>42732.872986111113</v>
      </c>
      <c r="S947" s="14">
        <f t="shared" si="59"/>
        <v>42784.999305555553</v>
      </c>
    </row>
    <row r="948" spans="1:19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2" t="s">
        <v>8299</v>
      </c>
      <c r="O948" t="s">
        <v>8301</v>
      </c>
      <c r="P948" s="13">
        <f t="shared" si="56"/>
        <v>2</v>
      </c>
      <c r="Q948" s="13">
        <f t="shared" si="57"/>
        <v>57.2</v>
      </c>
      <c r="R948" s="14">
        <f t="shared" si="58"/>
        <v>42592.750555555554</v>
      </c>
      <c r="S948" s="14">
        <f t="shared" si="59"/>
        <v>42622.750555555554</v>
      </c>
    </row>
    <row r="949" spans="1:19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2" t="s">
        <v>8299</v>
      </c>
      <c r="O949" t="s">
        <v>8301</v>
      </c>
      <c r="P949" s="13">
        <f t="shared" si="56"/>
        <v>0</v>
      </c>
      <c r="Q949" s="13">
        <f t="shared" si="57"/>
        <v>0</v>
      </c>
      <c r="R949" s="14">
        <f t="shared" si="58"/>
        <v>42491.781319444446</v>
      </c>
      <c r="S949" s="14">
        <f t="shared" si="59"/>
        <v>42551.781319444446</v>
      </c>
    </row>
    <row r="950" spans="1:19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2" t="s">
        <v>8299</v>
      </c>
      <c r="O950" t="s">
        <v>8301</v>
      </c>
      <c r="P950" s="13">
        <f t="shared" si="56"/>
        <v>12</v>
      </c>
      <c r="Q950" s="13">
        <f t="shared" si="57"/>
        <v>60</v>
      </c>
      <c r="R950" s="14">
        <f t="shared" si="58"/>
        <v>42411.828287037039</v>
      </c>
      <c r="S950" s="14">
        <f t="shared" si="59"/>
        <v>42441.828287037039</v>
      </c>
    </row>
    <row r="951" spans="1:19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2" t="s">
        <v>8299</v>
      </c>
      <c r="O951" t="s">
        <v>8301</v>
      </c>
      <c r="P951" s="13">
        <f t="shared" si="56"/>
        <v>1</v>
      </c>
      <c r="Q951" s="13">
        <f t="shared" si="57"/>
        <v>39</v>
      </c>
      <c r="R951" s="14">
        <f t="shared" si="58"/>
        <v>42361.043703703705</v>
      </c>
      <c r="S951" s="14">
        <f t="shared" si="59"/>
        <v>42421.043703703705</v>
      </c>
    </row>
    <row r="952" spans="1:19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2" t="s">
        <v>8299</v>
      </c>
      <c r="O952" t="s">
        <v>8301</v>
      </c>
      <c r="P952" s="13">
        <f t="shared" si="56"/>
        <v>28</v>
      </c>
      <c r="Q952" s="13">
        <f t="shared" si="57"/>
        <v>58.42</v>
      </c>
      <c r="R952" s="14">
        <f t="shared" si="58"/>
        <v>42356.750706018516</v>
      </c>
      <c r="S952" s="14">
        <f t="shared" si="59"/>
        <v>42386.750706018516</v>
      </c>
    </row>
    <row r="953" spans="1:19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2" t="s">
        <v>8299</v>
      </c>
      <c r="O953" t="s">
        <v>8301</v>
      </c>
      <c r="P953" s="13">
        <f t="shared" si="56"/>
        <v>38</v>
      </c>
      <c r="Q953" s="13">
        <f t="shared" si="57"/>
        <v>158.63999999999999</v>
      </c>
      <c r="R953" s="14">
        <f t="shared" si="58"/>
        <v>42480.653611111105</v>
      </c>
      <c r="S953" s="14">
        <f t="shared" si="59"/>
        <v>42525.653611111105</v>
      </c>
    </row>
    <row r="954" spans="1:19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2" t="s">
        <v>8299</v>
      </c>
      <c r="O954" t="s">
        <v>8301</v>
      </c>
      <c r="P954" s="13">
        <f t="shared" si="56"/>
        <v>40</v>
      </c>
      <c r="Q954" s="13">
        <f t="shared" si="57"/>
        <v>99.86</v>
      </c>
      <c r="R954" s="14">
        <f t="shared" si="58"/>
        <v>42662.613564814819</v>
      </c>
      <c r="S954" s="14">
        <f t="shared" si="59"/>
        <v>42692.655231481483</v>
      </c>
    </row>
    <row r="955" spans="1:19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2" t="s">
        <v>8299</v>
      </c>
      <c r="O955" t="s">
        <v>8301</v>
      </c>
      <c r="P955" s="13">
        <f t="shared" si="56"/>
        <v>1</v>
      </c>
      <c r="Q955" s="13">
        <f t="shared" si="57"/>
        <v>25.2</v>
      </c>
      <c r="R955" s="14">
        <f t="shared" si="58"/>
        <v>41999.164340277777</v>
      </c>
      <c r="S955" s="14">
        <f t="shared" si="59"/>
        <v>42029.164340277777</v>
      </c>
    </row>
    <row r="956" spans="1:19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2" t="s">
        <v>8299</v>
      </c>
      <c r="O956" t="s">
        <v>8301</v>
      </c>
      <c r="P956" s="13">
        <f t="shared" si="56"/>
        <v>43</v>
      </c>
      <c r="Q956" s="13">
        <f t="shared" si="57"/>
        <v>89.19</v>
      </c>
      <c r="R956" s="14">
        <f t="shared" si="58"/>
        <v>42194.833784722221</v>
      </c>
      <c r="S956" s="14">
        <f t="shared" si="59"/>
        <v>42236.833784722221</v>
      </c>
    </row>
    <row r="957" spans="1:19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2" t="s">
        <v>8299</v>
      </c>
      <c r="O957" t="s">
        <v>8301</v>
      </c>
      <c r="P957" s="13">
        <f t="shared" si="56"/>
        <v>6</v>
      </c>
      <c r="Q957" s="13">
        <f t="shared" si="57"/>
        <v>182.62</v>
      </c>
      <c r="R957" s="14">
        <f t="shared" si="58"/>
        <v>42586.295138888891</v>
      </c>
      <c r="S957" s="14">
        <f t="shared" si="59"/>
        <v>42626.295138888891</v>
      </c>
    </row>
    <row r="958" spans="1:19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2" t="s">
        <v>8299</v>
      </c>
      <c r="O958" t="s">
        <v>8301</v>
      </c>
      <c r="P958" s="13">
        <f t="shared" si="56"/>
        <v>2</v>
      </c>
      <c r="Q958" s="13">
        <f t="shared" si="57"/>
        <v>50.65</v>
      </c>
      <c r="R958" s="14">
        <f t="shared" si="58"/>
        <v>42060.913877314815</v>
      </c>
      <c r="S958" s="14">
        <f t="shared" si="59"/>
        <v>42120.872210648144</v>
      </c>
    </row>
    <row r="959" spans="1:19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2" t="s">
        <v>8299</v>
      </c>
      <c r="O959" t="s">
        <v>8301</v>
      </c>
      <c r="P959" s="13">
        <f t="shared" si="56"/>
        <v>2</v>
      </c>
      <c r="Q959" s="13">
        <f t="shared" si="57"/>
        <v>33.29</v>
      </c>
      <c r="R959" s="14">
        <f t="shared" si="58"/>
        <v>42660.552465277782</v>
      </c>
      <c r="S959" s="14">
        <f t="shared" si="59"/>
        <v>42691.594131944439</v>
      </c>
    </row>
    <row r="960" spans="1:19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2" t="s">
        <v>8299</v>
      </c>
      <c r="O960" t="s">
        <v>8301</v>
      </c>
      <c r="P960" s="13">
        <f t="shared" si="56"/>
        <v>11</v>
      </c>
      <c r="Q960" s="13">
        <f t="shared" si="57"/>
        <v>51.82</v>
      </c>
      <c r="R960" s="14">
        <f t="shared" si="58"/>
        <v>42082.802812499998</v>
      </c>
      <c r="S960" s="14">
        <f t="shared" si="59"/>
        <v>42104.207638888889</v>
      </c>
    </row>
    <row r="961" spans="1:19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2" t="s">
        <v>8299</v>
      </c>
      <c r="O961" t="s">
        <v>8301</v>
      </c>
      <c r="P961" s="13">
        <f t="shared" si="56"/>
        <v>39</v>
      </c>
      <c r="Q961" s="13">
        <f t="shared" si="57"/>
        <v>113.63</v>
      </c>
      <c r="R961" s="14">
        <f t="shared" si="58"/>
        <v>41993.174363425926</v>
      </c>
      <c r="S961" s="14">
        <f t="shared" si="59"/>
        <v>42023.174363425926</v>
      </c>
    </row>
    <row r="962" spans="1:19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2" t="s">
        <v>8299</v>
      </c>
      <c r="O962" t="s">
        <v>8301</v>
      </c>
      <c r="P962" s="13">
        <f t="shared" ref="P962:P1025" si="60">ROUND(E962/D962*100,0)</f>
        <v>46</v>
      </c>
      <c r="Q962" s="13">
        <f t="shared" si="57"/>
        <v>136.46</v>
      </c>
      <c r="R962" s="14">
        <f t="shared" si="58"/>
        <v>42766.626793981486</v>
      </c>
      <c r="S962" s="14">
        <f t="shared" si="59"/>
        <v>42808.585127314815</v>
      </c>
    </row>
    <row r="963" spans="1:19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2" t="s">
        <v>8299</v>
      </c>
      <c r="O963" t="s">
        <v>8301</v>
      </c>
      <c r="P963" s="13">
        <f t="shared" si="60"/>
        <v>42</v>
      </c>
      <c r="Q963" s="13">
        <f t="shared" ref="Q963:Q1026" si="61">IFERROR(ROUND(E963/L963,2),0)</f>
        <v>364.35</v>
      </c>
      <c r="R963" s="14">
        <f t="shared" ref="R963:R1026" si="62">(((J963/60)/60)/24)+DATE(1970,1,1)</f>
        <v>42740.693692129629</v>
      </c>
      <c r="S963" s="14">
        <f t="shared" ref="S963:S1026" si="63">(((I963/60)/60)/24)+DATE(1970,1,1)</f>
        <v>42786.791666666672</v>
      </c>
    </row>
    <row r="964" spans="1:19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2" t="s">
        <v>8299</v>
      </c>
      <c r="O964" t="s">
        <v>8301</v>
      </c>
      <c r="P964" s="13">
        <f t="shared" si="60"/>
        <v>28</v>
      </c>
      <c r="Q964" s="13">
        <f t="shared" si="61"/>
        <v>19.239999999999998</v>
      </c>
      <c r="R964" s="14">
        <f t="shared" si="62"/>
        <v>42373.712418981479</v>
      </c>
      <c r="S964" s="14">
        <f t="shared" si="63"/>
        <v>42411.712418981479</v>
      </c>
    </row>
    <row r="965" spans="1:19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2" t="s">
        <v>8299</v>
      </c>
      <c r="O965" t="s">
        <v>8301</v>
      </c>
      <c r="P965" s="13">
        <f t="shared" si="60"/>
        <v>1</v>
      </c>
      <c r="Q965" s="13">
        <f t="shared" si="61"/>
        <v>41.89</v>
      </c>
      <c r="R965" s="14">
        <f t="shared" si="62"/>
        <v>42625.635636574079</v>
      </c>
      <c r="S965" s="14">
        <f t="shared" si="63"/>
        <v>42660.635636574079</v>
      </c>
    </row>
    <row r="966" spans="1:19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2" t="s">
        <v>8299</v>
      </c>
      <c r="O966" t="s">
        <v>8301</v>
      </c>
      <c r="P966" s="13">
        <f t="shared" si="60"/>
        <v>1</v>
      </c>
      <c r="Q966" s="13">
        <f t="shared" si="61"/>
        <v>30.31</v>
      </c>
      <c r="R966" s="14">
        <f t="shared" si="62"/>
        <v>42208.628692129627</v>
      </c>
      <c r="S966" s="14">
        <f t="shared" si="63"/>
        <v>42248.628692129627</v>
      </c>
    </row>
    <row r="967" spans="1:19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2" t="s">
        <v>8299</v>
      </c>
      <c r="O967" t="s">
        <v>8301</v>
      </c>
      <c r="P967" s="13">
        <f t="shared" si="60"/>
        <v>1</v>
      </c>
      <c r="Q967" s="13">
        <f t="shared" si="61"/>
        <v>49.67</v>
      </c>
      <c r="R967" s="14">
        <f t="shared" si="62"/>
        <v>42637.016736111109</v>
      </c>
      <c r="S967" s="14">
        <f t="shared" si="63"/>
        <v>42669.165972222225</v>
      </c>
    </row>
    <row r="968" spans="1:19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2" t="s">
        <v>8299</v>
      </c>
      <c r="O968" t="s">
        <v>8301</v>
      </c>
      <c r="P968" s="13">
        <f t="shared" si="60"/>
        <v>15</v>
      </c>
      <c r="Q968" s="13">
        <f t="shared" si="61"/>
        <v>59.2</v>
      </c>
      <c r="R968" s="14">
        <f t="shared" si="62"/>
        <v>42619.635787037041</v>
      </c>
      <c r="S968" s="14">
        <f t="shared" si="63"/>
        <v>42649.635787037041</v>
      </c>
    </row>
    <row r="969" spans="1:19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2" t="s">
        <v>8299</v>
      </c>
      <c r="O969" t="s">
        <v>8301</v>
      </c>
      <c r="P969" s="13">
        <f t="shared" si="60"/>
        <v>18</v>
      </c>
      <c r="Q969" s="13">
        <f t="shared" si="61"/>
        <v>43.98</v>
      </c>
      <c r="R969" s="14">
        <f t="shared" si="62"/>
        <v>42422.254328703704</v>
      </c>
      <c r="S969" s="14">
        <f t="shared" si="63"/>
        <v>42482.21266203704</v>
      </c>
    </row>
    <row r="970" spans="1:19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2" t="s">
        <v>8299</v>
      </c>
      <c r="O970" t="s">
        <v>8301</v>
      </c>
      <c r="P970" s="13">
        <f t="shared" si="60"/>
        <v>1</v>
      </c>
      <c r="Q970" s="13">
        <f t="shared" si="61"/>
        <v>26.5</v>
      </c>
      <c r="R970" s="14">
        <f t="shared" si="62"/>
        <v>41836.847615740742</v>
      </c>
      <c r="S970" s="14">
        <f t="shared" si="63"/>
        <v>41866.847615740742</v>
      </c>
    </row>
    <row r="971" spans="1:19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2" t="s">
        <v>8299</v>
      </c>
      <c r="O971" t="s">
        <v>8301</v>
      </c>
      <c r="P971" s="13">
        <f t="shared" si="60"/>
        <v>47</v>
      </c>
      <c r="Q971" s="13">
        <f t="shared" si="61"/>
        <v>1272.73</v>
      </c>
      <c r="R971" s="14">
        <f t="shared" si="62"/>
        <v>42742.30332175926</v>
      </c>
      <c r="S971" s="14">
        <f t="shared" si="63"/>
        <v>42775.30332175926</v>
      </c>
    </row>
    <row r="972" spans="1:19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2" t="s">
        <v>8299</v>
      </c>
      <c r="O972" t="s">
        <v>8301</v>
      </c>
      <c r="P972" s="13">
        <f t="shared" si="60"/>
        <v>46</v>
      </c>
      <c r="Q972" s="13">
        <f t="shared" si="61"/>
        <v>164</v>
      </c>
      <c r="R972" s="14">
        <f t="shared" si="62"/>
        <v>42721.220520833333</v>
      </c>
      <c r="S972" s="14">
        <f t="shared" si="63"/>
        <v>42758.207638888889</v>
      </c>
    </row>
    <row r="973" spans="1:19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2" t="s">
        <v>8299</v>
      </c>
      <c r="O973" t="s">
        <v>8301</v>
      </c>
      <c r="P973" s="13">
        <f t="shared" si="60"/>
        <v>0</v>
      </c>
      <c r="Q973" s="13">
        <f t="shared" si="61"/>
        <v>45.2</v>
      </c>
      <c r="R973" s="14">
        <f t="shared" si="62"/>
        <v>42111.709027777775</v>
      </c>
      <c r="S973" s="14">
        <f t="shared" si="63"/>
        <v>42156.709027777775</v>
      </c>
    </row>
    <row r="974" spans="1:19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2" t="s">
        <v>8299</v>
      </c>
      <c r="O974" t="s">
        <v>8301</v>
      </c>
      <c r="P974" s="13">
        <f t="shared" si="60"/>
        <v>35</v>
      </c>
      <c r="Q974" s="13">
        <f t="shared" si="61"/>
        <v>153.88999999999999</v>
      </c>
      <c r="R974" s="14">
        <f t="shared" si="62"/>
        <v>41856.865717592591</v>
      </c>
      <c r="S974" s="14">
        <f t="shared" si="63"/>
        <v>41886.290972222225</v>
      </c>
    </row>
    <row r="975" spans="1:19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2" t="s">
        <v>8299</v>
      </c>
      <c r="O975" t="s">
        <v>8301</v>
      </c>
      <c r="P975" s="13">
        <f t="shared" si="60"/>
        <v>2</v>
      </c>
      <c r="Q975" s="13">
        <f t="shared" si="61"/>
        <v>51.38</v>
      </c>
      <c r="R975" s="14">
        <f t="shared" si="62"/>
        <v>42257.014965277776</v>
      </c>
      <c r="S975" s="14">
        <f t="shared" si="63"/>
        <v>42317.056631944448</v>
      </c>
    </row>
    <row r="976" spans="1:19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2" t="s">
        <v>8299</v>
      </c>
      <c r="O976" t="s">
        <v>8301</v>
      </c>
      <c r="P976" s="13">
        <f t="shared" si="60"/>
        <v>1</v>
      </c>
      <c r="Q976" s="13">
        <f t="shared" si="61"/>
        <v>93.33</v>
      </c>
      <c r="R976" s="14">
        <f t="shared" si="62"/>
        <v>42424.749490740738</v>
      </c>
      <c r="S976" s="14">
        <f t="shared" si="63"/>
        <v>42454.707824074074</v>
      </c>
    </row>
    <row r="977" spans="1:19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2" t="s">
        <v>8299</v>
      </c>
      <c r="O977" t="s">
        <v>8301</v>
      </c>
      <c r="P977" s="13">
        <f t="shared" si="60"/>
        <v>3</v>
      </c>
      <c r="Q977" s="13">
        <f t="shared" si="61"/>
        <v>108.63</v>
      </c>
      <c r="R977" s="14">
        <f t="shared" si="62"/>
        <v>42489.696585648147</v>
      </c>
      <c r="S977" s="14">
        <f t="shared" si="63"/>
        <v>42549.696585648147</v>
      </c>
    </row>
    <row r="978" spans="1:19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2" t="s">
        <v>8299</v>
      </c>
      <c r="O978" t="s">
        <v>8301</v>
      </c>
      <c r="P978" s="13">
        <f t="shared" si="60"/>
        <v>2</v>
      </c>
      <c r="Q978" s="13">
        <f t="shared" si="61"/>
        <v>160.5</v>
      </c>
      <c r="R978" s="14">
        <f t="shared" si="62"/>
        <v>42185.058993055558</v>
      </c>
      <c r="S978" s="14">
        <f t="shared" si="63"/>
        <v>42230.058993055558</v>
      </c>
    </row>
    <row r="979" spans="1:19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2" t="s">
        <v>8299</v>
      </c>
      <c r="O979" t="s">
        <v>8301</v>
      </c>
      <c r="P979" s="13">
        <f t="shared" si="60"/>
        <v>34</v>
      </c>
      <c r="Q979" s="13">
        <f t="shared" si="61"/>
        <v>75.75</v>
      </c>
      <c r="R979" s="14">
        <f t="shared" si="62"/>
        <v>42391.942094907412</v>
      </c>
      <c r="S979" s="14">
        <f t="shared" si="63"/>
        <v>42421.942094907412</v>
      </c>
    </row>
    <row r="980" spans="1:19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2" t="s">
        <v>8299</v>
      </c>
      <c r="O980" t="s">
        <v>8301</v>
      </c>
      <c r="P980" s="13">
        <f t="shared" si="60"/>
        <v>56</v>
      </c>
      <c r="Q980" s="13">
        <f t="shared" si="61"/>
        <v>790.84</v>
      </c>
      <c r="R980" s="14">
        <f t="shared" si="62"/>
        <v>42395.309039351851</v>
      </c>
      <c r="S980" s="14">
        <f t="shared" si="63"/>
        <v>42425.309039351851</v>
      </c>
    </row>
    <row r="981" spans="1:19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2" t="s">
        <v>8299</v>
      </c>
      <c r="O981" t="s">
        <v>8301</v>
      </c>
      <c r="P981" s="13">
        <f t="shared" si="60"/>
        <v>83</v>
      </c>
      <c r="Q981" s="13">
        <f t="shared" si="61"/>
        <v>301.94</v>
      </c>
      <c r="R981" s="14">
        <f t="shared" si="62"/>
        <v>42506.416990740734</v>
      </c>
      <c r="S981" s="14">
        <f t="shared" si="63"/>
        <v>42541.790972222225</v>
      </c>
    </row>
    <row r="982" spans="1:19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2" t="s">
        <v>8299</v>
      </c>
      <c r="O982" t="s">
        <v>8301</v>
      </c>
      <c r="P982" s="13">
        <f t="shared" si="60"/>
        <v>15</v>
      </c>
      <c r="Q982" s="13">
        <f t="shared" si="61"/>
        <v>47.94</v>
      </c>
      <c r="R982" s="14">
        <f t="shared" si="62"/>
        <v>41928.904189814813</v>
      </c>
      <c r="S982" s="14">
        <f t="shared" si="63"/>
        <v>41973.945856481485</v>
      </c>
    </row>
    <row r="983" spans="1:19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2" t="s">
        <v>8299</v>
      </c>
      <c r="O983" t="s">
        <v>8301</v>
      </c>
      <c r="P983" s="13">
        <f t="shared" si="60"/>
        <v>0</v>
      </c>
      <c r="Q983" s="13">
        <f t="shared" si="61"/>
        <v>2.75</v>
      </c>
      <c r="R983" s="14">
        <f t="shared" si="62"/>
        <v>41830.947013888886</v>
      </c>
      <c r="S983" s="14">
        <f t="shared" si="63"/>
        <v>41860.947013888886</v>
      </c>
    </row>
    <row r="984" spans="1:19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2" t="s">
        <v>8299</v>
      </c>
      <c r="O984" t="s">
        <v>8301</v>
      </c>
      <c r="P984" s="13">
        <f t="shared" si="60"/>
        <v>0</v>
      </c>
      <c r="Q984" s="13">
        <f t="shared" si="61"/>
        <v>1</v>
      </c>
      <c r="R984" s="14">
        <f t="shared" si="62"/>
        <v>42615.753310185188</v>
      </c>
      <c r="S984" s="14">
        <f t="shared" si="63"/>
        <v>42645.753310185188</v>
      </c>
    </row>
    <row r="985" spans="1:19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2" t="s">
        <v>8299</v>
      </c>
      <c r="O985" t="s">
        <v>8301</v>
      </c>
      <c r="P985" s="13">
        <f t="shared" si="60"/>
        <v>30</v>
      </c>
      <c r="Q985" s="13">
        <f t="shared" si="61"/>
        <v>171.79</v>
      </c>
      <c r="R985" s="14">
        <f t="shared" si="62"/>
        <v>42574.667650462965</v>
      </c>
      <c r="S985" s="14">
        <f t="shared" si="63"/>
        <v>42605.870833333334</v>
      </c>
    </row>
    <row r="986" spans="1:19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2" t="s">
        <v>8299</v>
      </c>
      <c r="O986" t="s">
        <v>8301</v>
      </c>
      <c r="P986" s="13">
        <f t="shared" si="60"/>
        <v>1</v>
      </c>
      <c r="Q986" s="13">
        <f t="shared" si="61"/>
        <v>35.33</v>
      </c>
      <c r="R986" s="14">
        <f t="shared" si="62"/>
        <v>42061.11583333333</v>
      </c>
      <c r="S986" s="14">
        <f t="shared" si="63"/>
        <v>42091.074166666673</v>
      </c>
    </row>
    <row r="987" spans="1:19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2" t="s">
        <v>8299</v>
      </c>
      <c r="O987" t="s">
        <v>8301</v>
      </c>
      <c r="P987" s="13">
        <f t="shared" si="60"/>
        <v>6</v>
      </c>
      <c r="Q987" s="13">
        <f t="shared" si="61"/>
        <v>82.09</v>
      </c>
      <c r="R987" s="14">
        <f t="shared" si="62"/>
        <v>42339.967708333337</v>
      </c>
      <c r="S987" s="14">
        <f t="shared" si="63"/>
        <v>42369.958333333328</v>
      </c>
    </row>
    <row r="988" spans="1:19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2" t="s">
        <v>8299</v>
      </c>
      <c r="O988" t="s">
        <v>8301</v>
      </c>
      <c r="P988" s="13">
        <f t="shared" si="60"/>
        <v>13</v>
      </c>
      <c r="Q988" s="13">
        <f t="shared" si="61"/>
        <v>110.87</v>
      </c>
      <c r="R988" s="14">
        <f t="shared" si="62"/>
        <v>42324.767361111109</v>
      </c>
      <c r="S988" s="14">
        <f t="shared" si="63"/>
        <v>42379</v>
      </c>
    </row>
    <row r="989" spans="1:19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2" t="s">
        <v>8299</v>
      </c>
      <c r="O989" t="s">
        <v>8301</v>
      </c>
      <c r="P989" s="13">
        <f t="shared" si="60"/>
        <v>13</v>
      </c>
      <c r="Q989" s="13">
        <f t="shared" si="61"/>
        <v>161.22</v>
      </c>
      <c r="R989" s="14">
        <f t="shared" si="62"/>
        <v>41773.294560185182</v>
      </c>
      <c r="S989" s="14">
        <f t="shared" si="63"/>
        <v>41813.294560185182</v>
      </c>
    </row>
    <row r="990" spans="1:19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2" t="s">
        <v>8299</v>
      </c>
      <c r="O990" t="s">
        <v>8301</v>
      </c>
      <c r="P990" s="13">
        <f t="shared" si="60"/>
        <v>0</v>
      </c>
      <c r="Q990" s="13">
        <f t="shared" si="61"/>
        <v>0</v>
      </c>
      <c r="R990" s="14">
        <f t="shared" si="62"/>
        <v>42614.356770833328</v>
      </c>
      <c r="S990" s="14">
        <f t="shared" si="63"/>
        <v>42644.356770833328</v>
      </c>
    </row>
    <row r="991" spans="1:19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2" t="s">
        <v>8299</v>
      </c>
      <c r="O991" t="s">
        <v>8301</v>
      </c>
      <c r="P991" s="13">
        <f t="shared" si="60"/>
        <v>17</v>
      </c>
      <c r="Q991" s="13">
        <f t="shared" si="61"/>
        <v>52.41</v>
      </c>
      <c r="R991" s="14">
        <f t="shared" si="62"/>
        <v>42611.933969907404</v>
      </c>
      <c r="S991" s="14">
        <f t="shared" si="63"/>
        <v>42641.933969907404</v>
      </c>
    </row>
    <row r="992" spans="1:19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2" t="s">
        <v>8299</v>
      </c>
      <c r="O992" t="s">
        <v>8301</v>
      </c>
      <c r="P992" s="13">
        <f t="shared" si="60"/>
        <v>0</v>
      </c>
      <c r="Q992" s="13">
        <f t="shared" si="61"/>
        <v>13</v>
      </c>
      <c r="R992" s="14">
        <f t="shared" si="62"/>
        <v>41855.784305555557</v>
      </c>
      <c r="S992" s="14">
        <f t="shared" si="63"/>
        <v>41885.784305555557</v>
      </c>
    </row>
    <row r="993" spans="1:19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2" t="s">
        <v>8299</v>
      </c>
      <c r="O993" t="s">
        <v>8301</v>
      </c>
      <c r="P993" s="13">
        <f t="shared" si="60"/>
        <v>4</v>
      </c>
      <c r="Q993" s="13">
        <f t="shared" si="61"/>
        <v>30.29</v>
      </c>
      <c r="R993" s="14">
        <f t="shared" si="62"/>
        <v>42538.75680555556</v>
      </c>
      <c r="S993" s="14">
        <f t="shared" si="63"/>
        <v>42563.785416666666</v>
      </c>
    </row>
    <row r="994" spans="1:19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2" t="s">
        <v>8299</v>
      </c>
      <c r="O994" t="s">
        <v>8301</v>
      </c>
      <c r="P994" s="13">
        <f t="shared" si="60"/>
        <v>0</v>
      </c>
      <c r="Q994" s="13">
        <f t="shared" si="61"/>
        <v>116.75</v>
      </c>
      <c r="R994" s="14">
        <f t="shared" si="62"/>
        <v>42437.924988425926</v>
      </c>
      <c r="S994" s="14">
        <f t="shared" si="63"/>
        <v>42497.883321759262</v>
      </c>
    </row>
    <row r="995" spans="1:19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2" t="s">
        <v>8299</v>
      </c>
      <c r="O995" t="s">
        <v>8301</v>
      </c>
      <c r="P995" s="13">
        <f t="shared" si="60"/>
        <v>25</v>
      </c>
      <c r="Q995" s="13">
        <f t="shared" si="61"/>
        <v>89.6</v>
      </c>
      <c r="R995" s="14">
        <f t="shared" si="62"/>
        <v>42652.964907407411</v>
      </c>
      <c r="S995" s="14">
        <f t="shared" si="63"/>
        <v>42686.208333333328</v>
      </c>
    </row>
    <row r="996" spans="1:19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2" t="s">
        <v>8299</v>
      </c>
      <c r="O996" t="s">
        <v>8301</v>
      </c>
      <c r="P996" s="13">
        <f t="shared" si="60"/>
        <v>2</v>
      </c>
      <c r="Q996" s="13">
        <f t="shared" si="61"/>
        <v>424.45</v>
      </c>
      <c r="R996" s="14">
        <f t="shared" si="62"/>
        <v>41921.263078703705</v>
      </c>
      <c r="S996" s="14">
        <f t="shared" si="63"/>
        <v>41973.957638888889</v>
      </c>
    </row>
    <row r="997" spans="1:19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2" t="s">
        <v>8299</v>
      </c>
      <c r="O997" t="s">
        <v>8301</v>
      </c>
      <c r="P997" s="13">
        <f t="shared" si="60"/>
        <v>7</v>
      </c>
      <c r="Q997" s="13">
        <f t="shared" si="61"/>
        <v>80.67</v>
      </c>
      <c r="R997" s="14">
        <f t="shared" si="62"/>
        <v>41947.940740740742</v>
      </c>
      <c r="S997" s="14">
        <f t="shared" si="63"/>
        <v>41972.666666666672</v>
      </c>
    </row>
    <row r="998" spans="1:19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2" t="s">
        <v>8299</v>
      </c>
      <c r="O998" t="s">
        <v>8301</v>
      </c>
      <c r="P998" s="13">
        <f t="shared" si="60"/>
        <v>2</v>
      </c>
      <c r="Q998" s="13">
        <f t="shared" si="61"/>
        <v>13</v>
      </c>
      <c r="R998" s="14">
        <f t="shared" si="62"/>
        <v>41817.866435185184</v>
      </c>
      <c r="S998" s="14">
        <f t="shared" si="63"/>
        <v>41847.643750000003</v>
      </c>
    </row>
    <row r="999" spans="1:19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2" t="s">
        <v>8299</v>
      </c>
      <c r="O999" t="s">
        <v>8301</v>
      </c>
      <c r="P999" s="13">
        <f t="shared" si="60"/>
        <v>1</v>
      </c>
      <c r="Q999" s="13">
        <f t="shared" si="61"/>
        <v>8.1300000000000008</v>
      </c>
      <c r="R999" s="14">
        <f t="shared" si="62"/>
        <v>41941.10297453704</v>
      </c>
      <c r="S999" s="14">
        <f t="shared" si="63"/>
        <v>41971.144641203704</v>
      </c>
    </row>
    <row r="1000" spans="1:19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2" t="s">
        <v>8299</v>
      </c>
      <c r="O1000" t="s">
        <v>8301</v>
      </c>
      <c r="P1000" s="13">
        <f t="shared" si="60"/>
        <v>59</v>
      </c>
      <c r="Q1000" s="13">
        <f t="shared" si="61"/>
        <v>153.43</v>
      </c>
      <c r="R1000" s="14">
        <f t="shared" si="62"/>
        <v>42282.168993055559</v>
      </c>
      <c r="S1000" s="14">
        <f t="shared" si="63"/>
        <v>42327.210659722223</v>
      </c>
    </row>
    <row r="1001" spans="1:19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2" t="s">
        <v>8299</v>
      </c>
      <c r="O1001" t="s">
        <v>8301</v>
      </c>
      <c r="P1001" s="13">
        <f t="shared" si="60"/>
        <v>8</v>
      </c>
      <c r="Q1001" s="13">
        <f t="shared" si="61"/>
        <v>292.08</v>
      </c>
      <c r="R1001" s="14">
        <f t="shared" si="62"/>
        <v>41926.29965277778</v>
      </c>
      <c r="S1001" s="14">
        <f t="shared" si="63"/>
        <v>41956.334722222222</v>
      </c>
    </row>
    <row r="1002" spans="1:19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2" t="s">
        <v>8299</v>
      </c>
      <c r="O1002" t="s">
        <v>8301</v>
      </c>
      <c r="P1002" s="13">
        <f t="shared" si="60"/>
        <v>2</v>
      </c>
      <c r="Q1002" s="13">
        <f t="shared" si="61"/>
        <v>3304</v>
      </c>
      <c r="R1002" s="14">
        <f t="shared" si="62"/>
        <v>42749.059722222228</v>
      </c>
      <c r="S1002" s="14">
        <f t="shared" si="63"/>
        <v>42809.018055555556</v>
      </c>
    </row>
    <row r="1003" spans="1:19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2" t="s">
        <v>8299</v>
      </c>
      <c r="O1003" t="s">
        <v>8301</v>
      </c>
      <c r="P1003" s="13">
        <f t="shared" si="60"/>
        <v>104</v>
      </c>
      <c r="Q1003" s="13">
        <f t="shared" si="61"/>
        <v>1300</v>
      </c>
      <c r="R1003" s="14">
        <f t="shared" si="62"/>
        <v>42720.720057870371</v>
      </c>
      <c r="S1003" s="14">
        <f t="shared" si="63"/>
        <v>42765.720057870371</v>
      </c>
    </row>
    <row r="1004" spans="1:19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2" t="s">
        <v>8299</v>
      </c>
      <c r="O1004" t="s">
        <v>8301</v>
      </c>
      <c r="P1004" s="13">
        <f t="shared" si="60"/>
        <v>30</v>
      </c>
      <c r="Q1004" s="13">
        <f t="shared" si="61"/>
        <v>134.55000000000001</v>
      </c>
      <c r="R1004" s="14">
        <f t="shared" si="62"/>
        <v>42325.684189814812</v>
      </c>
      <c r="S1004" s="14">
        <f t="shared" si="63"/>
        <v>42355.249305555553</v>
      </c>
    </row>
    <row r="1005" spans="1:19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2" t="s">
        <v>8299</v>
      </c>
      <c r="O1005" t="s">
        <v>8301</v>
      </c>
      <c r="P1005" s="13">
        <f t="shared" si="60"/>
        <v>16</v>
      </c>
      <c r="Q1005" s="13">
        <f t="shared" si="61"/>
        <v>214.07</v>
      </c>
      <c r="R1005" s="14">
        <f t="shared" si="62"/>
        <v>42780.709039351852</v>
      </c>
      <c r="S1005" s="14">
        <f t="shared" si="63"/>
        <v>42810.667372685188</v>
      </c>
    </row>
    <row r="1006" spans="1:19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2" t="s">
        <v>8299</v>
      </c>
      <c r="O1006" t="s">
        <v>8301</v>
      </c>
      <c r="P1006" s="13">
        <f t="shared" si="60"/>
        <v>82</v>
      </c>
      <c r="Q1006" s="13">
        <f t="shared" si="61"/>
        <v>216.34</v>
      </c>
      <c r="R1006" s="14">
        <f t="shared" si="62"/>
        <v>42388.708645833336</v>
      </c>
      <c r="S1006" s="14">
        <f t="shared" si="63"/>
        <v>42418.708645833336</v>
      </c>
    </row>
    <row r="1007" spans="1:19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2" t="s">
        <v>8299</v>
      </c>
      <c r="O1007" t="s">
        <v>8301</v>
      </c>
      <c r="P1007" s="13">
        <f t="shared" si="60"/>
        <v>75</v>
      </c>
      <c r="Q1007" s="13">
        <f t="shared" si="61"/>
        <v>932.31</v>
      </c>
      <c r="R1007" s="14">
        <f t="shared" si="62"/>
        <v>42276.624803240738</v>
      </c>
      <c r="S1007" s="14">
        <f t="shared" si="63"/>
        <v>42307.624803240738</v>
      </c>
    </row>
    <row r="1008" spans="1:19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2" t="s">
        <v>8299</v>
      </c>
      <c r="O1008" t="s">
        <v>8301</v>
      </c>
      <c r="P1008" s="13">
        <f t="shared" si="60"/>
        <v>6</v>
      </c>
      <c r="Q1008" s="13">
        <f t="shared" si="61"/>
        <v>29.25</v>
      </c>
      <c r="R1008" s="14">
        <f t="shared" si="62"/>
        <v>41977.040185185186</v>
      </c>
      <c r="S1008" s="14">
        <f t="shared" si="63"/>
        <v>41985.299305555556</v>
      </c>
    </row>
    <row r="1009" spans="1:19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2" t="s">
        <v>8299</v>
      </c>
      <c r="O1009" t="s">
        <v>8301</v>
      </c>
      <c r="P1009" s="13">
        <f t="shared" si="60"/>
        <v>44</v>
      </c>
      <c r="Q1009" s="13">
        <f t="shared" si="61"/>
        <v>174.95</v>
      </c>
      <c r="R1009" s="14">
        <f t="shared" si="62"/>
        <v>42676.583599537036</v>
      </c>
      <c r="S1009" s="14">
        <f t="shared" si="63"/>
        <v>42718.6252662037</v>
      </c>
    </row>
    <row r="1010" spans="1:19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2" t="s">
        <v>8299</v>
      </c>
      <c r="O1010" t="s">
        <v>8301</v>
      </c>
      <c r="P1010" s="13">
        <f t="shared" si="60"/>
        <v>0</v>
      </c>
      <c r="Q1010" s="13">
        <f t="shared" si="61"/>
        <v>250</v>
      </c>
      <c r="R1010" s="14">
        <f t="shared" si="62"/>
        <v>42702.809201388889</v>
      </c>
      <c r="S1010" s="14">
        <f t="shared" si="63"/>
        <v>42732.809201388889</v>
      </c>
    </row>
    <row r="1011" spans="1:19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2" t="s">
        <v>8299</v>
      </c>
      <c r="O1011" t="s">
        <v>8301</v>
      </c>
      <c r="P1011" s="13">
        <f t="shared" si="60"/>
        <v>13</v>
      </c>
      <c r="Q1011" s="13">
        <f t="shared" si="61"/>
        <v>65</v>
      </c>
      <c r="R1011" s="14">
        <f t="shared" si="62"/>
        <v>42510.604699074072</v>
      </c>
      <c r="S1011" s="14">
        <f t="shared" si="63"/>
        <v>42540.604699074072</v>
      </c>
    </row>
    <row r="1012" spans="1:19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2" t="s">
        <v>8299</v>
      </c>
      <c r="O1012" t="s">
        <v>8301</v>
      </c>
      <c r="P1012" s="13">
        <f t="shared" si="60"/>
        <v>0</v>
      </c>
      <c r="Q1012" s="13">
        <f t="shared" si="61"/>
        <v>55</v>
      </c>
      <c r="R1012" s="14">
        <f t="shared" si="62"/>
        <v>42561.829421296294</v>
      </c>
      <c r="S1012" s="14">
        <f t="shared" si="63"/>
        <v>42618.124305555553</v>
      </c>
    </row>
    <row r="1013" spans="1:19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2" t="s">
        <v>8299</v>
      </c>
      <c r="O1013" t="s">
        <v>8301</v>
      </c>
      <c r="P1013" s="13">
        <f t="shared" si="60"/>
        <v>0</v>
      </c>
      <c r="Q1013" s="13">
        <f t="shared" si="61"/>
        <v>75</v>
      </c>
      <c r="R1013" s="14">
        <f t="shared" si="62"/>
        <v>41946.898090277777</v>
      </c>
      <c r="S1013" s="14">
        <f t="shared" si="63"/>
        <v>41991.898090277777</v>
      </c>
    </row>
    <row r="1014" spans="1:19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2" t="s">
        <v>8299</v>
      </c>
      <c r="O1014" t="s">
        <v>8301</v>
      </c>
      <c r="P1014" s="13">
        <f t="shared" si="60"/>
        <v>21535</v>
      </c>
      <c r="Q1014" s="13">
        <f t="shared" si="61"/>
        <v>1389.36</v>
      </c>
      <c r="R1014" s="14">
        <f t="shared" si="62"/>
        <v>42714.440416666665</v>
      </c>
      <c r="S1014" s="14">
        <f t="shared" si="63"/>
        <v>42759.440416666665</v>
      </c>
    </row>
    <row r="1015" spans="1:19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2" t="s">
        <v>8299</v>
      </c>
      <c r="O1015" t="s">
        <v>8301</v>
      </c>
      <c r="P1015" s="13">
        <f t="shared" si="60"/>
        <v>35</v>
      </c>
      <c r="Q1015" s="13">
        <f t="shared" si="61"/>
        <v>95.91</v>
      </c>
      <c r="R1015" s="14">
        <f t="shared" si="62"/>
        <v>42339.833981481483</v>
      </c>
      <c r="S1015" s="14">
        <f t="shared" si="63"/>
        <v>42367.833333333328</v>
      </c>
    </row>
    <row r="1016" spans="1:19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2" t="s">
        <v>8299</v>
      </c>
      <c r="O1016" t="s">
        <v>8301</v>
      </c>
      <c r="P1016" s="13">
        <f t="shared" si="60"/>
        <v>31</v>
      </c>
      <c r="Q1016" s="13">
        <f t="shared" si="61"/>
        <v>191.25</v>
      </c>
      <c r="R1016" s="14">
        <f t="shared" si="62"/>
        <v>41955.002488425926</v>
      </c>
      <c r="S1016" s="14">
        <f t="shared" si="63"/>
        <v>42005.002488425926</v>
      </c>
    </row>
    <row r="1017" spans="1:19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2" t="s">
        <v>8299</v>
      </c>
      <c r="O1017" t="s">
        <v>8301</v>
      </c>
      <c r="P1017" s="13">
        <f t="shared" si="60"/>
        <v>3</v>
      </c>
      <c r="Q1017" s="13">
        <f t="shared" si="61"/>
        <v>40</v>
      </c>
      <c r="R1017" s="14">
        <f t="shared" si="62"/>
        <v>42303.878414351857</v>
      </c>
      <c r="S1017" s="14">
        <f t="shared" si="63"/>
        <v>42333.920081018514</v>
      </c>
    </row>
    <row r="1018" spans="1:19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2" t="s">
        <v>8299</v>
      </c>
      <c r="O1018" t="s">
        <v>8301</v>
      </c>
      <c r="P1018" s="13">
        <f t="shared" si="60"/>
        <v>3</v>
      </c>
      <c r="Q1018" s="13">
        <f t="shared" si="61"/>
        <v>74.790000000000006</v>
      </c>
      <c r="R1018" s="14">
        <f t="shared" si="62"/>
        <v>42422.107129629629</v>
      </c>
      <c r="S1018" s="14">
        <f t="shared" si="63"/>
        <v>42467.065462962957</v>
      </c>
    </row>
    <row r="1019" spans="1:19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2" t="s">
        <v>8299</v>
      </c>
      <c r="O1019" t="s">
        <v>8301</v>
      </c>
      <c r="P1019" s="13">
        <f t="shared" si="60"/>
        <v>23</v>
      </c>
      <c r="Q1019" s="13">
        <f t="shared" si="61"/>
        <v>161.12</v>
      </c>
      <c r="R1019" s="14">
        <f t="shared" si="62"/>
        <v>42289.675173611111</v>
      </c>
      <c r="S1019" s="14">
        <f t="shared" si="63"/>
        <v>42329.716840277775</v>
      </c>
    </row>
    <row r="1020" spans="1:19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2" t="s">
        <v>8299</v>
      </c>
      <c r="O1020" t="s">
        <v>8301</v>
      </c>
      <c r="P1020" s="13">
        <f t="shared" si="60"/>
        <v>3</v>
      </c>
      <c r="Q1020" s="13">
        <f t="shared" si="61"/>
        <v>88.71</v>
      </c>
      <c r="R1020" s="14">
        <f t="shared" si="62"/>
        <v>42535.492280092592</v>
      </c>
      <c r="S1020" s="14">
        <f t="shared" si="63"/>
        <v>42565.492280092592</v>
      </c>
    </row>
    <row r="1021" spans="1:19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2" t="s">
        <v>8299</v>
      </c>
      <c r="O1021" t="s">
        <v>8301</v>
      </c>
      <c r="P1021" s="13">
        <f t="shared" si="60"/>
        <v>47</v>
      </c>
      <c r="Q1021" s="13">
        <f t="shared" si="61"/>
        <v>53.25</v>
      </c>
      <c r="R1021" s="14">
        <f t="shared" si="62"/>
        <v>42009.973946759259</v>
      </c>
      <c r="S1021" s="14">
        <f t="shared" si="63"/>
        <v>42039.973946759259</v>
      </c>
    </row>
    <row r="1022" spans="1:19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2" t="s">
        <v>8305</v>
      </c>
      <c r="O1022" t="s">
        <v>8310</v>
      </c>
      <c r="P1022" s="13">
        <f t="shared" si="60"/>
        <v>206</v>
      </c>
      <c r="Q1022" s="13">
        <f t="shared" si="61"/>
        <v>106.2</v>
      </c>
      <c r="R1022" s="14">
        <f t="shared" si="62"/>
        <v>42127.069548611107</v>
      </c>
      <c r="S1022" s="14">
        <f t="shared" si="63"/>
        <v>42157.032638888893</v>
      </c>
    </row>
    <row r="1023" spans="1:19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2" t="s">
        <v>8305</v>
      </c>
      <c r="O1023" t="s">
        <v>8310</v>
      </c>
      <c r="P1023" s="13">
        <f t="shared" si="60"/>
        <v>352</v>
      </c>
      <c r="Q1023" s="13">
        <f t="shared" si="61"/>
        <v>22.08</v>
      </c>
      <c r="R1023" s="14">
        <f t="shared" si="62"/>
        <v>42271.251979166671</v>
      </c>
      <c r="S1023" s="14">
        <f t="shared" si="63"/>
        <v>42294.166666666672</v>
      </c>
    </row>
    <row r="1024" spans="1:19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2" t="s">
        <v>8305</v>
      </c>
      <c r="O1024" t="s">
        <v>8310</v>
      </c>
      <c r="P1024" s="13">
        <f t="shared" si="60"/>
        <v>115</v>
      </c>
      <c r="Q1024" s="13">
        <f t="shared" si="61"/>
        <v>31.05</v>
      </c>
      <c r="R1024" s="14">
        <f t="shared" si="62"/>
        <v>42111.646724537044</v>
      </c>
      <c r="S1024" s="14">
        <f t="shared" si="63"/>
        <v>42141.646724537044</v>
      </c>
    </row>
    <row r="1025" spans="1:19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2" t="s">
        <v>8305</v>
      </c>
      <c r="O1025" t="s">
        <v>8310</v>
      </c>
      <c r="P1025" s="13">
        <f t="shared" si="60"/>
        <v>237</v>
      </c>
      <c r="Q1025" s="13">
        <f t="shared" si="61"/>
        <v>36.21</v>
      </c>
      <c r="R1025" s="14">
        <f t="shared" si="62"/>
        <v>42145.919687500005</v>
      </c>
      <c r="S1025" s="14">
        <f t="shared" si="63"/>
        <v>42175.919687500005</v>
      </c>
    </row>
    <row r="1026" spans="1:19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2" t="s">
        <v>8305</v>
      </c>
      <c r="O1026" t="s">
        <v>8310</v>
      </c>
      <c r="P1026" s="13">
        <f t="shared" ref="P1026:P1089" si="64">ROUND(E1026/D1026*100,0)</f>
        <v>119</v>
      </c>
      <c r="Q1026" s="13">
        <f t="shared" si="61"/>
        <v>388.98</v>
      </c>
      <c r="R1026" s="14">
        <f t="shared" si="62"/>
        <v>42370.580590277779</v>
      </c>
      <c r="S1026" s="14">
        <f t="shared" si="63"/>
        <v>42400.580590277779</v>
      </c>
    </row>
    <row r="1027" spans="1:19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2" t="s">
        <v>8305</v>
      </c>
      <c r="O1027" t="s">
        <v>8310</v>
      </c>
      <c r="P1027" s="13">
        <f t="shared" si="64"/>
        <v>110</v>
      </c>
      <c r="Q1027" s="13">
        <f t="shared" ref="Q1027:Q1090" si="65">IFERROR(ROUND(E1027/L1027,2),0)</f>
        <v>71.849999999999994</v>
      </c>
      <c r="R1027" s="14">
        <f t="shared" ref="R1027:R1090" si="66">(((J1027/60)/60)/24)+DATE(1970,1,1)</f>
        <v>42049.833761574075</v>
      </c>
      <c r="S1027" s="14">
        <f t="shared" ref="S1027:S1090" si="67">(((I1027/60)/60)/24)+DATE(1970,1,1)</f>
        <v>42079.792094907403</v>
      </c>
    </row>
    <row r="1028" spans="1:19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2" t="s">
        <v>8305</v>
      </c>
      <c r="O1028" t="s">
        <v>8310</v>
      </c>
      <c r="P1028" s="13">
        <f t="shared" si="64"/>
        <v>100</v>
      </c>
      <c r="Q1028" s="13">
        <f t="shared" si="65"/>
        <v>57.38</v>
      </c>
      <c r="R1028" s="14">
        <f t="shared" si="66"/>
        <v>42426.407592592594</v>
      </c>
      <c r="S1028" s="14">
        <f t="shared" si="67"/>
        <v>42460.365925925929</v>
      </c>
    </row>
    <row r="1029" spans="1:19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2" t="s">
        <v>8305</v>
      </c>
      <c r="O1029" t="s">
        <v>8310</v>
      </c>
      <c r="P1029" s="13">
        <f t="shared" si="64"/>
        <v>103</v>
      </c>
      <c r="Q1029" s="13">
        <f t="shared" si="65"/>
        <v>69.67</v>
      </c>
      <c r="R1029" s="14">
        <f t="shared" si="66"/>
        <v>41905.034108796295</v>
      </c>
      <c r="S1029" s="14">
        <f t="shared" si="67"/>
        <v>41935.034108796295</v>
      </c>
    </row>
    <row r="1030" spans="1:19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2" t="s">
        <v>8305</v>
      </c>
      <c r="O1030" t="s">
        <v>8310</v>
      </c>
      <c r="P1030" s="13">
        <f t="shared" si="64"/>
        <v>117</v>
      </c>
      <c r="Q1030" s="13">
        <f t="shared" si="65"/>
        <v>45.99</v>
      </c>
      <c r="R1030" s="14">
        <f t="shared" si="66"/>
        <v>42755.627372685187</v>
      </c>
      <c r="S1030" s="14">
        <f t="shared" si="67"/>
        <v>42800.833333333328</v>
      </c>
    </row>
    <row r="1031" spans="1:19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2" t="s">
        <v>8305</v>
      </c>
      <c r="O1031" t="s">
        <v>8310</v>
      </c>
      <c r="P1031" s="13">
        <f t="shared" si="64"/>
        <v>112</v>
      </c>
      <c r="Q1031" s="13">
        <f t="shared" si="65"/>
        <v>79.260000000000005</v>
      </c>
      <c r="R1031" s="14">
        <f t="shared" si="66"/>
        <v>42044.711886574078</v>
      </c>
      <c r="S1031" s="14">
        <f t="shared" si="67"/>
        <v>42098.915972222225</v>
      </c>
    </row>
    <row r="1032" spans="1:19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2" t="s">
        <v>8305</v>
      </c>
      <c r="O1032" t="s">
        <v>8310</v>
      </c>
      <c r="P1032" s="13">
        <f t="shared" si="64"/>
        <v>342</v>
      </c>
      <c r="Q1032" s="13">
        <f t="shared" si="65"/>
        <v>43.03</v>
      </c>
      <c r="R1032" s="14">
        <f t="shared" si="66"/>
        <v>42611.483206018514</v>
      </c>
      <c r="S1032" s="14">
        <f t="shared" si="67"/>
        <v>42625.483206018514</v>
      </c>
    </row>
    <row r="1033" spans="1:19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2" t="s">
        <v>8305</v>
      </c>
      <c r="O1033" t="s">
        <v>8310</v>
      </c>
      <c r="P1033" s="13">
        <f t="shared" si="64"/>
        <v>107</v>
      </c>
      <c r="Q1033" s="13">
        <f t="shared" si="65"/>
        <v>108.48</v>
      </c>
      <c r="R1033" s="14">
        <f t="shared" si="66"/>
        <v>42324.764004629629</v>
      </c>
      <c r="S1033" s="14">
        <f t="shared" si="67"/>
        <v>42354.764004629629</v>
      </c>
    </row>
    <row r="1034" spans="1:19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2" t="s">
        <v>8305</v>
      </c>
      <c r="O1034" t="s">
        <v>8310</v>
      </c>
      <c r="P1034" s="13">
        <f t="shared" si="64"/>
        <v>108</v>
      </c>
      <c r="Q1034" s="13">
        <f t="shared" si="65"/>
        <v>61.03</v>
      </c>
      <c r="R1034" s="14">
        <f t="shared" si="66"/>
        <v>42514.666956018518</v>
      </c>
      <c r="S1034" s="14">
        <f t="shared" si="67"/>
        <v>42544.666956018518</v>
      </c>
    </row>
    <row r="1035" spans="1:19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2" t="s">
        <v>8305</v>
      </c>
      <c r="O1035" t="s">
        <v>8310</v>
      </c>
      <c r="P1035" s="13">
        <f t="shared" si="64"/>
        <v>103</v>
      </c>
      <c r="Q1035" s="13">
        <f t="shared" si="65"/>
        <v>50.59</v>
      </c>
      <c r="R1035" s="14">
        <f t="shared" si="66"/>
        <v>42688.732407407413</v>
      </c>
      <c r="S1035" s="14">
        <f t="shared" si="67"/>
        <v>42716.732407407413</v>
      </c>
    </row>
    <row r="1036" spans="1:19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2" t="s">
        <v>8305</v>
      </c>
      <c r="O1036" t="s">
        <v>8310</v>
      </c>
      <c r="P1036" s="13">
        <f t="shared" si="64"/>
        <v>130</v>
      </c>
      <c r="Q1036" s="13">
        <f t="shared" si="65"/>
        <v>39.159999999999997</v>
      </c>
      <c r="R1036" s="14">
        <f t="shared" si="66"/>
        <v>42555.166712962964</v>
      </c>
      <c r="S1036" s="14">
        <f t="shared" si="67"/>
        <v>42587.165972222225</v>
      </c>
    </row>
    <row r="1037" spans="1:19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2" t="s">
        <v>8305</v>
      </c>
      <c r="O1037" t="s">
        <v>8310</v>
      </c>
      <c r="P1037" s="13">
        <f t="shared" si="64"/>
        <v>108</v>
      </c>
      <c r="Q1037" s="13">
        <f t="shared" si="65"/>
        <v>65.16</v>
      </c>
      <c r="R1037" s="14">
        <f t="shared" si="66"/>
        <v>42016.641435185185</v>
      </c>
      <c r="S1037" s="14">
        <f t="shared" si="67"/>
        <v>42046.641435185185</v>
      </c>
    </row>
    <row r="1038" spans="1:19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2" t="s">
        <v>8305</v>
      </c>
      <c r="O1038" t="s">
        <v>8310</v>
      </c>
      <c r="P1038" s="13">
        <f t="shared" si="64"/>
        <v>112</v>
      </c>
      <c r="Q1038" s="13">
        <f t="shared" si="65"/>
        <v>23.96</v>
      </c>
      <c r="R1038" s="14">
        <f t="shared" si="66"/>
        <v>41249.448958333334</v>
      </c>
      <c r="S1038" s="14">
        <f t="shared" si="67"/>
        <v>41281.333333333336</v>
      </c>
    </row>
    <row r="1039" spans="1:19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2" t="s">
        <v>8305</v>
      </c>
      <c r="O1039" t="s">
        <v>8310</v>
      </c>
      <c r="P1039" s="13">
        <f t="shared" si="64"/>
        <v>102</v>
      </c>
      <c r="Q1039" s="13">
        <f t="shared" si="65"/>
        <v>48.62</v>
      </c>
      <c r="R1039" s="14">
        <f t="shared" si="66"/>
        <v>42119.822476851856</v>
      </c>
      <c r="S1039" s="14">
        <f t="shared" si="67"/>
        <v>42142.208333333328</v>
      </c>
    </row>
    <row r="1040" spans="1:19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2" t="s">
        <v>8305</v>
      </c>
      <c r="O1040" t="s">
        <v>8310</v>
      </c>
      <c r="P1040" s="13">
        <f t="shared" si="64"/>
        <v>145</v>
      </c>
      <c r="Q1040" s="13">
        <f t="shared" si="65"/>
        <v>35.74</v>
      </c>
      <c r="R1040" s="14">
        <f t="shared" si="66"/>
        <v>42418.231747685189</v>
      </c>
      <c r="S1040" s="14">
        <f t="shared" si="67"/>
        <v>42448.190081018518</v>
      </c>
    </row>
    <row r="1041" spans="1:19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2" t="s">
        <v>8305</v>
      </c>
      <c r="O1041" t="s">
        <v>8310</v>
      </c>
      <c r="P1041" s="13">
        <f t="shared" si="64"/>
        <v>128</v>
      </c>
      <c r="Q1041" s="13">
        <f t="shared" si="65"/>
        <v>21.37</v>
      </c>
      <c r="R1041" s="14">
        <f t="shared" si="66"/>
        <v>42692.109328703707</v>
      </c>
      <c r="S1041" s="14">
        <f t="shared" si="67"/>
        <v>42717.332638888889</v>
      </c>
    </row>
    <row r="1042" spans="1:19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2" t="s">
        <v>8311</v>
      </c>
      <c r="O1042" t="s">
        <v>8312</v>
      </c>
      <c r="P1042" s="13">
        <f t="shared" si="64"/>
        <v>0</v>
      </c>
      <c r="Q1042" s="13">
        <f t="shared" si="65"/>
        <v>250</v>
      </c>
      <c r="R1042" s="14">
        <f t="shared" si="66"/>
        <v>42579.708437499998</v>
      </c>
      <c r="S1042" s="14">
        <f t="shared" si="67"/>
        <v>42609.708437499998</v>
      </c>
    </row>
    <row r="1043" spans="1:19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2" t="s">
        <v>8311</v>
      </c>
      <c r="O1043" t="s">
        <v>8312</v>
      </c>
      <c r="P1043" s="13">
        <f t="shared" si="64"/>
        <v>0</v>
      </c>
      <c r="Q1043" s="13">
        <f t="shared" si="65"/>
        <v>0</v>
      </c>
      <c r="R1043" s="14">
        <f t="shared" si="66"/>
        <v>41831.060092592597</v>
      </c>
      <c r="S1043" s="14">
        <f t="shared" si="67"/>
        <v>41851.060092592597</v>
      </c>
    </row>
    <row r="1044" spans="1:19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2" t="s">
        <v>8311</v>
      </c>
      <c r="O1044" t="s">
        <v>8312</v>
      </c>
      <c r="P1044" s="13">
        <f t="shared" si="64"/>
        <v>2</v>
      </c>
      <c r="Q1044" s="13">
        <f t="shared" si="65"/>
        <v>10</v>
      </c>
      <c r="R1044" s="14">
        <f t="shared" si="66"/>
        <v>41851.696157407408</v>
      </c>
      <c r="S1044" s="14">
        <f t="shared" si="67"/>
        <v>41894.416666666664</v>
      </c>
    </row>
    <row r="1045" spans="1:19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2" t="s">
        <v>8311</v>
      </c>
      <c r="O1045" t="s">
        <v>8312</v>
      </c>
      <c r="P1045" s="13">
        <f t="shared" si="64"/>
        <v>9</v>
      </c>
      <c r="Q1045" s="13">
        <f t="shared" si="65"/>
        <v>29.24</v>
      </c>
      <c r="R1045" s="14">
        <f t="shared" si="66"/>
        <v>42114.252951388888</v>
      </c>
      <c r="S1045" s="14">
        <f t="shared" si="67"/>
        <v>42144.252951388888</v>
      </c>
    </row>
    <row r="1046" spans="1:19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2" t="s">
        <v>8311</v>
      </c>
      <c r="O1046" t="s">
        <v>8312</v>
      </c>
      <c r="P1046" s="13">
        <f t="shared" si="64"/>
        <v>0</v>
      </c>
      <c r="Q1046" s="13">
        <f t="shared" si="65"/>
        <v>3</v>
      </c>
      <c r="R1046" s="14">
        <f t="shared" si="66"/>
        <v>42011.925937499997</v>
      </c>
      <c r="S1046" s="14">
        <f t="shared" si="67"/>
        <v>42068.852083333331</v>
      </c>
    </row>
    <row r="1047" spans="1:19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2" t="s">
        <v>8311</v>
      </c>
      <c r="O1047" t="s">
        <v>8312</v>
      </c>
      <c r="P1047" s="13">
        <f t="shared" si="64"/>
        <v>3</v>
      </c>
      <c r="Q1047" s="13">
        <f t="shared" si="65"/>
        <v>33.25</v>
      </c>
      <c r="R1047" s="14">
        <f t="shared" si="66"/>
        <v>41844.874421296299</v>
      </c>
      <c r="S1047" s="14">
        <f t="shared" si="67"/>
        <v>41874.874421296299</v>
      </c>
    </row>
    <row r="1048" spans="1:19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2" t="s">
        <v>8311</v>
      </c>
      <c r="O1048" t="s">
        <v>8312</v>
      </c>
      <c r="P1048" s="13">
        <f t="shared" si="64"/>
        <v>0</v>
      </c>
      <c r="Q1048" s="13">
        <f t="shared" si="65"/>
        <v>0</v>
      </c>
      <c r="R1048" s="14">
        <f t="shared" si="66"/>
        <v>42319.851388888885</v>
      </c>
      <c r="S1048" s="14">
        <f t="shared" si="67"/>
        <v>42364.851388888885</v>
      </c>
    </row>
    <row r="1049" spans="1:19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2" t="s">
        <v>8311</v>
      </c>
      <c r="O1049" t="s">
        <v>8312</v>
      </c>
      <c r="P1049" s="13">
        <f t="shared" si="64"/>
        <v>0</v>
      </c>
      <c r="Q1049" s="13">
        <f t="shared" si="65"/>
        <v>1</v>
      </c>
      <c r="R1049" s="14">
        <f t="shared" si="66"/>
        <v>41918.818460648145</v>
      </c>
      <c r="S1049" s="14">
        <f t="shared" si="67"/>
        <v>41948.860127314816</v>
      </c>
    </row>
    <row r="1050" spans="1:19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2" t="s">
        <v>8311</v>
      </c>
      <c r="O1050" t="s">
        <v>8312</v>
      </c>
      <c r="P1050" s="13">
        <f t="shared" si="64"/>
        <v>1</v>
      </c>
      <c r="Q1050" s="13">
        <f t="shared" si="65"/>
        <v>53</v>
      </c>
      <c r="R1050" s="14">
        <f t="shared" si="66"/>
        <v>42598.053113425922</v>
      </c>
      <c r="S1050" s="14">
        <f t="shared" si="67"/>
        <v>42638.053113425922</v>
      </c>
    </row>
    <row r="1051" spans="1:19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2" t="s">
        <v>8311</v>
      </c>
      <c r="O1051" t="s">
        <v>8312</v>
      </c>
      <c r="P1051" s="13">
        <f t="shared" si="64"/>
        <v>0</v>
      </c>
      <c r="Q1051" s="13">
        <f t="shared" si="65"/>
        <v>0</v>
      </c>
      <c r="R1051" s="14">
        <f t="shared" si="66"/>
        <v>42382.431076388893</v>
      </c>
      <c r="S1051" s="14">
        <f t="shared" si="67"/>
        <v>42412.431076388893</v>
      </c>
    </row>
    <row r="1052" spans="1:19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2" t="s">
        <v>8311</v>
      </c>
      <c r="O1052" t="s">
        <v>8312</v>
      </c>
      <c r="P1052" s="13">
        <f t="shared" si="64"/>
        <v>0</v>
      </c>
      <c r="Q1052" s="13">
        <f t="shared" si="65"/>
        <v>0</v>
      </c>
      <c r="R1052" s="14">
        <f t="shared" si="66"/>
        <v>42231.7971875</v>
      </c>
      <c r="S1052" s="14">
        <f t="shared" si="67"/>
        <v>42261.7971875</v>
      </c>
    </row>
    <row r="1053" spans="1:19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2" t="s">
        <v>8311</v>
      </c>
      <c r="O1053" t="s">
        <v>8312</v>
      </c>
      <c r="P1053" s="13">
        <f t="shared" si="64"/>
        <v>0</v>
      </c>
      <c r="Q1053" s="13">
        <f t="shared" si="65"/>
        <v>0</v>
      </c>
      <c r="R1053" s="14">
        <f t="shared" si="66"/>
        <v>41850.014178240745</v>
      </c>
      <c r="S1053" s="14">
        <f t="shared" si="67"/>
        <v>41878.014178240745</v>
      </c>
    </row>
    <row r="1054" spans="1:19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2" t="s">
        <v>8311</v>
      </c>
      <c r="O1054" t="s">
        <v>8312</v>
      </c>
      <c r="P1054" s="13">
        <f t="shared" si="64"/>
        <v>0</v>
      </c>
      <c r="Q1054" s="13">
        <f t="shared" si="65"/>
        <v>0</v>
      </c>
      <c r="R1054" s="14">
        <f t="shared" si="66"/>
        <v>42483.797395833331</v>
      </c>
      <c r="S1054" s="14">
        <f t="shared" si="67"/>
        <v>42527.839583333334</v>
      </c>
    </row>
    <row r="1055" spans="1:19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2" t="s">
        <v>8311</v>
      </c>
      <c r="O1055" t="s">
        <v>8312</v>
      </c>
      <c r="P1055" s="13">
        <f t="shared" si="64"/>
        <v>1</v>
      </c>
      <c r="Q1055" s="13">
        <f t="shared" si="65"/>
        <v>15</v>
      </c>
      <c r="R1055" s="14">
        <f t="shared" si="66"/>
        <v>42775.172824074078</v>
      </c>
      <c r="S1055" s="14">
        <f t="shared" si="67"/>
        <v>42800.172824074078</v>
      </c>
    </row>
    <row r="1056" spans="1:19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2" t="s">
        <v>8311</v>
      </c>
      <c r="O1056" t="s">
        <v>8312</v>
      </c>
      <c r="P1056" s="13">
        <f t="shared" si="64"/>
        <v>0</v>
      </c>
      <c r="Q1056" s="13">
        <f t="shared" si="65"/>
        <v>0</v>
      </c>
      <c r="R1056" s="14">
        <f t="shared" si="66"/>
        <v>41831.851840277777</v>
      </c>
      <c r="S1056" s="14">
        <f t="shared" si="67"/>
        <v>41861.916666666664</v>
      </c>
    </row>
    <row r="1057" spans="1:19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2" t="s">
        <v>8311</v>
      </c>
      <c r="O1057" t="s">
        <v>8312</v>
      </c>
      <c r="P1057" s="13">
        <f t="shared" si="64"/>
        <v>0</v>
      </c>
      <c r="Q1057" s="13">
        <f t="shared" si="65"/>
        <v>0</v>
      </c>
      <c r="R1057" s="14">
        <f t="shared" si="66"/>
        <v>42406.992418981477</v>
      </c>
      <c r="S1057" s="14">
        <f t="shared" si="67"/>
        <v>42436.992418981477</v>
      </c>
    </row>
    <row r="1058" spans="1:19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2" t="s">
        <v>8311</v>
      </c>
      <c r="O1058" t="s">
        <v>8312</v>
      </c>
      <c r="P1058" s="13">
        <f t="shared" si="64"/>
        <v>0</v>
      </c>
      <c r="Q1058" s="13">
        <f t="shared" si="65"/>
        <v>0</v>
      </c>
      <c r="R1058" s="14">
        <f t="shared" si="66"/>
        <v>42058.719641203701</v>
      </c>
      <c r="S1058" s="14">
        <f t="shared" si="67"/>
        <v>42118.677974537044</v>
      </c>
    </row>
    <row r="1059" spans="1:19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2" t="s">
        <v>8311</v>
      </c>
      <c r="O1059" t="s">
        <v>8312</v>
      </c>
      <c r="P1059" s="13">
        <f t="shared" si="64"/>
        <v>0</v>
      </c>
      <c r="Q1059" s="13">
        <f t="shared" si="65"/>
        <v>0</v>
      </c>
      <c r="R1059" s="14">
        <f t="shared" si="66"/>
        <v>42678.871331018512</v>
      </c>
      <c r="S1059" s="14">
        <f t="shared" si="67"/>
        <v>42708.912997685184</v>
      </c>
    </row>
    <row r="1060" spans="1:19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2" t="s">
        <v>8311</v>
      </c>
      <c r="O1060" t="s">
        <v>8312</v>
      </c>
      <c r="P1060" s="13">
        <f t="shared" si="64"/>
        <v>0</v>
      </c>
      <c r="Q1060" s="13">
        <f t="shared" si="65"/>
        <v>0</v>
      </c>
      <c r="R1060" s="14">
        <f t="shared" si="66"/>
        <v>42047.900960648149</v>
      </c>
      <c r="S1060" s="14">
        <f t="shared" si="67"/>
        <v>42089</v>
      </c>
    </row>
    <row r="1061" spans="1:19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2" t="s">
        <v>8311</v>
      </c>
      <c r="O1061" t="s">
        <v>8312</v>
      </c>
      <c r="P1061" s="13">
        <f t="shared" si="64"/>
        <v>0</v>
      </c>
      <c r="Q1061" s="13">
        <f t="shared" si="65"/>
        <v>0</v>
      </c>
      <c r="R1061" s="14">
        <f t="shared" si="66"/>
        <v>42046.79</v>
      </c>
      <c r="S1061" s="14">
        <f t="shared" si="67"/>
        <v>42076.748333333337</v>
      </c>
    </row>
    <row r="1062" spans="1:19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2" t="s">
        <v>8311</v>
      </c>
      <c r="O1062" t="s">
        <v>8312</v>
      </c>
      <c r="P1062" s="13">
        <f t="shared" si="64"/>
        <v>1</v>
      </c>
      <c r="Q1062" s="13">
        <f t="shared" si="65"/>
        <v>50</v>
      </c>
      <c r="R1062" s="14">
        <f t="shared" si="66"/>
        <v>42079.913113425922</v>
      </c>
      <c r="S1062" s="14">
        <f t="shared" si="67"/>
        <v>42109.913113425922</v>
      </c>
    </row>
    <row r="1063" spans="1:19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2" t="s">
        <v>8311</v>
      </c>
      <c r="O1063" t="s">
        <v>8312</v>
      </c>
      <c r="P1063" s="13">
        <f t="shared" si="64"/>
        <v>0</v>
      </c>
      <c r="Q1063" s="13">
        <f t="shared" si="65"/>
        <v>0</v>
      </c>
      <c r="R1063" s="14">
        <f t="shared" si="66"/>
        <v>42432.276712962965</v>
      </c>
      <c r="S1063" s="14">
        <f t="shared" si="67"/>
        <v>42492.041666666672</v>
      </c>
    </row>
    <row r="1064" spans="1:19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2" t="s">
        <v>8311</v>
      </c>
      <c r="O1064" t="s">
        <v>8312</v>
      </c>
      <c r="P1064" s="13">
        <f t="shared" si="64"/>
        <v>95</v>
      </c>
      <c r="Q1064" s="13">
        <f t="shared" si="65"/>
        <v>47.5</v>
      </c>
      <c r="R1064" s="14">
        <f t="shared" si="66"/>
        <v>42556.807187500002</v>
      </c>
      <c r="S1064" s="14">
        <f t="shared" si="67"/>
        <v>42563.807187500002</v>
      </c>
    </row>
    <row r="1065" spans="1:19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2" t="s">
        <v>8311</v>
      </c>
      <c r="O1065" t="s">
        <v>8312</v>
      </c>
      <c r="P1065" s="13">
        <f t="shared" si="64"/>
        <v>0</v>
      </c>
      <c r="Q1065" s="13">
        <f t="shared" si="65"/>
        <v>0</v>
      </c>
      <c r="R1065" s="14">
        <f t="shared" si="66"/>
        <v>42583.030810185184</v>
      </c>
      <c r="S1065" s="14">
        <f t="shared" si="67"/>
        <v>42613.030810185184</v>
      </c>
    </row>
    <row r="1066" spans="1:19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2" t="s">
        <v>8313</v>
      </c>
      <c r="O1066" t="s">
        <v>8314</v>
      </c>
      <c r="P1066" s="13">
        <f t="shared" si="64"/>
        <v>9</v>
      </c>
      <c r="Q1066" s="13">
        <f t="shared" si="65"/>
        <v>65.67</v>
      </c>
      <c r="R1066" s="14">
        <f t="shared" si="66"/>
        <v>41417.228043981479</v>
      </c>
      <c r="S1066" s="14">
        <f t="shared" si="67"/>
        <v>41462.228043981479</v>
      </c>
    </row>
    <row r="1067" spans="1:19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2" t="s">
        <v>8313</v>
      </c>
      <c r="O1067" t="s">
        <v>8314</v>
      </c>
      <c r="P1067" s="13">
        <f t="shared" si="64"/>
        <v>3</v>
      </c>
      <c r="Q1067" s="13">
        <f t="shared" si="65"/>
        <v>16.2</v>
      </c>
      <c r="R1067" s="14">
        <f t="shared" si="66"/>
        <v>41661.381041666667</v>
      </c>
      <c r="S1067" s="14">
        <f t="shared" si="67"/>
        <v>41689.381041666667</v>
      </c>
    </row>
    <row r="1068" spans="1:19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2" t="s">
        <v>8313</v>
      </c>
      <c r="O1068" t="s">
        <v>8314</v>
      </c>
      <c r="P1068" s="13">
        <f t="shared" si="64"/>
        <v>3</v>
      </c>
      <c r="Q1068" s="13">
        <f t="shared" si="65"/>
        <v>34.130000000000003</v>
      </c>
      <c r="R1068" s="14">
        <f t="shared" si="66"/>
        <v>41445.962754629632</v>
      </c>
      <c r="S1068" s="14">
        <f t="shared" si="67"/>
        <v>41490.962754629632</v>
      </c>
    </row>
    <row r="1069" spans="1:19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2" t="s">
        <v>8313</v>
      </c>
      <c r="O1069" t="s">
        <v>8314</v>
      </c>
      <c r="P1069" s="13">
        <f t="shared" si="64"/>
        <v>26</v>
      </c>
      <c r="Q1069" s="13">
        <f t="shared" si="65"/>
        <v>13</v>
      </c>
      <c r="R1069" s="14">
        <f t="shared" si="66"/>
        <v>41599.855682870373</v>
      </c>
      <c r="S1069" s="14">
        <f t="shared" si="67"/>
        <v>41629.855682870373</v>
      </c>
    </row>
    <row r="1070" spans="1:19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2" t="s">
        <v>8313</v>
      </c>
      <c r="O1070" t="s">
        <v>8314</v>
      </c>
      <c r="P1070" s="13">
        <f t="shared" si="64"/>
        <v>0</v>
      </c>
      <c r="Q1070" s="13">
        <f t="shared" si="65"/>
        <v>11.25</v>
      </c>
      <c r="R1070" s="14">
        <f t="shared" si="66"/>
        <v>42440.371111111104</v>
      </c>
      <c r="S1070" s="14">
        <f t="shared" si="67"/>
        <v>42470.329444444447</v>
      </c>
    </row>
    <row r="1071" spans="1:19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2" t="s">
        <v>8313</v>
      </c>
      <c r="O1071" t="s">
        <v>8314</v>
      </c>
      <c r="P1071" s="13">
        <f t="shared" si="64"/>
        <v>39</v>
      </c>
      <c r="Q1071" s="13">
        <f t="shared" si="65"/>
        <v>40.479999999999997</v>
      </c>
      <c r="R1071" s="14">
        <f t="shared" si="66"/>
        <v>41572.229849537034</v>
      </c>
      <c r="S1071" s="14">
        <f t="shared" si="67"/>
        <v>41604.271516203706</v>
      </c>
    </row>
    <row r="1072" spans="1:19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2" t="s">
        <v>8313</v>
      </c>
      <c r="O1072" t="s">
        <v>8314</v>
      </c>
      <c r="P1072" s="13">
        <f t="shared" si="64"/>
        <v>1</v>
      </c>
      <c r="Q1072" s="13">
        <f t="shared" si="65"/>
        <v>35</v>
      </c>
      <c r="R1072" s="14">
        <f t="shared" si="66"/>
        <v>41163.011828703704</v>
      </c>
      <c r="S1072" s="14">
        <f t="shared" si="67"/>
        <v>41183.011828703704</v>
      </c>
    </row>
    <row r="1073" spans="1:19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2" t="s">
        <v>8313</v>
      </c>
      <c r="O1073" t="s">
        <v>8314</v>
      </c>
      <c r="P1073" s="13">
        <f t="shared" si="64"/>
        <v>0</v>
      </c>
      <c r="Q1073" s="13">
        <f t="shared" si="65"/>
        <v>0</v>
      </c>
      <c r="R1073" s="14">
        <f t="shared" si="66"/>
        <v>42295.753391203703</v>
      </c>
      <c r="S1073" s="14">
        <f t="shared" si="67"/>
        <v>42325.795057870375</v>
      </c>
    </row>
    <row r="1074" spans="1:19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2" t="s">
        <v>8313</v>
      </c>
      <c r="O1074" t="s">
        <v>8314</v>
      </c>
      <c r="P1074" s="13">
        <f t="shared" si="64"/>
        <v>0</v>
      </c>
      <c r="Q1074" s="13">
        <f t="shared" si="65"/>
        <v>12.75</v>
      </c>
      <c r="R1074" s="14">
        <f t="shared" si="66"/>
        <v>41645.832141203704</v>
      </c>
      <c r="S1074" s="14">
        <f t="shared" si="67"/>
        <v>41675.832141203704</v>
      </c>
    </row>
    <row r="1075" spans="1:19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2" t="s">
        <v>8313</v>
      </c>
      <c r="O1075" t="s">
        <v>8314</v>
      </c>
      <c r="P1075" s="13">
        <f t="shared" si="64"/>
        <v>1</v>
      </c>
      <c r="Q1075" s="13">
        <f t="shared" si="65"/>
        <v>10</v>
      </c>
      <c r="R1075" s="14">
        <f t="shared" si="66"/>
        <v>40802.964594907404</v>
      </c>
      <c r="S1075" s="14">
        <f t="shared" si="67"/>
        <v>40832.964594907404</v>
      </c>
    </row>
    <row r="1076" spans="1:19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2" t="s">
        <v>8313</v>
      </c>
      <c r="O1076" t="s">
        <v>8314</v>
      </c>
      <c r="P1076" s="13">
        <f t="shared" si="64"/>
        <v>6</v>
      </c>
      <c r="Q1076" s="13">
        <f t="shared" si="65"/>
        <v>113.57</v>
      </c>
      <c r="R1076" s="14">
        <f t="shared" si="66"/>
        <v>41613.172974537039</v>
      </c>
      <c r="S1076" s="14">
        <f t="shared" si="67"/>
        <v>41643.172974537039</v>
      </c>
    </row>
    <row r="1077" spans="1:19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2" t="s">
        <v>8313</v>
      </c>
      <c r="O1077" t="s">
        <v>8314</v>
      </c>
      <c r="P1077" s="13">
        <f t="shared" si="64"/>
        <v>5</v>
      </c>
      <c r="Q1077" s="13">
        <f t="shared" si="65"/>
        <v>15</v>
      </c>
      <c r="R1077" s="14">
        <f t="shared" si="66"/>
        <v>41005.904120370367</v>
      </c>
      <c r="S1077" s="14">
        <f t="shared" si="67"/>
        <v>41035.904120370367</v>
      </c>
    </row>
    <row r="1078" spans="1:19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2" t="s">
        <v>8313</v>
      </c>
      <c r="O1078" t="s">
        <v>8314</v>
      </c>
      <c r="P1078" s="13">
        <f t="shared" si="64"/>
        <v>63</v>
      </c>
      <c r="Q1078" s="13">
        <f t="shared" si="65"/>
        <v>48.28</v>
      </c>
      <c r="R1078" s="14">
        <f t="shared" si="66"/>
        <v>41838.377893518518</v>
      </c>
      <c r="S1078" s="14">
        <f t="shared" si="67"/>
        <v>41893.377893518518</v>
      </c>
    </row>
    <row r="1079" spans="1:19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2" t="s">
        <v>8313</v>
      </c>
      <c r="O1079" t="s">
        <v>8314</v>
      </c>
      <c r="P1079" s="13">
        <f t="shared" si="64"/>
        <v>29</v>
      </c>
      <c r="Q1079" s="13">
        <f t="shared" si="65"/>
        <v>43.98</v>
      </c>
      <c r="R1079" s="14">
        <f t="shared" si="66"/>
        <v>42353.16679398148</v>
      </c>
      <c r="S1079" s="14">
        <f t="shared" si="67"/>
        <v>42383.16679398148</v>
      </c>
    </row>
    <row r="1080" spans="1:19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2" t="s">
        <v>8313</v>
      </c>
      <c r="O1080" t="s">
        <v>8314</v>
      </c>
      <c r="P1080" s="13">
        <f t="shared" si="64"/>
        <v>8</v>
      </c>
      <c r="Q1080" s="13">
        <f t="shared" si="65"/>
        <v>9</v>
      </c>
      <c r="R1080" s="14">
        <f t="shared" si="66"/>
        <v>40701.195844907408</v>
      </c>
      <c r="S1080" s="14">
        <f t="shared" si="67"/>
        <v>40746.195844907408</v>
      </c>
    </row>
    <row r="1081" spans="1:19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2" t="s">
        <v>8313</v>
      </c>
      <c r="O1081" t="s">
        <v>8314</v>
      </c>
      <c r="P1081" s="13">
        <f t="shared" si="64"/>
        <v>3</v>
      </c>
      <c r="Q1081" s="13">
        <f t="shared" si="65"/>
        <v>37.67</v>
      </c>
      <c r="R1081" s="14">
        <f t="shared" si="66"/>
        <v>42479.566388888896</v>
      </c>
      <c r="S1081" s="14">
        <f t="shared" si="67"/>
        <v>42504.566388888896</v>
      </c>
    </row>
    <row r="1082" spans="1:19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2" t="s">
        <v>8313</v>
      </c>
      <c r="O1082" t="s">
        <v>8314</v>
      </c>
      <c r="P1082" s="13">
        <f t="shared" si="64"/>
        <v>9</v>
      </c>
      <c r="Q1082" s="13">
        <f t="shared" si="65"/>
        <v>18.579999999999998</v>
      </c>
      <c r="R1082" s="14">
        <f t="shared" si="66"/>
        <v>41740.138113425928</v>
      </c>
      <c r="S1082" s="14">
        <f t="shared" si="67"/>
        <v>41770.138113425928</v>
      </c>
    </row>
    <row r="1083" spans="1:19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2" t="s">
        <v>8313</v>
      </c>
      <c r="O1083" t="s">
        <v>8314</v>
      </c>
      <c r="P1083" s="13">
        <f t="shared" si="64"/>
        <v>0</v>
      </c>
      <c r="Q1083" s="13">
        <f t="shared" si="65"/>
        <v>3</v>
      </c>
      <c r="R1083" s="14">
        <f t="shared" si="66"/>
        <v>42002.926990740743</v>
      </c>
      <c r="S1083" s="14">
        <f t="shared" si="67"/>
        <v>42032.926990740743</v>
      </c>
    </row>
    <row r="1084" spans="1:19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2" t="s">
        <v>8313</v>
      </c>
      <c r="O1084" t="s">
        <v>8314</v>
      </c>
      <c r="P1084" s="13">
        <f t="shared" si="64"/>
        <v>1</v>
      </c>
      <c r="Q1084" s="13">
        <f t="shared" si="65"/>
        <v>18.670000000000002</v>
      </c>
      <c r="R1084" s="14">
        <f t="shared" si="66"/>
        <v>41101.906111111115</v>
      </c>
      <c r="S1084" s="14">
        <f t="shared" si="67"/>
        <v>41131.906111111115</v>
      </c>
    </row>
    <row r="1085" spans="1:19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2" t="s">
        <v>8313</v>
      </c>
      <c r="O1085" t="s">
        <v>8314</v>
      </c>
      <c r="P1085" s="13">
        <f t="shared" si="64"/>
        <v>1</v>
      </c>
      <c r="Q1085" s="13">
        <f t="shared" si="65"/>
        <v>410</v>
      </c>
      <c r="R1085" s="14">
        <f t="shared" si="66"/>
        <v>41793.659525462965</v>
      </c>
      <c r="S1085" s="14">
        <f t="shared" si="67"/>
        <v>41853.659525462965</v>
      </c>
    </row>
    <row r="1086" spans="1:19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2" t="s">
        <v>8313</v>
      </c>
      <c r="O1086" t="s">
        <v>8314</v>
      </c>
      <c r="P1086" s="13">
        <f t="shared" si="64"/>
        <v>0</v>
      </c>
      <c r="Q1086" s="13">
        <f t="shared" si="65"/>
        <v>0</v>
      </c>
      <c r="R1086" s="14">
        <f t="shared" si="66"/>
        <v>41829.912083333329</v>
      </c>
      <c r="S1086" s="14">
        <f t="shared" si="67"/>
        <v>41859.912083333329</v>
      </c>
    </row>
    <row r="1087" spans="1:19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2" t="s">
        <v>8313</v>
      </c>
      <c r="O1087" t="s">
        <v>8314</v>
      </c>
      <c r="P1087" s="13">
        <f t="shared" si="64"/>
        <v>3</v>
      </c>
      <c r="Q1087" s="13">
        <f t="shared" si="65"/>
        <v>114</v>
      </c>
      <c r="R1087" s="14">
        <f t="shared" si="66"/>
        <v>42413.671006944445</v>
      </c>
      <c r="S1087" s="14">
        <f t="shared" si="67"/>
        <v>42443.629340277781</v>
      </c>
    </row>
    <row r="1088" spans="1:19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2" t="s">
        <v>8313</v>
      </c>
      <c r="O1088" t="s">
        <v>8314</v>
      </c>
      <c r="P1088" s="13">
        <f t="shared" si="64"/>
        <v>0</v>
      </c>
      <c r="Q1088" s="13">
        <f t="shared" si="65"/>
        <v>7.5</v>
      </c>
      <c r="R1088" s="14">
        <f t="shared" si="66"/>
        <v>41845.866793981484</v>
      </c>
      <c r="S1088" s="14">
        <f t="shared" si="67"/>
        <v>41875.866793981484</v>
      </c>
    </row>
    <row r="1089" spans="1:19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2" t="s">
        <v>8313</v>
      </c>
      <c r="O1089" t="s">
        <v>8314</v>
      </c>
      <c r="P1089" s="13">
        <f t="shared" si="64"/>
        <v>0</v>
      </c>
      <c r="Q1089" s="13">
        <f t="shared" si="65"/>
        <v>0</v>
      </c>
      <c r="R1089" s="14">
        <f t="shared" si="66"/>
        <v>41775.713969907411</v>
      </c>
      <c r="S1089" s="14">
        <f t="shared" si="67"/>
        <v>41805.713969907411</v>
      </c>
    </row>
    <row r="1090" spans="1:19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2" t="s">
        <v>8313</v>
      </c>
      <c r="O1090" t="s">
        <v>8314</v>
      </c>
      <c r="P1090" s="13">
        <f t="shared" ref="P1090:P1153" si="68">ROUND(E1090/D1090*100,0)</f>
        <v>14</v>
      </c>
      <c r="Q1090" s="13">
        <f t="shared" si="65"/>
        <v>43.42</v>
      </c>
      <c r="R1090" s="14">
        <f t="shared" si="66"/>
        <v>41723.799386574072</v>
      </c>
      <c r="S1090" s="14">
        <f t="shared" si="67"/>
        <v>41753.799386574072</v>
      </c>
    </row>
    <row r="1091" spans="1:19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2" t="s">
        <v>8313</v>
      </c>
      <c r="O1091" t="s">
        <v>8314</v>
      </c>
      <c r="P1091" s="13">
        <f t="shared" si="68"/>
        <v>8</v>
      </c>
      <c r="Q1091" s="13">
        <f t="shared" ref="Q1091:Q1154" si="69">IFERROR(ROUND(E1091/L1091,2),0)</f>
        <v>23.96</v>
      </c>
      <c r="R1091" s="14">
        <f t="shared" ref="R1091:R1154" si="70">(((J1091/60)/60)/24)+DATE(1970,1,1)</f>
        <v>42151.189525462964</v>
      </c>
      <c r="S1091" s="14">
        <f t="shared" ref="S1091:S1154" si="71">(((I1091/60)/60)/24)+DATE(1970,1,1)</f>
        <v>42181.189525462964</v>
      </c>
    </row>
    <row r="1092" spans="1:19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2" t="s">
        <v>8313</v>
      </c>
      <c r="O1092" t="s">
        <v>8314</v>
      </c>
      <c r="P1092" s="13">
        <f t="shared" si="68"/>
        <v>0</v>
      </c>
      <c r="Q1092" s="13">
        <f t="shared" si="69"/>
        <v>5</v>
      </c>
      <c r="R1092" s="14">
        <f t="shared" si="70"/>
        <v>42123.185798611114</v>
      </c>
      <c r="S1092" s="14">
        <f t="shared" si="71"/>
        <v>42153.185798611114</v>
      </c>
    </row>
    <row r="1093" spans="1:19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2" t="s">
        <v>8313</v>
      </c>
      <c r="O1093" t="s">
        <v>8314</v>
      </c>
      <c r="P1093" s="13">
        <f t="shared" si="68"/>
        <v>13</v>
      </c>
      <c r="Q1093" s="13">
        <f t="shared" si="69"/>
        <v>12.5</v>
      </c>
      <c r="R1093" s="14">
        <f t="shared" si="70"/>
        <v>42440.820277777777</v>
      </c>
      <c r="S1093" s="14">
        <f t="shared" si="71"/>
        <v>42470.778611111105</v>
      </c>
    </row>
    <row r="1094" spans="1:19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2" t="s">
        <v>8313</v>
      </c>
      <c r="O1094" t="s">
        <v>8314</v>
      </c>
      <c r="P1094" s="13">
        <f t="shared" si="68"/>
        <v>1</v>
      </c>
      <c r="Q1094" s="13">
        <f t="shared" si="69"/>
        <v>3</v>
      </c>
      <c r="R1094" s="14">
        <f t="shared" si="70"/>
        <v>41250.025902777779</v>
      </c>
      <c r="S1094" s="14">
        <f t="shared" si="71"/>
        <v>41280.025902777779</v>
      </c>
    </row>
    <row r="1095" spans="1:19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2" t="s">
        <v>8313</v>
      </c>
      <c r="O1095" t="s">
        <v>8314</v>
      </c>
      <c r="P1095" s="13">
        <f t="shared" si="68"/>
        <v>14</v>
      </c>
      <c r="Q1095" s="13">
        <f t="shared" si="69"/>
        <v>10.56</v>
      </c>
      <c r="R1095" s="14">
        <f t="shared" si="70"/>
        <v>42396.973807870367</v>
      </c>
      <c r="S1095" s="14">
        <f t="shared" si="71"/>
        <v>42411.973807870367</v>
      </c>
    </row>
    <row r="1096" spans="1:19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2" t="s">
        <v>8313</v>
      </c>
      <c r="O1096" t="s">
        <v>8314</v>
      </c>
      <c r="P1096" s="13">
        <f t="shared" si="68"/>
        <v>18</v>
      </c>
      <c r="Q1096" s="13">
        <f t="shared" si="69"/>
        <v>122</v>
      </c>
      <c r="R1096" s="14">
        <f t="shared" si="70"/>
        <v>40795.713344907403</v>
      </c>
      <c r="S1096" s="14">
        <f t="shared" si="71"/>
        <v>40825.713344907403</v>
      </c>
    </row>
    <row r="1097" spans="1:19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2" t="s">
        <v>8313</v>
      </c>
      <c r="O1097" t="s">
        <v>8314</v>
      </c>
      <c r="P1097" s="13">
        <f t="shared" si="68"/>
        <v>5</v>
      </c>
      <c r="Q1097" s="13">
        <f t="shared" si="69"/>
        <v>267.81</v>
      </c>
      <c r="R1097" s="14">
        <f t="shared" si="70"/>
        <v>41486.537268518521</v>
      </c>
      <c r="S1097" s="14">
        <f t="shared" si="71"/>
        <v>41516.537268518521</v>
      </c>
    </row>
    <row r="1098" spans="1:19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2" t="s">
        <v>8313</v>
      </c>
      <c r="O1098" t="s">
        <v>8314</v>
      </c>
      <c r="P1098" s="13">
        <f t="shared" si="68"/>
        <v>18</v>
      </c>
      <c r="Q1098" s="13">
        <f t="shared" si="69"/>
        <v>74.209999999999994</v>
      </c>
      <c r="R1098" s="14">
        <f t="shared" si="70"/>
        <v>41885.51798611111</v>
      </c>
      <c r="S1098" s="14">
        <f t="shared" si="71"/>
        <v>41916.145833333336</v>
      </c>
    </row>
    <row r="1099" spans="1:19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2" t="s">
        <v>8313</v>
      </c>
      <c r="O1099" t="s">
        <v>8314</v>
      </c>
      <c r="P1099" s="13">
        <f t="shared" si="68"/>
        <v>0</v>
      </c>
      <c r="Q1099" s="13">
        <f t="shared" si="69"/>
        <v>6.71</v>
      </c>
      <c r="R1099" s="14">
        <f t="shared" si="70"/>
        <v>41660.792557870373</v>
      </c>
      <c r="S1099" s="14">
        <f t="shared" si="71"/>
        <v>41700.792557870373</v>
      </c>
    </row>
    <row r="1100" spans="1:19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2" t="s">
        <v>8313</v>
      </c>
      <c r="O1100" t="s">
        <v>8314</v>
      </c>
      <c r="P1100" s="13">
        <f t="shared" si="68"/>
        <v>7</v>
      </c>
      <c r="Q1100" s="13">
        <f t="shared" si="69"/>
        <v>81.95</v>
      </c>
      <c r="R1100" s="14">
        <f t="shared" si="70"/>
        <v>41712.762673611112</v>
      </c>
      <c r="S1100" s="14">
        <f t="shared" si="71"/>
        <v>41742.762673611112</v>
      </c>
    </row>
    <row r="1101" spans="1:19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2" t="s">
        <v>8313</v>
      </c>
      <c r="O1101" t="s">
        <v>8314</v>
      </c>
      <c r="P1101" s="13">
        <f t="shared" si="68"/>
        <v>1</v>
      </c>
      <c r="Q1101" s="13">
        <f t="shared" si="69"/>
        <v>25</v>
      </c>
      <c r="R1101" s="14">
        <f t="shared" si="70"/>
        <v>42107.836435185185</v>
      </c>
      <c r="S1101" s="14">
        <f t="shared" si="71"/>
        <v>42137.836435185185</v>
      </c>
    </row>
    <row r="1102" spans="1:19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2" t="s">
        <v>8313</v>
      </c>
      <c r="O1102" t="s">
        <v>8314</v>
      </c>
      <c r="P1102" s="13">
        <f t="shared" si="68"/>
        <v>3</v>
      </c>
      <c r="Q1102" s="13">
        <f t="shared" si="69"/>
        <v>10</v>
      </c>
      <c r="R1102" s="14">
        <f t="shared" si="70"/>
        <v>42384.110775462963</v>
      </c>
      <c r="S1102" s="14">
        <f t="shared" si="71"/>
        <v>42414.110775462963</v>
      </c>
    </row>
    <row r="1103" spans="1:19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2" t="s">
        <v>8313</v>
      </c>
      <c r="O1103" t="s">
        <v>8314</v>
      </c>
      <c r="P1103" s="13">
        <f t="shared" si="68"/>
        <v>0</v>
      </c>
      <c r="Q1103" s="13">
        <f t="shared" si="69"/>
        <v>6.83</v>
      </c>
      <c r="R1103" s="14">
        <f t="shared" si="70"/>
        <v>42538.77243055556</v>
      </c>
      <c r="S1103" s="14">
        <f t="shared" si="71"/>
        <v>42565.758333333331</v>
      </c>
    </row>
    <row r="1104" spans="1:19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2" t="s">
        <v>8313</v>
      </c>
      <c r="O1104" t="s">
        <v>8314</v>
      </c>
      <c r="P1104" s="13">
        <f t="shared" si="68"/>
        <v>5</v>
      </c>
      <c r="Q1104" s="13">
        <f t="shared" si="69"/>
        <v>17.71</v>
      </c>
      <c r="R1104" s="14">
        <f t="shared" si="70"/>
        <v>41577.045428240745</v>
      </c>
      <c r="S1104" s="14">
        <f t="shared" si="71"/>
        <v>41617.249305555553</v>
      </c>
    </row>
    <row r="1105" spans="1:19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2" t="s">
        <v>8313</v>
      </c>
      <c r="O1105" t="s">
        <v>8314</v>
      </c>
      <c r="P1105" s="13">
        <f t="shared" si="68"/>
        <v>2</v>
      </c>
      <c r="Q1105" s="13">
        <f t="shared" si="69"/>
        <v>16.2</v>
      </c>
      <c r="R1105" s="14">
        <f t="shared" si="70"/>
        <v>42479.22210648148</v>
      </c>
      <c r="S1105" s="14">
        <f t="shared" si="71"/>
        <v>42539.22210648148</v>
      </c>
    </row>
    <row r="1106" spans="1:19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2" t="s">
        <v>8313</v>
      </c>
      <c r="O1106" t="s">
        <v>8314</v>
      </c>
      <c r="P1106" s="13">
        <f t="shared" si="68"/>
        <v>5</v>
      </c>
      <c r="Q1106" s="13">
        <f t="shared" si="69"/>
        <v>80.3</v>
      </c>
      <c r="R1106" s="14">
        <f t="shared" si="70"/>
        <v>41771.40996527778</v>
      </c>
      <c r="S1106" s="14">
        <f t="shared" si="71"/>
        <v>41801.40996527778</v>
      </c>
    </row>
    <row r="1107" spans="1:19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2" t="s">
        <v>8313</v>
      </c>
      <c r="O1107" t="s">
        <v>8314</v>
      </c>
      <c r="P1107" s="13">
        <f t="shared" si="68"/>
        <v>0</v>
      </c>
      <c r="Q1107" s="13">
        <f t="shared" si="69"/>
        <v>71.55</v>
      </c>
      <c r="R1107" s="14">
        <f t="shared" si="70"/>
        <v>41692.135729166665</v>
      </c>
      <c r="S1107" s="14">
        <f t="shared" si="71"/>
        <v>41722.0940625</v>
      </c>
    </row>
    <row r="1108" spans="1:19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2" t="s">
        <v>8313</v>
      </c>
      <c r="O1108" t="s">
        <v>8314</v>
      </c>
      <c r="P1108" s="13">
        <f t="shared" si="68"/>
        <v>41</v>
      </c>
      <c r="Q1108" s="13">
        <f t="shared" si="69"/>
        <v>23.57</v>
      </c>
      <c r="R1108" s="14">
        <f t="shared" si="70"/>
        <v>40973.740451388891</v>
      </c>
      <c r="S1108" s="14">
        <f t="shared" si="71"/>
        <v>41003.698784722219</v>
      </c>
    </row>
    <row r="1109" spans="1:19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2" t="s">
        <v>8313</v>
      </c>
      <c r="O1109" t="s">
        <v>8314</v>
      </c>
      <c r="P1109" s="13">
        <f t="shared" si="68"/>
        <v>0</v>
      </c>
      <c r="Q1109" s="13">
        <f t="shared" si="69"/>
        <v>0</v>
      </c>
      <c r="R1109" s="14">
        <f t="shared" si="70"/>
        <v>41813.861388888887</v>
      </c>
      <c r="S1109" s="14">
        <f t="shared" si="71"/>
        <v>41843.861388888887</v>
      </c>
    </row>
    <row r="1110" spans="1:19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2" t="s">
        <v>8313</v>
      </c>
      <c r="O1110" t="s">
        <v>8314</v>
      </c>
      <c r="P1110" s="13">
        <f t="shared" si="68"/>
        <v>3</v>
      </c>
      <c r="Q1110" s="13">
        <f t="shared" si="69"/>
        <v>34.880000000000003</v>
      </c>
      <c r="R1110" s="14">
        <f t="shared" si="70"/>
        <v>40952.636979166666</v>
      </c>
      <c r="S1110" s="14">
        <f t="shared" si="71"/>
        <v>41012.595312500001</v>
      </c>
    </row>
    <row r="1111" spans="1:19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2" t="s">
        <v>8313</v>
      </c>
      <c r="O1111" t="s">
        <v>8314</v>
      </c>
      <c r="P1111" s="13">
        <f t="shared" si="68"/>
        <v>0</v>
      </c>
      <c r="Q1111" s="13">
        <f t="shared" si="69"/>
        <v>15</v>
      </c>
      <c r="R1111" s="14">
        <f t="shared" si="70"/>
        <v>42662.752199074079</v>
      </c>
      <c r="S1111" s="14">
        <f t="shared" si="71"/>
        <v>42692.793865740736</v>
      </c>
    </row>
    <row r="1112" spans="1:19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2" t="s">
        <v>8313</v>
      </c>
      <c r="O1112" t="s">
        <v>8314</v>
      </c>
      <c r="P1112" s="13">
        <f t="shared" si="68"/>
        <v>1</v>
      </c>
      <c r="Q1112" s="13">
        <f t="shared" si="69"/>
        <v>23.18</v>
      </c>
      <c r="R1112" s="14">
        <f t="shared" si="70"/>
        <v>41220.933124999996</v>
      </c>
      <c r="S1112" s="14">
        <f t="shared" si="71"/>
        <v>41250.933124999996</v>
      </c>
    </row>
    <row r="1113" spans="1:19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2" t="s">
        <v>8313</v>
      </c>
      <c r="O1113" t="s">
        <v>8314</v>
      </c>
      <c r="P1113" s="13">
        <f t="shared" si="68"/>
        <v>0</v>
      </c>
      <c r="Q1113" s="13">
        <f t="shared" si="69"/>
        <v>1</v>
      </c>
      <c r="R1113" s="14">
        <f t="shared" si="70"/>
        <v>42347.203587962969</v>
      </c>
      <c r="S1113" s="14">
        <f t="shared" si="71"/>
        <v>42377.203587962969</v>
      </c>
    </row>
    <row r="1114" spans="1:19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2" t="s">
        <v>8313</v>
      </c>
      <c r="O1114" t="s">
        <v>8314</v>
      </c>
      <c r="P1114" s="13">
        <f t="shared" si="68"/>
        <v>36</v>
      </c>
      <c r="Q1114" s="13">
        <f t="shared" si="69"/>
        <v>100.23</v>
      </c>
      <c r="R1114" s="14">
        <f t="shared" si="70"/>
        <v>41963.759386574078</v>
      </c>
      <c r="S1114" s="14">
        <f t="shared" si="71"/>
        <v>42023.354166666672</v>
      </c>
    </row>
    <row r="1115" spans="1:19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2" t="s">
        <v>8313</v>
      </c>
      <c r="O1115" t="s">
        <v>8314</v>
      </c>
      <c r="P1115" s="13">
        <f t="shared" si="68"/>
        <v>1</v>
      </c>
      <c r="Q1115" s="13">
        <f t="shared" si="69"/>
        <v>5</v>
      </c>
      <c r="R1115" s="14">
        <f t="shared" si="70"/>
        <v>41835.977083333331</v>
      </c>
      <c r="S1115" s="14">
        <f t="shared" si="71"/>
        <v>41865.977083333331</v>
      </c>
    </row>
    <row r="1116" spans="1:19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2" t="s">
        <v>8313</v>
      </c>
      <c r="O1116" t="s">
        <v>8314</v>
      </c>
      <c r="P1116" s="13">
        <f t="shared" si="68"/>
        <v>0</v>
      </c>
      <c r="Q1116" s="13">
        <f t="shared" si="69"/>
        <v>3.33</v>
      </c>
      <c r="R1116" s="14">
        <f t="shared" si="70"/>
        <v>41526.345914351856</v>
      </c>
      <c r="S1116" s="14">
        <f t="shared" si="71"/>
        <v>41556.345914351856</v>
      </c>
    </row>
    <row r="1117" spans="1:19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2" t="s">
        <v>8313</v>
      </c>
      <c r="O1117" t="s">
        <v>8314</v>
      </c>
      <c r="P1117" s="13">
        <f t="shared" si="68"/>
        <v>0</v>
      </c>
      <c r="Q1117" s="13">
        <f t="shared" si="69"/>
        <v>13.25</v>
      </c>
      <c r="R1117" s="14">
        <f t="shared" si="70"/>
        <v>42429.695543981477</v>
      </c>
      <c r="S1117" s="14">
        <f t="shared" si="71"/>
        <v>42459.653877314813</v>
      </c>
    </row>
    <row r="1118" spans="1:19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2" t="s">
        <v>8313</v>
      </c>
      <c r="O1118" t="s">
        <v>8314</v>
      </c>
      <c r="P1118" s="13">
        <f t="shared" si="68"/>
        <v>0</v>
      </c>
      <c r="Q1118" s="13">
        <f t="shared" si="69"/>
        <v>17.850000000000001</v>
      </c>
      <c r="R1118" s="14">
        <f t="shared" si="70"/>
        <v>41009.847314814811</v>
      </c>
      <c r="S1118" s="14">
        <f t="shared" si="71"/>
        <v>41069.847314814811</v>
      </c>
    </row>
    <row r="1119" spans="1:19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2" t="s">
        <v>8313</v>
      </c>
      <c r="O1119" t="s">
        <v>8314</v>
      </c>
      <c r="P1119" s="13">
        <f t="shared" si="68"/>
        <v>8</v>
      </c>
      <c r="Q1119" s="13">
        <f t="shared" si="69"/>
        <v>10.38</v>
      </c>
      <c r="R1119" s="14">
        <f t="shared" si="70"/>
        <v>42333.598530092597</v>
      </c>
      <c r="S1119" s="14">
        <f t="shared" si="71"/>
        <v>42363.598530092597</v>
      </c>
    </row>
    <row r="1120" spans="1:19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2" t="s">
        <v>8313</v>
      </c>
      <c r="O1120" t="s">
        <v>8314</v>
      </c>
      <c r="P1120" s="13">
        <f t="shared" si="68"/>
        <v>2</v>
      </c>
      <c r="Q1120" s="13">
        <f t="shared" si="69"/>
        <v>36.33</v>
      </c>
      <c r="R1120" s="14">
        <f t="shared" si="70"/>
        <v>41704.16642361111</v>
      </c>
      <c r="S1120" s="14">
        <f t="shared" si="71"/>
        <v>41734.124756944446</v>
      </c>
    </row>
    <row r="1121" spans="1:19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2" t="s">
        <v>8313</v>
      </c>
      <c r="O1121" t="s">
        <v>8314</v>
      </c>
      <c r="P1121" s="13">
        <f t="shared" si="68"/>
        <v>0</v>
      </c>
      <c r="Q1121" s="13">
        <f t="shared" si="69"/>
        <v>5</v>
      </c>
      <c r="R1121" s="14">
        <f t="shared" si="70"/>
        <v>41722.792407407411</v>
      </c>
      <c r="S1121" s="14">
        <f t="shared" si="71"/>
        <v>41735.792407407411</v>
      </c>
    </row>
    <row r="1122" spans="1:19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2" t="s">
        <v>8313</v>
      </c>
      <c r="O1122" t="s">
        <v>8314</v>
      </c>
      <c r="P1122" s="13">
        <f t="shared" si="68"/>
        <v>0</v>
      </c>
      <c r="Q1122" s="13">
        <f t="shared" si="69"/>
        <v>0</v>
      </c>
      <c r="R1122" s="14">
        <f t="shared" si="70"/>
        <v>40799.872685185182</v>
      </c>
      <c r="S1122" s="14">
        <f t="shared" si="71"/>
        <v>40844.872685185182</v>
      </c>
    </row>
    <row r="1123" spans="1:19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2" t="s">
        <v>8313</v>
      </c>
      <c r="O1123" t="s">
        <v>8314</v>
      </c>
      <c r="P1123" s="13">
        <f t="shared" si="68"/>
        <v>0</v>
      </c>
      <c r="Q1123" s="13">
        <f t="shared" si="69"/>
        <v>5.8</v>
      </c>
      <c r="R1123" s="14">
        <f t="shared" si="70"/>
        <v>42412.934212962966</v>
      </c>
      <c r="S1123" s="14">
        <f t="shared" si="71"/>
        <v>42442.892546296294</v>
      </c>
    </row>
    <row r="1124" spans="1:19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2" t="s">
        <v>8313</v>
      </c>
      <c r="O1124" t="s">
        <v>8314</v>
      </c>
      <c r="P1124" s="13">
        <f t="shared" si="68"/>
        <v>0</v>
      </c>
      <c r="Q1124" s="13">
        <f t="shared" si="69"/>
        <v>0</v>
      </c>
      <c r="R1124" s="14">
        <f t="shared" si="70"/>
        <v>41410.703993055555</v>
      </c>
      <c r="S1124" s="14">
        <f t="shared" si="71"/>
        <v>41424.703993055555</v>
      </c>
    </row>
    <row r="1125" spans="1:19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2" t="s">
        <v>8313</v>
      </c>
      <c r="O1125" t="s">
        <v>8314</v>
      </c>
      <c r="P1125" s="13">
        <f t="shared" si="68"/>
        <v>0</v>
      </c>
      <c r="Q1125" s="13">
        <f t="shared" si="69"/>
        <v>3.67</v>
      </c>
      <c r="R1125" s="14">
        <f t="shared" si="70"/>
        <v>41718.5237037037</v>
      </c>
      <c r="S1125" s="14">
        <f t="shared" si="71"/>
        <v>41748.5237037037</v>
      </c>
    </row>
    <row r="1126" spans="1:19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2" t="s">
        <v>8313</v>
      </c>
      <c r="O1126" t="s">
        <v>8315</v>
      </c>
      <c r="P1126" s="13">
        <f t="shared" si="68"/>
        <v>0</v>
      </c>
      <c r="Q1126" s="13">
        <f t="shared" si="69"/>
        <v>60.71</v>
      </c>
      <c r="R1126" s="14">
        <f t="shared" si="70"/>
        <v>42094.667256944449</v>
      </c>
      <c r="S1126" s="14">
        <f t="shared" si="71"/>
        <v>42124.667256944449</v>
      </c>
    </row>
    <row r="1127" spans="1:19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2" t="s">
        <v>8313</v>
      </c>
      <c r="O1127" t="s">
        <v>8315</v>
      </c>
      <c r="P1127" s="13">
        <f t="shared" si="68"/>
        <v>0</v>
      </c>
      <c r="Q1127" s="13">
        <f t="shared" si="69"/>
        <v>0</v>
      </c>
      <c r="R1127" s="14">
        <f t="shared" si="70"/>
        <v>42212.624189814815</v>
      </c>
      <c r="S1127" s="14">
        <f t="shared" si="71"/>
        <v>42272.624189814815</v>
      </c>
    </row>
    <row r="1128" spans="1:19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2" t="s">
        <v>8313</v>
      </c>
      <c r="O1128" t="s">
        <v>8315</v>
      </c>
      <c r="P1128" s="13">
        <f t="shared" si="68"/>
        <v>1</v>
      </c>
      <c r="Q1128" s="13">
        <f t="shared" si="69"/>
        <v>5</v>
      </c>
      <c r="R1128" s="14">
        <f t="shared" si="70"/>
        <v>42535.327476851846</v>
      </c>
      <c r="S1128" s="14">
        <f t="shared" si="71"/>
        <v>42565.327476851846</v>
      </c>
    </row>
    <row r="1129" spans="1:19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2" t="s">
        <v>8313</v>
      </c>
      <c r="O1129" t="s">
        <v>8315</v>
      </c>
      <c r="P1129" s="13">
        <f t="shared" si="68"/>
        <v>2</v>
      </c>
      <c r="Q1129" s="13">
        <f t="shared" si="69"/>
        <v>25.43</v>
      </c>
      <c r="R1129" s="14">
        <f t="shared" si="70"/>
        <v>41926.854166666664</v>
      </c>
      <c r="S1129" s="14">
        <f t="shared" si="71"/>
        <v>41957.895833333328</v>
      </c>
    </row>
    <row r="1130" spans="1:19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2" t="s">
        <v>8313</v>
      </c>
      <c r="O1130" t="s">
        <v>8315</v>
      </c>
      <c r="P1130" s="13">
        <f t="shared" si="68"/>
        <v>0</v>
      </c>
      <c r="Q1130" s="13">
        <f t="shared" si="69"/>
        <v>1</v>
      </c>
      <c r="R1130" s="14">
        <f t="shared" si="70"/>
        <v>41828.649502314816</v>
      </c>
      <c r="S1130" s="14">
        <f t="shared" si="71"/>
        <v>41858.649502314816</v>
      </c>
    </row>
    <row r="1131" spans="1:19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2" t="s">
        <v>8313</v>
      </c>
      <c r="O1131" t="s">
        <v>8315</v>
      </c>
      <c r="P1131" s="13">
        <f t="shared" si="68"/>
        <v>0</v>
      </c>
      <c r="Q1131" s="13">
        <f t="shared" si="69"/>
        <v>10.5</v>
      </c>
      <c r="R1131" s="14">
        <f t="shared" si="70"/>
        <v>42496.264965277776</v>
      </c>
      <c r="S1131" s="14">
        <f t="shared" si="71"/>
        <v>42526.264965277776</v>
      </c>
    </row>
    <row r="1132" spans="1:19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2" t="s">
        <v>8313</v>
      </c>
      <c r="O1132" t="s">
        <v>8315</v>
      </c>
      <c r="P1132" s="13">
        <f t="shared" si="68"/>
        <v>0</v>
      </c>
      <c r="Q1132" s="13">
        <f t="shared" si="69"/>
        <v>3.67</v>
      </c>
      <c r="R1132" s="14">
        <f t="shared" si="70"/>
        <v>41908.996527777781</v>
      </c>
      <c r="S1132" s="14">
        <f t="shared" si="71"/>
        <v>41969.038194444445</v>
      </c>
    </row>
    <row r="1133" spans="1:19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2" t="s">
        <v>8313</v>
      </c>
      <c r="O1133" t="s">
        <v>8315</v>
      </c>
      <c r="P1133" s="13">
        <f t="shared" si="68"/>
        <v>0</v>
      </c>
      <c r="Q1133" s="13">
        <f t="shared" si="69"/>
        <v>0</v>
      </c>
      <c r="R1133" s="14">
        <f t="shared" si="70"/>
        <v>42332.908194444448</v>
      </c>
      <c r="S1133" s="14">
        <f t="shared" si="71"/>
        <v>42362.908194444448</v>
      </c>
    </row>
    <row r="1134" spans="1:19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2" t="s">
        <v>8313</v>
      </c>
      <c r="O1134" t="s">
        <v>8315</v>
      </c>
      <c r="P1134" s="13">
        <f t="shared" si="68"/>
        <v>14</v>
      </c>
      <c r="Q1134" s="13">
        <f t="shared" si="69"/>
        <v>110.62</v>
      </c>
      <c r="R1134" s="14">
        <f t="shared" si="70"/>
        <v>42706.115405092598</v>
      </c>
      <c r="S1134" s="14">
        <f t="shared" si="71"/>
        <v>42736.115405092598</v>
      </c>
    </row>
    <row r="1135" spans="1:19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2" t="s">
        <v>8313</v>
      </c>
      <c r="O1135" t="s">
        <v>8315</v>
      </c>
      <c r="P1135" s="13">
        <f t="shared" si="68"/>
        <v>1</v>
      </c>
      <c r="Q1135" s="13">
        <f t="shared" si="69"/>
        <v>20</v>
      </c>
      <c r="R1135" s="14">
        <f t="shared" si="70"/>
        <v>41821.407187500001</v>
      </c>
      <c r="S1135" s="14">
        <f t="shared" si="71"/>
        <v>41851.407187500001</v>
      </c>
    </row>
    <row r="1136" spans="1:19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2" t="s">
        <v>8313</v>
      </c>
      <c r="O1136" t="s">
        <v>8315</v>
      </c>
      <c r="P1136" s="13">
        <f t="shared" si="68"/>
        <v>0</v>
      </c>
      <c r="Q1136" s="13">
        <f t="shared" si="69"/>
        <v>1</v>
      </c>
      <c r="R1136" s="14">
        <f t="shared" si="70"/>
        <v>41958.285046296296</v>
      </c>
      <c r="S1136" s="14">
        <f t="shared" si="71"/>
        <v>41972.189583333333</v>
      </c>
    </row>
    <row r="1137" spans="1:19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2" t="s">
        <v>8313</v>
      </c>
      <c r="O1137" t="s">
        <v>8315</v>
      </c>
      <c r="P1137" s="13">
        <f t="shared" si="68"/>
        <v>5</v>
      </c>
      <c r="Q1137" s="13">
        <f t="shared" si="69"/>
        <v>50</v>
      </c>
      <c r="R1137" s="14">
        <f t="shared" si="70"/>
        <v>42558.989513888882</v>
      </c>
      <c r="S1137" s="14">
        <f t="shared" si="71"/>
        <v>42588.989513888882</v>
      </c>
    </row>
    <row r="1138" spans="1:19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2" t="s">
        <v>8313</v>
      </c>
      <c r="O1138" t="s">
        <v>8315</v>
      </c>
      <c r="P1138" s="13">
        <f t="shared" si="68"/>
        <v>6</v>
      </c>
      <c r="Q1138" s="13">
        <f t="shared" si="69"/>
        <v>45</v>
      </c>
      <c r="R1138" s="14">
        <f t="shared" si="70"/>
        <v>42327.671631944439</v>
      </c>
      <c r="S1138" s="14">
        <f t="shared" si="71"/>
        <v>42357.671631944439</v>
      </c>
    </row>
    <row r="1139" spans="1:19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2" t="s">
        <v>8313</v>
      </c>
      <c r="O1139" t="s">
        <v>8315</v>
      </c>
      <c r="P1139" s="13">
        <f t="shared" si="68"/>
        <v>40</v>
      </c>
      <c r="Q1139" s="13">
        <f t="shared" si="69"/>
        <v>253.21</v>
      </c>
      <c r="R1139" s="14">
        <f t="shared" si="70"/>
        <v>42453.819687499999</v>
      </c>
      <c r="S1139" s="14">
        <f t="shared" si="71"/>
        <v>42483.819687499999</v>
      </c>
    </row>
    <row r="1140" spans="1:19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2" t="s">
        <v>8313</v>
      </c>
      <c r="O1140" t="s">
        <v>8315</v>
      </c>
      <c r="P1140" s="13">
        <f t="shared" si="68"/>
        <v>0</v>
      </c>
      <c r="Q1140" s="13">
        <f t="shared" si="69"/>
        <v>31.25</v>
      </c>
      <c r="R1140" s="14">
        <f t="shared" si="70"/>
        <v>42736.9066087963</v>
      </c>
      <c r="S1140" s="14">
        <f t="shared" si="71"/>
        <v>42756.9066087963</v>
      </c>
    </row>
    <row r="1141" spans="1:19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2" t="s">
        <v>8313</v>
      </c>
      <c r="O1141" t="s">
        <v>8315</v>
      </c>
      <c r="P1141" s="13">
        <f t="shared" si="68"/>
        <v>0</v>
      </c>
      <c r="Q1141" s="13">
        <f t="shared" si="69"/>
        <v>5</v>
      </c>
      <c r="R1141" s="14">
        <f t="shared" si="70"/>
        <v>41975.347523148142</v>
      </c>
      <c r="S1141" s="14">
        <f t="shared" si="71"/>
        <v>42005.347523148142</v>
      </c>
    </row>
    <row r="1142" spans="1:19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2" t="s">
        <v>8313</v>
      </c>
      <c r="O1142" t="s">
        <v>8315</v>
      </c>
      <c r="P1142" s="13">
        <f t="shared" si="68"/>
        <v>0</v>
      </c>
      <c r="Q1142" s="13">
        <f t="shared" si="69"/>
        <v>0</v>
      </c>
      <c r="R1142" s="14">
        <f t="shared" si="70"/>
        <v>42192.462048611109</v>
      </c>
      <c r="S1142" s="14">
        <f t="shared" si="71"/>
        <v>42222.462048611109</v>
      </c>
    </row>
    <row r="1143" spans="1:19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2" t="s">
        <v>8313</v>
      </c>
      <c r="O1143" t="s">
        <v>8315</v>
      </c>
      <c r="P1143" s="13">
        <f t="shared" si="68"/>
        <v>0</v>
      </c>
      <c r="Q1143" s="13">
        <f t="shared" si="69"/>
        <v>0</v>
      </c>
      <c r="R1143" s="14">
        <f t="shared" si="70"/>
        <v>42164.699652777781</v>
      </c>
      <c r="S1143" s="14">
        <f t="shared" si="71"/>
        <v>42194.699652777781</v>
      </c>
    </row>
    <row r="1144" spans="1:19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2" t="s">
        <v>8313</v>
      </c>
      <c r="O1144" t="s">
        <v>8315</v>
      </c>
      <c r="P1144" s="13">
        <f t="shared" si="68"/>
        <v>0</v>
      </c>
      <c r="Q1144" s="13">
        <f t="shared" si="69"/>
        <v>0</v>
      </c>
      <c r="R1144" s="14">
        <f t="shared" si="70"/>
        <v>42022.006099537044</v>
      </c>
      <c r="S1144" s="14">
        <f t="shared" si="71"/>
        <v>42052.006099537044</v>
      </c>
    </row>
    <row r="1145" spans="1:19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2" t="s">
        <v>8313</v>
      </c>
      <c r="O1145" t="s">
        <v>8315</v>
      </c>
      <c r="P1145" s="13">
        <f t="shared" si="68"/>
        <v>0</v>
      </c>
      <c r="Q1145" s="13">
        <f t="shared" si="69"/>
        <v>23.25</v>
      </c>
      <c r="R1145" s="14">
        <f t="shared" si="70"/>
        <v>42325.19358796296</v>
      </c>
      <c r="S1145" s="14">
        <f t="shared" si="71"/>
        <v>42355.19358796296</v>
      </c>
    </row>
    <row r="1146" spans="1:19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2" t="s">
        <v>8316</v>
      </c>
      <c r="O1146" t="s">
        <v>8317</v>
      </c>
      <c r="P1146" s="13">
        <f t="shared" si="68"/>
        <v>0</v>
      </c>
      <c r="Q1146" s="13">
        <f t="shared" si="69"/>
        <v>0</v>
      </c>
      <c r="R1146" s="14">
        <f t="shared" si="70"/>
        <v>42093.181944444441</v>
      </c>
      <c r="S1146" s="14">
        <f t="shared" si="71"/>
        <v>42123.181944444441</v>
      </c>
    </row>
    <row r="1147" spans="1:19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2" t="s">
        <v>8316</v>
      </c>
      <c r="O1147" t="s">
        <v>8317</v>
      </c>
      <c r="P1147" s="13">
        <f t="shared" si="68"/>
        <v>0</v>
      </c>
      <c r="Q1147" s="13">
        <f t="shared" si="69"/>
        <v>100</v>
      </c>
      <c r="R1147" s="14">
        <f t="shared" si="70"/>
        <v>41854.747592592597</v>
      </c>
      <c r="S1147" s="14">
        <f t="shared" si="71"/>
        <v>41914.747592592597</v>
      </c>
    </row>
    <row r="1148" spans="1:19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2" t="s">
        <v>8316</v>
      </c>
      <c r="O1148" t="s">
        <v>8317</v>
      </c>
      <c r="P1148" s="13">
        <f t="shared" si="68"/>
        <v>9</v>
      </c>
      <c r="Q1148" s="13">
        <f t="shared" si="69"/>
        <v>44.17</v>
      </c>
      <c r="R1148" s="14">
        <f t="shared" si="70"/>
        <v>41723.9533912037</v>
      </c>
      <c r="S1148" s="14">
        <f t="shared" si="71"/>
        <v>41761.9533912037</v>
      </c>
    </row>
    <row r="1149" spans="1:19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2" t="s">
        <v>8316</v>
      </c>
      <c r="O1149" t="s">
        <v>8317</v>
      </c>
      <c r="P1149" s="13">
        <f t="shared" si="68"/>
        <v>0</v>
      </c>
      <c r="Q1149" s="13">
        <f t="shared" si="69"/>
        <v>0</v>
      </c>
      <c r="R1149" s="14">
        <f t="shared" si="70"/>
        <v>41871.972025462965</v>
      </c>
      <c r="S1149" s="14">
        <f t="shared" si="71"/>
        <v>41931.972025462965</v>
      </c>
    </row>
    <row r="1150" spans="1:19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2" t="s">
        <v>8316</v>
      </c>
      <c r="O1150" t="s">
        <v>8317</v>
      </c>
      <c r="P1150" s="13">
        <f t="shared" si="68"/>
        <v>0</v>
      </c>
      <c r="Q1150" s="13">
        <f t="shared" si="69"/>
        <v>24.33</v>
      </c>
      <c r="R1150" s="14">
        <f t="shared" si="70"/>
        <v>42675.171076388884</v>
      </c>
      <c r="S1150" s="14">
        <f t="shared" si="71"/>
        <v>42705.212743055556</v>
      </c>
    </row>
    <row r="1151" spans="1:19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2" t="s">
        <v>8316</v>
      </c>
      <c r="O1151" t="s">
        <v>8317</v>
      </c>
      <c r="P1151" s="13">
        <f t="shared" si="68"/>
        <v>0</v>
      </c>
      <c r="Q1151" s="13">
        <f t="shared" si="69"/>
        <v>37.5</v>
      </c>
      <c r="R1151" s="14">
        <f t="shared" si="70"/>
        <v>42507.71025462963</v>
      </c>
      <c r="S1151" s="14">
        <f t="shared" si="71"/>
        <v>42537.71025462963</v>
      </c>
    </row>
    <row r="1152" spans="1:19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2" t="s">
        <v>8316</v>
      </c>
      <c r="O1152" t="s">
        <v>8317</v>
      </c>
      <c r="P1152" s="13">
        <f t="shared" si="68"/>
        <v>10</v>
      </c>
      <c r="Q1152" s="13">
        <f t="shared" si="69"/>
        <v>42</v>
      </c>
      <c r="R1152" s="14">
        <f t="shared" si="70"/>
        <v>42317.954571759255</v>
      </c>
      <c r="S1152" s="14">
        <f t="shared" si="71"/>
        <v>42377.954571759255</v>
      </c>
    </row>
    <row r="1153" spans="1:19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2" t="s">
        <v>8316</v>
      </c>
      <c r="O1153" t="s">
        <v>8317</v>
      </c>
      <c r="P1153" s="13">
        <f t="shared" si="68"/>
        <v>0</v>
      </c>
      <c r="Q1153" s="13">
        <f t="shared" si="69"/>
        <v>0</v>
      </c>
      <c r="R1153" s="14">
        <f t="shared" si="70"/>
        <v>42224.102581018517</v>
      </c>
      <c r="S1153" s="14">
        <f t="shared" si="71"/>
        <v>42254.102581018517</v>
      </c>
    </row>
    <row r="1154" spans="1:19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2" t="s">
        <v>8316</v>
      </c>
      <c r="O1154" t="s">
        <v>8317</v>
      </c>
      <c r="P1154" s="13">
        <f t="shared" ref="P1154:P1217" si="72">ROUND(E1154/D1154*100,0)</f>
        <v>6</v>
      </c>
      <c r="Q1154" s="13">
        <f t="shared" si="69"/>
        <v>60.73</v>
      </c>
      <c r="R1154" s="14">
        <f t="shared" si="70"/>
        <v>42109.709629629629</v>
      </c>
      <c r="S1154" s="14">
        <f t="shared" si="71"/>
        <v>42139.709629629629</v>
      </c>
    </row>
    <row r="1155" spans="1:19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2" t="s">
        <v>8316</v>
      </c>
      <c r="O1155" t="s">
        <v>8317</v>
      </c>
      <c r="P1155" s="13">
        <f t="shared" si="72"/>
        <v>1</v>
      </c>
      <c r="Q1155" s="13">
        <f t="shared" ref="Q1155:Q1218" si="73">IFERROR(ROUND(E1155/L1155,2),0)</f>
        <v>50</v>
      </c>
      <c r="R1155" s="14">
        <f t="shared" ref="R1155:R1218" si="74">(((J1155/60)/60)/24)+DATE(1970,1,1)</f>
        <v>42143.714178240742</v>
      </c>
      <c r="S1155" s="14">
        <f t="shared" ref="S1155:S1218" si="75">(((I1155/60)/60)/24)+DATE(1970,1,1)</f>
        <v>42173.714178240742</v>
      </c>
    </row>
    <row r="1156" spans="1:19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2" t="s">
        <v>8316</v>
      </c>
      <c r="O1156" t="s">
        <v>8317</v>
      </c>
      <c r="P1156" s="13">
        <f t="shared" si="72"/>
        <v>7</v>
      </c>
      <c r="Q1156" s="13">
        <f t="shared" si="73"/>
        <v>108.33</v>
      </c>
      <c r="R1156" s="14">
        <f t="shared" si="74"/>
        <v>42223.108865740738</v>
      </c>
      <c r="S1156" s="14">
        <f t="shared" si="75"/>
        <v>42253.108865740738</v>
      </c>
    </row>
    <row r="1157" spans="1:19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2" t="s">
        <v>8316</v>
      </c>
      <c r="O1157" t="s">
        <v>8317</v>
      </c>
      <c r="P1157" s="13">
        <f t="shared" si="72"/>
        <v>1</v>
      </c>
      <c r="Q1157" s="13">
        <f t="shared" si="73"/>
        <v>23.5</v>
      </c>
      <c r="R1157" s="14">
        <f t="shared" si="74"/>
        <v>41835.763981481483</v>
      </c>
      <c r="S1157" s="14">
        <f t="shared" si="75"/>
        <v>41865.763981481483</v>
      </c>
    </row>
    <row r="1158" spans="1:19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2" t="s">
        <v>8316</v>
      </c>
      <c r="O1158" t="s">
        <v>8317</v>
      </c>
      <c r="P1158" s="13">
        <f t="shared" si="72"/>
        <v>0</v>
      </c>
      <c r="Q1158" s="13">
        <f t="shared" si="73"/>
        <v>0</v>
      </c>
      <c r="R1158" s="14">
        <f t="shared" si="74"/>
        <v>42029.07131944444</v>
      </c>
      <c r="S1158" s="14">
        <f t="shared" si="75"/>
        <v>42059.07131944444</v>
      </c>
    </row>
    <row r="1159" spans="1:19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2" t="s">
        <v>8316</v>
      </c>
      <c r="O1159" t="s">
        <v>8317</v>
      </c>
      <c r="P1159" s="13">
        <f t="shared" si="72"/>
        <v>2</v>
      </c>
      <c r="Q1159" s="13">
        <f t="shared" si="73"/>
        <v>50.33</v>
      </c>
      <c r="R1159" s="14">
        <f t="shared" si="74"/>
        <v>41918.628240740742</v>
      </c>
      <c r="S1159" s="14">
        <f t="shared" si="75"/>
        <v>41978.669907407413</v>
      </c>
    </row>
    <row r="1160" spans="1:19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2" t="s">
        <v>8316</v>
      </c>
      <c r="O1160" t="s">
        <v>8317</v>
      </c>
      <c r="P1160" s="13">
        <f t="shared" si="72"/>
        <v>0</v>
      </c>
      <c r="Q1160" s="13">
        <f t="shared" si="73"/>
        <v>11.67</v>
      </c>
      <c r="R1160" s="14">
        <f t="shared" si="74"/>
        <v>41952.09175925926</v>
      </c>
      <c r="S1160" s="14">
        <f t="shared" si="75"/>
        <v>41982.09175925926</v>
      </c>
    </row>
    <row r="1161" spans="1:19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2" t="s">
        <v>8316</v>
      </c>
      <c r="O1161" t="s">
        <v>8317</v>
      </c>
      <c r="P1161" s="13">
        <f t="shared" si="72"/>
        <v>0</v>
      </c>
      <c r="Q1161" s="13">
        <f t="shared" si="73"/>
        <v>0</v>
      </c>
      <c r="R1161" s="14">
        <f t="shared" si="74"/>
        <v>42154.726446759261</v>
      </c>
      <c r="S1161" s="14">
        <f t="shared" si="75"/>
        <v>42185.65625</v>
      </c>
    </row>
    <row r="1162" spans="1:19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2" t="s">
        <v>8316</v>
      </c>
      <c r="O1162" t="s">
        <v>8317</v>
      </c>
      <c r="P1162" s="13">
        <f t="shared" si="72"/>
        <v>4</v>
      </c>
      <c r="Q1162" s="13">
        <f t="shared" si="73"/>
        <v>60.79</v>
      </c>
      <c r="R1162" s="14">
        <f t="shared" si="74"/>
        <v>42061.154930555553</v>
      </c>
      <c r="S1162" s="14">
        <f t="shared" si="75"/>
        <v>42091.113263888896</v>
      </c>
    </row>
    <row r="1163" spans="1:19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2" t="s">
        <v>8316</v>
      </c>
      <c r="O1163" t="s">
        <v>8317</v>
      </c>
      <c r="P1163" s="13">
        <f t="shared" si="72"/>
        <v>0</v>
      </c>
      <c r="Q1163" s="13">
        <f t="shared" si="73"/>
        <v>0</v>
      </c>
      <c r="R1163" s="14">
        <f t="shared" si="74"/>
        <v>42122.629502314812</v>
      </c>
      <c r="S1163" s="14">
        <f t="shared" si="75"/>
        <v>42143.629502314812</v>
      </c>
    </row>
    <row r="1164" spans="1:19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2" t="s">
        <v>8316</v>
      </c>
      <c r="O1164" t="s">
        <v>8317</v>
      </c>
      <c r="P1164" s="13">
        <f t="shared" si="72"/>
        <v>0</v>
      </c>
      <c r="Q1164" s="13">
        <f t="shared" si="73"/>
        <v>17.5</v>
      </c>
      <c r="R1164" s="14">
        <f t="shared" si="74"/>
        <v>41876.683611111112</v>
      </c>
      <c r="S1164" s="14">
        <f t="shared" si="75"/>
        <v>41907.683611111112</v>
      </c>
    </row>
    <row r="1165" spans="1:19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2" t="s">
        <v>8316</v>
      </c>
      <c r="O1165" t="s">
        <v>8317</v>
      </c>
      <c r="P1165" s="13">
        <f t="shared" si="72"/>
        <v>0</v>
      </c>
      <c r="Q1165" s="13">
        <f t="shared" si="73"/>
        <v>0</v>
      </c>
      <c r="R1165" s="14">
        <f t="shared" si="74"/>
        <v>41830.723611111112</v>
      </c>
      <c r="S1165" s="14">
        <f t="shared" si="75"/>
        <v>41860.723611111112</v>
      </c>
    </row>
    <row r="1166" spans="1:19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2" t="s">
        <v>8316</v>
      </c>
      <c r="O1166" t="s">
        <v>8317</v>
      </c>
      <c r="P1166" s="13">
        <f t="shared" si="72"/>
        <v>0</v>
      </c>
      <c r="Q1166" s="13">
        <f t="shared" si="73"/>
        <v>0</v>
      </c>
      <c r="R1166" s="14">
        <f t="shared" si="74"/>
        <v>42509.724328703705</v>
      </c>
      <c r="S1166" s="14">
        <f t="shared" si="75"/>
        <v>42539.724328703705</v>
      </c>
    </row>
    <row r="1167" spans="1:19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2" t="s">
        <v>8316</v>
      </c>
      <c r="O1167" t="s">
        <v>8317</v>
      </c>
      <c r="P1167" s="13">
        <f t="shared" si="72"/>
        <v>21</v>
      </c>
      <c r="Q1167" s="13">
        <f t="shared" si="73"/>
        <v>82.82</v>
      </c>
      <c r="R1167" s="14">
        <f t="shared" si="74"/>
        <v>41792.214467592588</v>
      </c>
      <c r="S1167" s="14">
        <f t="shared" si="75"/>
        <v>41826.214467592588</v>
      </c>
    </row>
    <row r="1168" spans="1:19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2" t="s">
        <v>8316</v>
      </c>
      <c r="O1168" t="s">
        <v>8317</v>
      </c>
      <c r="P1168" s="13">
        <f t="shared" si="72"/>
        <v>19</v>
      </c>
      <c r="Q1168" s="13">
        <f t="shared" si="73"/>
        <v>358.88</v>
      </c>
      <c r="R1168" s="14">
        <f t="shared" si="74"/>
        <v>42150.485439814816</v>
      </c>
      <c r="S1168" s="14">
        <f t="shared" si="75"/>
        <v>42181.166666666672</v>
      </c>
    </row>
    <row r="1169" spans="1:19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2" t="s">
        <v>8316</v>
      </c>
      <c r="O1169" t="s">
        <v>8317</v>
      </c>
      <c r="P1169" s="13">
        <f t="shared" si="72"/>
        <v>2</v>
      </c>
      <c r="Q1169" s="13">
        <f t="shared" si="73"/>
        <v>61.19</v>
      </c>
      <c r="R1169" s="14">
        <f t="shared" si="74"/>
        <v>41863.734895833331</v>
      </c>
      <c r="S1169" s="14">
        <f t="shared" si="75"/>
        <v>41894.734895833331</v>
      </c>
    </row>
    <row r="1170" spans="1:19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2" t="s">
        <v>8316</v>
      </c>
      <c r="O1170" t="s">
        <v>8317</v>
      </c>
      <c r="P1170" s="13">
        <f t="shared" si="72"/>
        <v>6</v>
      </c>
      <c r="Q1170" s="13">
        <f t="shared" si="73"/>
        <v>340</v>
      </c>
      <c r="R1170" s="14">
        <f t="shared" si="74"/>
        <v>42605.053993055553</v>
      </c>
      <c r="S1170" s="14">
        <f t="shared" si="75"/>
        <v>42635.053993055553</v>
      </c>
    </row>
    <row r="1171" spans="1:19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2" t="s">
        <v>8316</v>
      </c>
      <c r="O1171" t="s">
        <v>8317</v>
      </c>
      <c r="P1171" s="13">
        <f t="shared" si="72"/>
        <v>0</v>
      </c>
      <c r="Q1171" s="13">
        <f t="shared" si="73"/>
        <v>5.67</v>
      </c>
      <c r="R1171" s="14">
        <f t="shared" si="74"/>
        <v>42027.353738425925</v>
      </c>
      <c r="S1171" s="14">
        <f t="shared" si="75"/>
        <v>42057.353738425925</v>
      </c>
    </row>
    <row r="1172" spans="1:19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2" t="s">
        <v>8316</v>
      </c>
      <c r="O1172" t="s">
        <v>8317</v>
      </c>
      <c r="P1172" s="13">
        <f t="shared" si="72"/>
        <v>0</v>
      </c>
      <c r="Q1172" s="13">
        <f t="shared" si="73"/>
        <v>50</v>
      </c>
      <c r="R1172" s="14">
        <f t="shared" si="74"/>
        <v>42124.893182870372</v>
      </c>
      <c r="S1172" s="14">
        <f t="shared" si="75"/>
        <v>42154.893182870372</v>
      </c>
    </row>
    <row r="1173" spans="1:19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2" t="s">
        <v>8316</v>
      </c>
      <c r="O1173" t="s">
        <v>8317</v>
      </c>
      <c r="P1173" s="13">
        <f t="shared" si="72"/>
        <v>0</v>
      </c>
      <c r="Q1173" s="13">
        <f t="shared" si="73"/>
        <v>25</v>
      </c>
      <c r="R1173" s="14">
        <f t="shared" si="74"/>
        <v>41938.804710648146</v>
      </c>
      <c r="S1173" s="14">
        <f t="shared" si="75"/>
        <v>41956.846377314811</v>
      </c>
    </row>
    <row r="1174" spans="1:19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2" t="s">
        <v>8316</v>
      </c>
      <c r="O1174" t="s">
        <v>8317</v>
      </c>
      <c r="P1174" s="13">
        <f t="shared" si="72"/>
        <v>0</v>
      </c>
      <c r="Q1174" s="13">
        <f t="shared" si="73"/>
        <v>0</v>
      </c>
      <c r="R1174" s="14">
        <f t="shared" si="74"/>
        <v>41841.682314814818</v>
      </c>
      <c r="S1174" s="14">
        <f t="shared" si="75"/>
        <v>41871.682314814818</v>
      </c>
    </row>
    <row r="1175" spans="1:19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2" t="s">
        <v>8316</v>
      </c>
      <c r="O1175" t="s">
        <v>8317</v>
      </c>
      <c r="P1175" s="13">
        <f t="shared" si="72"/>
        <v>0</v>
      </c>
      <c r="Q1175" s="13">
        <f t="shared" si="73"/>
        <v>30</v>
      </c>
      <c r="R1175" s="14">
        <f t="shared" si="74"/>
        <v>42184.185844907406</v>
      </c>
      <c r="S1175" s="14">
        <f t="shared" si="75"/>
        <v>42219.185844907406</v>
      </c>
    </row>
    <row r="1176" spans="1:19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2" t="s">
        <v>8316</v>
      </c>
      <c r="O1176" t="s">
        <v>8317</v>
      </c>
      <c r="P1176" s="13">
        <f t="shared" si="72"/>
        <v>6</v>
      </c>
      <c r="Q1176" s="13">
        <f t="shared" si="73"/>
        <v>46.63</v>
      </c>
      <c r="R1176" s="14">
        <f t="shared" si="74"/>
        <v>42468.84174768519</v>
      </c>
      <c r="S1176" s="14">
        <f t="shared" si="75"/>
        <v>42498.84174768519</v>
      </c>
    </row>
    <row r="1177" spans="1:19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2" t="s">
        <v>8316</v>
      </c>
      <c r="O1177" t="s">
        <v>8317</v>
      </c>
      <c r="P1177" s="13">
        <f t="shared" si="72"/>
        <v>3</v>
      </c>
      <c r="Q1177" s="13">
        <f t="shared" si="73"/>
        <v>65</v>
      </c>
      <c r="R1177" s="14">
        <f t="shared" si="74"/>
        <v>42170.728460648148</v>
      </c>
      <c r="S1177" s="14">
        <f t="shared" si="75"/>
        <v>42200.728460648148</v>
      </c>
    </row>
    <row r="1178" spans="1:19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2" t="s">
        <v>8316</v>
      </c>
      <c r="O1178" t="s">
        <v>8317</v>
      </c>
      <c r="P1178" s="13">
        <f t="shared" si="72"/>
        <v>0</v>
      </c>
      <c r="Q1178" s="13">
        <f t="shared" si="73"/>
        <v>10</v>
      </c>
      <c r="R1178" s="14">
        <f t="shared" si="74"/>
        <v>42746.019652777773</v>
      </c>
      <c r="S1178" s="14">
        <f t="shared" si="75"/>
        <v>42800.541666666672</v>
      </c>
    </row>
    <row r="1179" spans="1:19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2" t="s">
        <v>8316</v>
      </c>
      <c r="O1179" t="s">
        <v>8317</v>
      </c>
      <c r="P1179" s="13">
        <f t="shared" si="72"/>
        <v>0</v>
      </c>
      <c r="Q1179" s="13">
        <f t="shared" si="73"/>
        <v>0</v>
      </c>
      <c r="R1179" s="14">
        <f t="shared" si="74"/>
        <v>41897.660833333335</v>
      </c>
      <c r="S1179" s="14">
        <f t="shared" si="75"/>
        <v>41927.660833333335</v>
      </c>
    </row>
    <row r="1180" spans="1:19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2" t="s">
        <v>8316</v>
      </c>
      <c r="O1180" t="s">
        <v>8317</v>
      </c>
      <c r="P1180" s="13">
        <f t="shared" si="72"/>
        <v>0</v>
      </c>
      <c r="Q1180" s="13">
        <f t="shared" si="73"/>
        <v>5</v>
      </c>
      <c r="R1180" s="14">
        <f t="shared" si="74"/>
        <v>41837.905694444446</v>
      </c>
      <c r="S1180" s="14">
        <f t="shared" si="75"/>
        <v>41867.905694444446</v>
      </c>
    </row>
    <row r="1181" spans="1:19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2" t="s">
        <v>8316</v>
      </c>
      <c r="O1181" t="s">
        <v>8317</v>
      </c>
      <c r="P1181" s="13">
        <f t="shared" si="72"/>
        <v>5</v>
      </c>
      <c r="Q1181" s="13">
        <f t="shared" si="73"/>
        <v>640</v>
      </c>
      <c r="R1181" s="14">
        <f t="shared" si="74"/>
        <v>42275.720219907409</v>
      </c>
      <c r="S1181" s="14">
        <f t="shared" si="75"/>
        <v>42305.720219907409</v>
      </c>
    </row>
    <row r="1182" spans="1:19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2" t="s">
        <v>8316</v>
      </c>
      <c r="O1182" t="s">
        <v>8317</v>
      </c>
      <c r="P1182" s="13">
        <f t="shared" si="72"/>
        <v>12</v>
      </c>
      <c r="Q1182" s="13">
        <f t="shared" si="73"/>
        <v>69.12</v>
      </c>
      <c r="R1182" s="14">
        <f t="shared" si="74"/>
        <v>41781.806875000002</v>
      </c>
      <c r="S1182" s="14">
        <f t="shared" si="75"/>
        <v>41818.806875000002</v>
      </c>
    </row>
    <row r="1183" spans="1:19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2" t="s">
        <v>8316</v>
      </c>
      <c r="O1183" t="s">
        <v>8317</v>
      </c>
      <c r="P1183" s="13">
        <f t="shared" si="72"/>
        <v>0</v>
      </c>
      <c r="Q1183" s="13">
        <f t="shared" si="73"/>
        <v>1.33</v>
      </c>
      <c r="R1183" s="14">
        <f t="shared" si="74"/>
        <v>42034.339363425926</v>
      </c>
      <c r="S1183" s="14">
        <f t="shared" si="75"/>
        <v>42064.339363425926</v>
      </c>
    </row>
    <row r="1184" spans="1:19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2" t="s">
        <v>8316</v>
      </c>
      <c r="O1184" t="s">
        <v>8317</v>
      </c>
      <c r="P1184" s="13">
        <f t="shared" si="72"/>
        <v>4</v>
      </c>
      <c r="Q1184" s="13">
        <f t="shared" si="73"/>
        <v>10.5</v>
      </c>
      <c r="R1184" s="14">
        <f t="shared" si="74"/>
        <v>42728.827407407407</v>
      </c>
      <c r="S1184" s="14">
        <f t="shared" si="75"/>
        <v>42747.695833333331</v>
      </c>
    </row>
    <row r="1185" spans="1:19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2" t="s">
        <v>8316</v>
      </c>
      <c r="O1185" t="s">
        <v>8317</v>
      </c>
      <c r="P1185" s="13">
        <f t="shared" si="72"/>
        <v>4</v>
      </c>
      <c r="Q1185" s="13">
        <f t="shared" si="73"/>
        <v>33.33</v>
      </c>
      <c r="R1185" s="14">
        <f t="shared" si="74"/>
        <v>42656.86137731481</v>
      </c>
      <c r="S1185" s="14">
        <f t="shared" si="75"/>
        <v>42676.165972222225</v>
      </c>
    </row>
    <row r="1186" spans="1:19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2" t="s">
        <v>8318</v>
      </c>
      <c r="O1186" t="s">
        <v>8319</v>
      </c>
      <c r="P1186" s="13">
        <f t="shared" si="72"/>
        <v>105</v>
      </c>
      <c r="Q1186" s="13">
        <f t="shared" si="73"/>
        <v>61.56</v>
      </c>
      <c r="R1186" s="14">
        <f t="shared" si="74"/>
        <v>42741.599664351852</v>
      </c>
      <c r="S1186" s="14">
        <f t="shared" si="75"/>
        <v>42772.599664351852</v>
      </c>
    </row>
    <row r="1187" spans="1:19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2" t="s">
        <v>8318</v>
      </c>
      <c r="O1187" t="s">
        <v>8319</v>
      </c>
      <c r="P1187" s="13">
        <f t="shared" si="72"/>
        <v>105</v>
      </c>
      <c r="Q1187" s="13">
        <f t="shared" si="73"/>
        <v>118.74</v>
      </c>
      <c r="R1187" s="14">
        <f t="shared" si="74"/>
        <v>42130.865150462967</v>
      </c>
      <c r="S1187" s="14">
        <f t="shared" si="75"/>
        <v>42163.166666666672</v>
      </c>
    </row>
    <row r="1188" spans="1:19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2" t="s">
        <v>8318</v>
      </c>
      <c r="O1188" t="s">
        <v>8319</v>
      </c>
      <c r="P1188" s="13">
        <f t="shared" si="72"/>
        <v>107</v>
      </c>
      <c r="Q1188" s="13">
        <f t="shared" si="73"/>
        <v>65.08</v>
      </c>
      <c r="R1188" s="14">
        <f t="shared" si="74"/>
        <v>42123.86336805555</v>
      </c>
      <c r="S1188" s="14">
        <f t="shared" si="75"/>
        <v>42156.945833333331</v>
      </c>
    </row>
    <row r="1189" spans="1:19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2" t="s">
        <v>8318</v>
      </c>
      <c r="O1189" t="s">
        <v>8319</v>
      </c>
      <c r="P1189" s="13">
        <f t="shared" si="72"/>
        <v>104</v>
      </c>
      <c r="Q1189" s="13">
        <f t="shared" si="73"/>
        <v>130.16</v>
      </c>
      <c r="R1189" s="14">
        <f t="shared" si="74"/>
        <v>42109.894942129627</v>
      </c>
      <c r="S1189" s="14">
        <f t="shared" si="75"/>
        <v>42141.75</v>
      </c>
    </row>
    <row r="1190" spans="1:19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2" t="s">
        <v>8318</v>
      </c>
      <c r="O1190" t="s">
        <v>8319</v>
      </c>
      <c r="P1190" s="13">
        <f t="shared" si="72"/>
        <v>161</v>
      </c>
      <c r="Q1190" s="13">
        <f t="shared" si="73"/>
        <v>37.78</v>
      </c>
      <c r="R1190" s="14">
        <f t="shared" si="74"/>
        <v>42711.700694444444</v>
      </c>
      <c r="S1190" s="14">
        <f t="shared" si="75"/>
        <v>42732.700694444444</v>
      </c>
    </row>
    <row r="1191" spans="1:19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2" t="s">
        <v>8318</v>
      </c>
      <c r="O1191" t="s">
        <v>8319</v>
      </c>
      <c r="P1191" s="13">
        <f t="shared" si="72"/>
        <v>108</v>
      </c>
      <c r="Q1191" s="13">
        <f t="shared" si="73"/>
        <v>112.79</v>
      </c>
      <c r="R1191" s="14">
        <f t="shared" si="74"/>
        <v>42529.979108796295</v>
      </c>
      <c r="S1191" s="14">
        <f t="shared" si="75"/>
        <v>42550.979108796295</v>
      </c>
    </row>
    <row r="1192" spans="1:19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2" t="s">
        <v>8318</v>
      </c>
      <c r="O1192" t="s">
        <v>8319</v>
      </c>
      <c r="P1192" s="13">
        <f t="shared" si="72"/>
        <v>135</v>
      </c>
      <c r="Q1192" s="13">
        <f t="shared" si="73"/>
        <v>51.92</v>
      </c>
      <c r="R1192" s="14">
        <f t="shared" si="74"/>
        <v>41852.665798611109</v>
      </c>
      <c r="S1192" s="14">
        <f t="shared" si="75"/>
        <v>41882.665798611109</v>
      </c>
    </row>
    <row r="1193" spans="1:19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2" t="s">
        <v>8318</v>
      </c>
      <c r="O1193" t="s">
        <v>8319</v>
      </c>
      <c r="P1193" s="13">
        <f t="shared" si="72"/>
        <v>109</v>
      </c>
      <c r="Q1193" s="13">
        <f t="shared" si="73"/>
        <v>89.24</v>
      </c>
      <c r="R1193" s="14">
        <f t="shared" si="74"/>
        <v>42419.603703703702</v>
      </c>
      <c r="S1193" s="14">
        <f t="shared" si="75"/>
        <v>42449.562037037031</v>
      </c>
    </row>
    <row r="1194" spans="1:19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2" t="s">
        <v>8318</v>
      </c>
      <c r="O1194" t="s">
        <v>8319</v>
      </c>
      <c r="P1194" s="13">
        <f t="shared" si="72"/>
        <v>290</v>
      </c>
      <c r="Q1194" s="13">
        <f t="shared" si="73"/>
        <v>19.329999999999998</v>
      </c>
      <c r="R1194" s="14">
        <f t="shared" si="74"/>
        <v>42747.506689814814</v>
      </c>
      <c r="S1194" s="14">
        <f t="shared" si="75"/>
        <v>42777.506689814814</v>
      </c>
    </row>
    <row r="1195" spans="1:19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2" t="s">
        <v>8318</v>
      </c>
      <c r="O1195" t="s">
        <v>8319</v>
      </c>
      <c r="P1195" s="13">
        <f t="shared" si="72"/>
        <v>104</v>
      </c>
      <c r="Q1195" s="13">
        <f t="shared" si="73"/>
        <v>79.97</v>
      </c>
      <c r="R1195" s="14">
        <f t="shared" si="74"/>
        <v>42409.776076388895</v>
      </c>
      <c r="S1195" s="14">
        <f t="shared" si="75"/>
        <v>42469.734409722223</v>
      </c>
    </row>
    <row r="1196" spans="1:19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2" t="s">
        <v>8318</v>
      </c>
      <c r="O1196" t="s">
        <v>8319</v>
      </c>
      <c r="P1196" s="13">
        <f t="shared" si="72"/>
        <v>322</v>
      </c>
      <c r="Q1196" s="13">
        <f t="shared" si="73"/>
        <v>56.41</v>
      </c>
      <c r="R1196" s="14">
        <f t="shared" si="74"/>
        <v>42072.488182870366</v>
      </c>
      <c r="S1196" s="14">
        <f t="shared" si="75"/>
        <v>42102.488182870366</v>
      </c>
    </row>
    <row r="1197" spans="1:19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2" t="s">
        <v>8318</v>
      </c>
      <c r="O1197" t="s">
        <v>8319</v>
      </c>
      <c r="P1197" s="13">
        <f t="shared" si="72"/>
        <v>135</v>
      </c>
      <c r="Q1197" s="13">
        <f t="shared" si="73"/>
        <v>79.41</v>
      </c>
      <c r="R1197" s="14">
        <f t="shared" si="74"/>
        <v>42298.34783564815</v>
      </c>
      <c r="S1197" s="14">
        <f t="shared" si="75"/>
        <v>42358.375</v>
      </c>
    </row>
    <row r="1198" spans="1:19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2" t="s">
        <v>8318</v>
      </c>
      <c r="O1198" t="s">
        <v>8319</v>
      </c>
      <c r="P1198" s="13">
        <f t="shared" si="72"/>
        <v>270</v>
      </c>
      <c r="Q1198" s="13">
        <f t="shared" si="73"/>
        <v>76.44</v>
      </c>
      <c r="R1198" s="14">
        <f t="shared" si="74"/>
        <v>42326.818738425922</v>
      </c>
      <c r="S1198" s="14">
        <f t="shared" si="75"/>
        <v>42356.818738425922</v>
      </c>
    </row>
    <row r="1199" spans="1:19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2" t="s">
        <v>8318</v>
      </c>
      <c r="O1199" t="s">
        <v>8319</v>
      </c>
      <c r="P1199" s="13">
        <f t="shared" si="72"/>
        <v>253</v>
      </c>
      <c r="Q1199" s="13">
        <f t="shared" si="73"/>
        <v>121</v>
      </c>
      <c r="R1199" s="14">
        <f t="shared" si="74"/>
        <v>42503.66474537037</v>
      </c>
      <c r="S1199" s="14">
        <f t="shared" si="75"/>
        <v>42534.249305555553</v>
      </c>
    </row>
    <row r="1200" spans="1:19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2" t="s">
        <v>8318</v>
      </c>
      <c r="O1200" t="s">
        <v>8319</v>
      </c>
      <c r="P1200" s="13">
        <f t="shared" si="72"/>
        <v>261</v>
      </c>
      <c r="Q1200" s="13">
        <f t="shared" si="73"/>
        <v>54.62</v>
      </c>
      <c r="R1200" s="14">
        <f t="shared" si="74"/>
        <v>42333.619050925925</v>
      </c>
      <c r="S1200" s="14">
        <f t="shared" si="75"/>
        <v>42369.125</v>
      </c>
    </row>
    <row r="1201" spans="1:19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2" t="s">
        <v>8318</v>
      </c>
      <c r="O1201" t="s">
        <v>8319</v>
      </c>
      <c r="P1201" s="13">
        <f t="shared" si="72"/>
        <v>101</v>
      </c>
      <c r="Q1201" s="13">
        <f t="shared" si="73"/>
        <v>299.22000000000003</v>
      </c>
      <c r="R1201" s="14">
        <f t="shared" si="74"/>
        <v>42161.770833333328</v>
      </c>
      <c r="S1201" s="14">
        <f t="shared" si="75"/>
        <v>42193.770833333328</v>
      </c>
    </row>
    <row r="1202" spans="1:19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2" t="s">
        <v>8318</v>
      </c>
      <c r="O1202" t="s">
        <v>8319</v>
      </c>
      <c r="P1202" s="13">
        <f t="shared" si="72"/>
        <v>126</v>
      </c>
      <c r="Q1202" s="13">
        <f t="shared" si="73"/>
        <v>58.53</v>
      </c>
      <c r="R1202" s="14">
        <f t="shared" si="74"/>
        <v>42089.477500000001</v>
      </c>
      <c r="S1202" s="14">
        <f t="shared" si="75"/>
        <v>42110.477500000001</v>
      </c>
    </row>
    <row r="1203" spans="1:19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2" t="s">
        <v>8318</v>
      </c>
      <c r="O1203" t="s">
        <v>8319</v>
      </c>
      <c r="P1203" s="13">
        <f t="shared" si="72"/>
        <v>102</v>
      </c>
      <c r="Q1203" s="13">
        <f t="shared" si="73"/>
        <v>55.37</v>
      </c>
      <c r="R1203" s="14">
        <f t="shared" si="74"/>
        <v>42536.60701388889</v>
      </c>
      <c r="S1203" s="14">
        <f t="shared" si="75"/>
        <v>42566.60701388889</v>
      </c>
    </row>
    <row r="1204" spans="1:19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2" t="s">
        <v>8318</v>
      </c>
      <c r="O1204" t="s">
        <v>8319</v>
      </c>
      <c r="P1204" s="13">
        <f t="shared" si="72"/>
        <v>199</v>
      </c>
      <c r="Q1204" s="13">
        <f t="shared" si="73"/>
        <v>183.8</v>
      </c>
      <c r="R1204" s="14">
        <f t="shared" si="74"/>
        <v>42152.288819444439</v>
      </c>
      <c r="S1204" s="14">
        <f t="shared" si="75"/>
        <v>42182.288819444439</v>
      </c>
    </row>
    <row r="1205" spans="1:19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2" t="s">
        <v>8318</v>
      </c>
      <c r="O1205" t="s">
        <v>8319</v>
      </c>
      <c r="P1205" s="13">
        <f t="shared" si="72"/>
        <v>102</v>
      </c>
      <c r="Q1205" s="13">
        <f t="shared" si="73"/>
        <v>165.35</v>
      </c>
      <c r="R1205" s="14">
        <f t="shared" si="74"/>
        <v>42125.614895833336</v>
      </c>
      <c r="S1205" s="14">
        <f t="shared" si="75"/>
        <v>42155.614895833336</v>
      </c>
    </row>
    <row r="1206" spans="1:19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2" t="s">
        <v>8318</v>
      </c>
      <c r="O1206" t="s">
        <v>8319</v>
      </c>
      <c r="P1206" s="13">
        <f t="shared" si="72"/>
        <v>103</v>
      </c>
      <c r="Q1206" s="13">
        <f t="shared" si="73"/>
        <v>234.79</v>
      </c>
      <c r="R1206" s="14">
        <f t="shared" si="74"/>
        <v>42297.748067129629</v>
      </c>
      <c r="S1206" s="14">
        <f t="shared" si="75"/>
        <v>42342.208333333328</v>
      </c>
    </row>
    <row r="1207" spans="1:19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2" t="s">
        <v>8318</v>
      </c>
      <c r="O1207" t="s">
        <v>8319</v>
      </c>
      <c r="P1207" s="13">
        <f t="shared" si="72"/>
        <v>101</v>
      </c>
      <c r="Q1207" s="13">
        <f t="shared" si="73"/>
        <v>211.48</v>
      </c>
      <c r="R1207" s="14">
        <f t="shared" si="74"/>
        <v>42138.506377314814</v>
      </c>
      <c r="S1207" s="14">
        <f t="shared" si="75"/>
        <v>42168.506377314814</v>
      </c>
    </row>
    <row r="1208" spans="1:19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2" t="s">
        <v>8318</v>
      </c>
      <c r="O1208" t="s">
        <v>8319</v>
      </c>
      <c r="P1208" s="13">
        <f t="shared" si="72"/>
        <v>115</v>
      </c>
      <c r="Q1208" s="13">
        <f t="shared" si="73"/>
        <v>32.340000000000003</v>
      </c>
      <c r="R1208" s="14">
        <f t="shared" si="74"/>
        <v>42772.776076388895</v>
      </c>
      <c r="S1208" s="14">
        <f t="shared" si="75"/>
        <v>42805.561805555553</v>
      </c>
    </row>
    <row r="1209" spans="1:19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2" t="s">
        <v>8318</v>
      </c>
      <c r="O1209" t="s">
        <v>8319</v>
      </c>
      <c r="P1209" s="13">
        <f t="shared" si="72"/>
        <v>104</v>
      </c>
      <c r="Q1209" s="13">
        <f t="shared" si="73"/>
        <v>123.38</v>
      </c>
      <c r="R1209" s="14">
        <f t="shared" si="74"/>
        <v>42430.430243055554</v>
      </c>
      <c r="S1209" s="14">
        <f t="shared" si="75"/>
        <v>42460.416666666672</v>
      </c>
    </row>
    <row r="1210" spans="1:19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2" t="s">
        <v>8318</v>
      </c>
      <c r="O1210" t="s">
        <v>8319</v>
      </c>
      <c r="P1210" s="13">
        <f t="shared" si="72"/>
        <v>155</v>
      </c>
      <c r="Q1210" s="13">
        <f t="shared" si="73"/>
        <v>207.07</v>
      </c>
      <c r="R1210" s="14">
        <f t="shared" si="74"/>
        <v>42423.709074074075</v>
      </c>
      <c r="S1210" s="14">
        <f t="shared" si="75"/>
        <v>42453.667407407411</v>
      </c>
    </row>
    <row r="1211" spans="1:19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2" t="s">
        <v>8318</v>
      </c>
      <c r="O1211" t="s">
        <v>8319</v>
      </c>
      <c r="P1211" s="13">
        <f t="shared" si="72"/>
        <v>106</v>
      </c>
      <c r="Q1211" s="13">
        <f t="shared" si="73"/>
        <v>138.26</v>
      </c>
      <c r="R1211" s="14">
        <f t="shared" si="74"/>
        <v>42761.846122685187</v>
      </c>
      <c r="S1211" s="14">
        <f t="shared" si="75"/>
        <v>42791.846122685187</v>
      </c>
    </row>
    <row r="1212" spans="1:19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2" t="s">
        <v>8318</v>
      </c>
      <c r="O1212" t="s">
        <v>8319</v>
      </c>
      <c r="P1212" s="13">
        <f t="shared" si="72"/>
        <v>254</v>
      </c>
      <c r="Q1212" s="13">
        <f t="shared" si="73"/>
        <v>493.82</v>
      </c>
      <c r="R1212" s="14">
        <f t="shared" si="74"/>
        <v>42132.941805555558</v>
      </c>
      <c r="S1212" s="14">
        <f t="shared" si="75"/>
        <v>42155.875</v>
      </c>
    </row>
    <row r="1213" spans="1:19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2" t="s">
        <v>8318</v>
      </c>
      <c r="O1213" t="s">
        <v>8319</v>
      </c>
      <c r="P1213" s="13">
        <f t="shared" si="72"/>
        <v>101</v>
      </c>
      <c r="Q1213" s="13">
        <f t="shared" si="73"/>
        <v>168.5</v>
      </c>
      <c r="R1213" s="14">
        <f t="shared" si="74"/>
        <v>42515.866446759261</v>
      </c>
      <c r="S1213" s="14">
        <f t="shared" si="75"/>
        <v>42530.866446759261</v>
      </c>
    </row>
    <row r="1214" spans="1:19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2" t="s">
        <v>8318</v>
      </c>
      <c r="O1214" t="s">
        <v>8319</v>
      </c>
      <c r="P1214" s="13">
        <f t="shared" si="72"/>
        <v>129</v>
      </c>
      <c r="Q1214" s="13">
        <f t="shared" si="73"/>
        <v>38.869999999999997</v>
      </c>
      <c r="R1214" s="14">
        <f t="shared" si="74"/>
        <v>42318.950173611112</v>
      </c>
      <c r="S1214" s="14">
        <f t="shared" si="75"/>
        <v>42335.041666666672</v>
      </c>
    </row>
    <row r="1215" spans="1:19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2" t="s">
        <v>8318</v>
      </c>
      <c r="O1215" t="s">
        <v>8319</v>
      </c>
      <c r="P1215" s="13">
        <f t="shared" si="72"/>
        <v>102</v>
      </c>
      <c r="Q1215" s="13">
        <f t="shared" si="73"/>
        <v>61.53</v>
      </c>
      <c r="R1215" s="14">
        <f t="shared" si="74"/>
        <v>42731.755787037036</v>
      </c>
      <c r="S1215" s="14">
        <f t="shared" si="75"/>
        <v>42766.755787037036</v>
      </c>
    </row>
    <row r="1216" spans="1:19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2" t="s">
        <v>8318</v>
      </c>
      <c r="O1216" t="s">
        <v>8319</v>
      </c>
      <c r="P1216" s="13">
        <f t="shared" si="72"/>
        <v>132</v>
      </c>
      <c r="Q1216" s="13">
        <f t="shared" si="73"/>
        <v>105.44</v>
      </c>
      <c r="R1216" s="14">
        <f t="shared" si="74"/>
        <v>42104.840335648143</v>
      </c>
      <c r="S1216" s="14">
        <f t="shared" si="75"/>
        <v>42164.840335648143</v>
      </c>
    </row>
    <row r="1217" spans="1:19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2" t="s">
        <v>8318</v>
      </c>
      <c r="O1217" t="s">
        <v>8319</v>
      </c>
      <c r="P1217" s="13">
        <f t="shared" si="72"/>
        <v>786</v>
      </c>
      <c r="Q1217" s="13">
        <f t="shared" si="73"/>
        <v>71.59</v>
      </c>
      <c r="R1217" s="14">
        <f t="shared" si="74"/>
        <v>41759.923101851848</v>
      </c>
      <c r="S1217" s="14">
        <f t="shared" si="75"/>
        <v>41789.923101851848</v>
      </c>
    </row>
    <row r="1218" spans="1:19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2" t="s">
        <v>8318</v>
      </c>
      <c r="O1218" t="s">
        <v>8319</v>
      </c>
      <c r="P1218" s="13">
        <f t="shared" ref="P1218:P1281" si="76">ROUND(E1218/D1218*100,0)</f>
        <v>146</v>
      </c>
      <c r="Q1218" s="13">
        <f t="shared" si="73"/>
        <v>91.88</v>
      </c>
      <c r="R1218" s="14">
        <f t="shared" si="74"/>
        <v>42247.616400462968</v>
      </c>
      <c r="S1218" s="14">
        <f t="shared" si="75"/>
        <v>42279.960416666669</v>
      </c>
    </row>
    <row r="1219" spans="1:19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2" t="s">
        <v>8318</v>
      </c>
      <c r="O1219" t="s">
        <v>8319</v>
      </c>
      <c r="P1219" s="13">
        <f t="shared" si="76"/>
        <v>103</v>
      </c>
      <c r="Q1219" s="13">
        <f t="shared" ref="Q1219:Q1282" si="77">IFERROR(ROUND(E1219/L1219,2),0)</f>
        <v>148.57</v>
      </c>
      <c r="R1219" s="14">
        <f t="shared" ref="R1219:R1282" si="78">(((J1219/60)/60)/24)+DATE(1970,1,1)</f>
        <v>42535.809490740736</v>
      </c>
      <c r="S1219" s="14">
        <f t="shared" ref="S1219:S1282" si="79">(((I1219/60)/60)/24)+DATE(1970,1,1)</f>
        <v>42565.809490740736</v>
      </c>
    </row>
    <row r="1220" spans="1:19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2" t="s">
        <v>8318</v>
      </c>
      <c r="O1220" t="s">
        <v>8319</v>
      </c>
      <c r="P1220" s="13">
        <f t="shared" si="76"/>
        <v>172</v>
      </c>
      <c r="Q1220" s="13">
        <f t="shared" si="77"/>
        <v>174.21</v>
      </c>
      <c r="R1220" s="14">
        <f t="shared" si="78"/>
        <v>42278.662037037036</v>
      </c>
      <c r="S1220" s="14">
        <f t="shared" si="79"/>
        <v>42309.125</v>
      </c>
    </row>
    <row r="1221" spans="1:19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2" t="s">
        <v>8318</v>
      </c>
      <c r="O1221" t="s">
        <v>8319</v>
      </c>
      <c r="P1221" s="13">
        <f t="shared" si="76"/>
        <v>159</v>
      </c>
      <c r="Q1221" s="13">
        <f t="shared" si="77"/>
        <v>102.86</v>
      </c>
      <c r="R1221" s="14">
        <f t="shared" si="78"/>
        <v>42633.461956018517</v>
      </c>
      <c r="S1221" s="14">
        <f t="shared" si="79"/>
        <v>42663.461956018517</v>
      </c>
    </row>
    <row r="1222" spans="1:19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2" t="s">
        <v>8318</v>
      </c>
      <c r="O1222" t="s">
        <v>8319</v>
      </c>
      <c r="P1222" s="13">
        <f t="shared" si="76"/>
        <v>104</v>
      </c>
      <c r="Q1222" s="13">
        <f t="shared" si="77"/>
        <v>111.18</v>
      </c>
      <c r="R1222" s="14">
        <f t="shared" si="78"/>
        <v>42211.628611111111</v>
      </c>
      <c r="S1222" s="14">
        <f t="shared" si="79"/>
        <v>42241.628611111111</v>
      </c>
    </row>
    <row r="1223" spans="1:19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2" t="s">
        <v>8318</v>
      </c>
      <c r="O1223" t="s">
        <v>8319</v>
      </c>
      <c r="P1223" s="13">
        <f t="shared" si="76"/>
        <v>111</v>
      </c>
      <c r="Q1223" s="13">
        <f t="shared" si="77"/>
        <v>23.8</v>
      </c>
      <c r="R1223" s="14">
        <f t="shared" si="78"/>
        <v>42680.47555555556</v>
      </c>
      <c r="S1223" s="14">
        <f t="shared" si="79"/>
        <v>42708</v>
      </c>
    </row>
    <row r="1224" spans="1:19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2" t="s">
        <v>8318</v>
      </c>
      <c r="O1224" t="s">
        <v>8319</v>
      </c>
      <c r="P1224" s="13">
        <f t="shared" si="76"/>
        <v>280</v>
      </c>
      <c r="Q1224" s="13">
        <f t="shared" si="77"/>
        <v>81.27</v>
      </c>
      <c r="R1224" s="14">
        <f t="shared" si="78"/>
        <v>42430.720451388886</v>
      </c>
      <c r="S1224" s="14">
        <f t="shared" si="79"/>
        <v>42461.166666666672</v>
      </c>
    </row>
    <row r="1225" spans="1:19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2" t="s">
        <v>8318</v>
      </c>
      <c r="O1225" t="s">
        <v>8319</v>
      </c>
      <c r="P1225" s="13">
        <f t="shared" si="76"/>
        <v>112</v>
      </c>
      <c r="Q1225" s="13">
        <f t="shared" si="77"/>
        <v>116.21</v>
      </c>
      <c r="R1225" s="14">
        <f t="shared" si="78"/>
        <v>42654.177187499998</v>
      </c>
      <c r="S1225" s="14">
        <f t="shared" si="79"/>
        <v>42684.218854166669</v>
      </c>
    </row>
    <row r="1226" spans="1:19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2" t="s">
        <v>8305</v>
      </c>
      <c r="O1226" t="s">
        <v>8320</v>
      </c>
      <c r="P1226" s="13">
        <f t="shared" si="76"/>
        <v>7</v>
      </c>
      <c r="Q1226" s="13">
        <f t="shared" si="77"/>
        <v>58.89</v>
      </c>
      <c r="R1226" s="14">
        <f t="shared" si="78"/>
        <v>41736.549791666665</v>
      </c>
      <c r="S1226" s="14">
        <f t="shared" si="79"/>
        <v>41796.549791666665</v>
      </c>
    </row>
    <row r="1227" spans="1:19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2" t="s">
        <v>8305</v>
      </c>
      <c r="O1227" t="s">
        <v>8320</v>
      </c>
      <c r="P1227" s="13">
        <f t="shared" si="76"/>
        <v>4</v>
      </c>
      <c r="Q1227" s="13">
        <f t="shared" si="77"/>
        <v>44</v>
      </c>
      <c r="R1227" s="14">
        <f t="shared" si="78"/>
        <v>41509.905995370369</v>
      </c>
      <c r="S1227" s="14">
        <f t="shared" si="79"/>
        <v>41569.905995370369</v>
      </c>
    </row>
    <row r="1228" spans="1:19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2" t="s">
        <v>8305</v>
      </c>
      <c r="O1228" t="s">
        <v>8320</v>
      </c>
      <c r="P1228" s="13">
        <f t="shared" si="76"/>
        <v>4</v>
      </c>
      <c r="Q1228" s="13">
        <f t="shared" si="77"/>
        <v>48.43</v>
      </c>
      <c r="R1228" s="14">
        <f t="shared" si="78"/>
        <v>41715.874780092592</v>
      </c>
      <c r="S1228" s="14">
        <f t="shared" si="79"/>
        <v>41750.041666666664</v>
      </c>
    </row>
    <row r="1229" spans="1:19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2" t="s">
        <v>8305</v>
      </c>
      <c r="O1229" t="s">
        <v>8320</v>
      </c>
      <c r="P1229" s="13">
        <f t="shared" si="76"/>
        <v>0</v>
      </c>
      <c r="Q1229" s="13">
        <f t="shared" si="77"/>
        <v>0</v>
      </c>
      <c r="R1229" s="14">
        <f t="shared" si="78"/>
        <v>41827.919166666667</v>
      </c>
      <c r="S1229" s="14">
        <f t="shared" si="79"/>
        <v>41858.291666666664</v>
      </c>
    </row>
    <row r="1230" spans="1:19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2" t="s">
        <v>8305</v>
      </c>
      <c r="O1230" t="s">
        <v>8320</v>
      </c>
      <c r="P1230" s="13">
        <f t="shared" si="76"/>
        <v>29</v>
      </c>
      <c r="Q1230" s="13">
        <f t="shared" si="77"/>
        <v>61.04</v>
      </c>
      <c r="R1230" s="14">
        <f t="shared" si="78"/>
        <v>40754.729259259257</v>
      </c>
      <c r="S1230" s="14">
        <f t="shared" si="79"/>
        <v>40814.729259259257</v>
      </c>
    </row>
    <row r="1231" spans="1:19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2" t="s">
        <v>8305</v>
      </c>
      <c r="O1231" t="s">
        <v>8320</v>
      </c>
      <c r="P1231" s="13">
        <f t="shared" si="76"/>
        <v>1</v>
      </c>
      <c r="Q1231" s="13">
        <f t="shared" si="77"/>
        <v>25</v>
      </c>
      <c r="R1231" s="14">
        <f t="shared" si="78"/>
        <v>40985.459803240738</v>
      </c>
      <c r="S1231" s="14">
        <f t="shared" si="79"/>
        <v>41015.666666666664</v>
      </c>
    </row>
    <row r="1232" spans="1:19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2" t="s">
        <v>8305</v>
      </c>
      <c r="O1232" t="s">
        <v>8320</v>
      </c>
      <c r="P1232" s="13">
        <f t="shared" si="76"/>
        <v>0</v>
      </c>
      <c r="Q1232" s="13">
        <f t="shared" si="77"/>
        <v>0</v>
      </c>
      <c r="R1232" s="14">
        <f t="shared" si="78"/>
        <v>40568.972569444442</v>
      </c>
      <c r="S1232" s="14">
        <f t="shared" si="79"/>
        <v>40598.972569444442</v>
      </c>
    </row>
    <row r="1233" spans="1:19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2" t="s">
        <v>8305</v>
      </c>
      <c r="O1233" t="s">
        <v>8320</v>
      </c>
      <c r="P1233" s="13">
        <f t="shared" si="76"/>
        <v>0</v>
      </c>
      <c r="Q1233" s="13">
        <f t="shared" si="77"/>
        <v>0</v>
      </c>
      <c r="R1233" s="14">
        <f t="shared" si="78"/>
        <v>42193.941759259258</v>
      </c>
      <c r="S1233" s="14">
        <f t="shared" si="79"/>
        <v>42244.041666666672</v>
      </c>
    </row>
    <row r="1234" spans="1:19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2" t="s">
        <v>8305</v>
      </c>
      <c r="O1234" t="s">
        <v>8320</v>
      </c>
      <c r="P1234" s="13">
        <f t="shared" si="76"/>
        <v>1</v>
      </c>
      <c r="Q1234" s="13">
        <f t="shared" si="77"/>
        <v>40</v>
      </c>
      <c r="R1234" s="14">
        <f t="shared" si="78"/>
        <v>41506.848032407412</v>
      </c>
      <c r="S1234" s="14">
        <f t="shared" si="79"/>
        <v>41553.848032407412</v>
      </c>
    </row>
    <row r="1235" spans="1:19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2" t="s">
        <v>8305</v>
      </c>
      <c r="O1235" t="s">
        <v>8320</v>
      </c>
      <c r="P1235" s="13">
        <f t="shared" si="76"/>
        <v>12</v>
      </c>
      <c r="Q1235" s="13">
        <f t="shared" si="77"/>
        <v>19.329999999999998</v>
      </c>
      <c r="R1235" s="14">
        <f t="shared" si="78"/>
        <v>40939.948773148149</v>
      </c>
      <c r="S1235" s="14">
        <f t="shared" si="79"/>
        <v>40960.948773148149</v>
      </c>
    </row>
    <row r="1236" spans="1:19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2" t="s">
        <v>8305</v>
      </c>
      <c r="O1236" t="s">
        <v>8320</v>
      </c>
      <c r="P1236" s="13">
        <f t="shared" si="76"/>
        <v>0</v>
      </c>
      <c r="Q1236" s="13">
        <f t="shared" si="77"/>
        <v>0</v>
      </c>
      <c r="R1236" s="14">
        <f t="shared" si="78"/>
        <v>42007.788680555561</v>
      </c>
      <c r="S1236" s="14">
        <f t="shared" si="79"/>
        <v>42037.788680555561</v>
      </c>
    </row>
    <row r="1237" spans="1:19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2" t="s">
        <v>8305</v>
      </c>
      <c r="O1237" t="s">
        <v>8320</v>
      </c>
      <c r="P1237" s="13">
        <f t="shared" si="76"/>
        <v>3</v>
      </c>
      <c r="Q1237" s="13">
        <f t="shared" si="77"/>
        <v>35</v>
      </c>
      <c r="R1237" s="14">
        <f t="shared" si="78"/>
        <v>41583.135405092595</v>
      </c>
      <c r="S1237" s="14">
        <f t="shared" si="79"/>
        <v>41623.135405092595</v>
      </c>
    </row>
    <row r="1238" spans="1:19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2" t="s">
        <v>8305</v>
      </c>
      <c r="O1238" t="s">
        <v>8320</v>
      </c>
      <c r="P1238" s="13">
        <f t="shared" si="76"/>
        <v>0</v>
      </c>
      <c r="Q1238" s="13">
        <f t="shared" si="77"/>
        <v>0</v>
      </c>
      <c r="R1238" s="14">
        <f t="shared" si="78"/>
        <v>41110.680138888885</v>
      </c>
      <c r="S1238" s="14">
        <f t="shared" si="79"/>
        <v>41118.666666666664</v>
      </c>
    </row>
    <row r="1239" spans="1:19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2" t="s">
        <v>8305</v>
      </c>
      <c r="O1239" t="s">
        <v>8320</v>
      </c>
      <c r="P1239" s="13">
        <f t="shared" si="76"/>
        <v>0</v>
      </c>
      <c r="Q1239" s="13">
        <f t="shared" si="77"/>
        <v>0</v>
      </c>
      <c r="R1239" s="14">
        <f t="shared" si="78"/>
        <v>41125.283159722225</v>
      </c>
      <c r="S1239" s="14">
        <f t="shared" si="79"/>
        <v>41145.283159722225</v>
      </c>
    </row>
    <row r="1240" spans="1:19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2" t="s">
        <v>8305</v>
      </c>
      <c r="O1240" t="s">
        <v>8320</v>
      </c>
      <c r="P1240" s="13">
        <f t="shared" si="76"/>
        <v>18</v>
      </c>
      <c r="Q1240" s="13">
        <f t="shared" si="77"/>
        <v>59.33</v>
      </c>
      <c r="R1240" s="14">
        <f t="shared" si="78"/>
        <v>40731.61037037037</v>
      </c>
      <c r="S1240" s="14">
        <f t="shared" si="79"/>
        <v>40761.61037037037</v>
      </c>
    </row>
    <row r="1241" spans="1:19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2" t="s">
        <v>8305</v>
      </c>
      <c r="O1241" t="s">
        <v>8320</v>
      </c>
      <c r="P1241" s="13">
        <f t="shared" si="76"/>
        <v>0</v>
      </c>
      <c r="Q1241" s="13">
        <f t="shared" si="77"/>
        <v>0</v>
      </c>
      <c r="R1241" s="14">
        <f t="shared" si="78"/>
        <v>40883.962581018517</v>
      </c>
      <c r="S1241" s="14">
        <f t="shared" si="79"/>
        <v>40913.962581018517</v>
      </c>
    </row>
    <row r="1242" spans="1:19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2" t="s">
        <v>8305</v>
      </c>
      <c r="O1242" t="s">
        <v>8320</v>
      </c>
      <c r="P1242" s="13">
        <f t="shared" si="76"/>
        <v>3</v>
      </c>
      <c r="Q1242" s="13">
        <f t="shared" si="77"/>
        <v>30.13</v>
      </c>
      <c r="R1242" s="14">
        <f t="shared" si="78"/>
        <v>41409.040011574078</v>
      </c>
      <c r="S1242" s="14">
        <f t="shared" si="79"/>
        <v>41467.910416666666</v>
      </c>
    </row>
    <row r="1243" spans="1:19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2" t="s">
        <v>8305</v>
      </c>
      <c r="O1243" t="s">
        <v>8320</v>
      </c>
      <c r="P1243" s="13">
        <f t="shared" si="76"/>
        <v>51</v>
      </c>
      <c r="Q1243" s="13">
        <f t="shared" si="77"/>
        <v>74.62</v>
      </c>
      <c r="R1243" s="14">
        <f t="shared" si="78"/>
        <v>41923.837731481479</v>
      </c>
      <c r="S1243" s="14">
        <f t="shared" si="79"/>
        <v>41946.249305555553</v>
      </c>
    </row>
    <row r="1244" spans="1:19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2" t="s">
        <v>8305</v>
      </c>
      <c r="O1244" t="s">
        <v>8320</v>
      </c>
      <c r="P1244" s="13">
        <f t="shared" si="76"/>
        <v>1</v>
      </c>
      <c r="Q1244" s="13">
        <f t="shared" si="77"/>
        <v>5</v>
      </c>
      <c r="R1244" s="14">
        <f t="shared" si="78"/>
        <v>40782.165532407409</v>
      </c>
      <c r="S1244" s="14">
        <f t="shared" si="79"/>
        <v>40797.554166666669</v>
      </c>
    </row>
    <row r="1245" spans="1:19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2" t="s">
        <v>8305</v>
      </c>
      <c r="O1245" t="s">
        <v>8320</v>
      </c>
      <c r="P1245" s="13">
        <f t="shared" si="76"/>
        <v>14</v>
      </c>
      <c r="Q1245" s="13">
        <f t="shared" si="77"/>
        <v>44.5</v>
      </c>
      <c r="R1245" s="14">
        <f t="shared" si="78"/>
        <v>40671.879293981481</v>
      </c>
      <c r="S1245" s="14">
        <f t="shared" si="79"/>
        <v>40732.875</v>
      </c>
    </row>
    <row r="1246" spans="1:19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2" t="s">
        <v>8305</v>
      </c>
      <c r="O1246" t="s">
        <v>8306</v>
      </c>
      <c r="P1246" s="13">
        <f t="shared" si="76"/>
        <v>104</v>
      </c>
      <c r="Q1246" s="13">
        <f t="shared" si="77"/>
        <v>46.13</v>
      </c>
      <c r="R1246" s="14">
        <f t="shared" si="78"/>
        <v>41355.825497685182</v>
      </c>
      <c r="S1246" s="14">
        <f t="shared" si="79"/>
        <v>41386.875</v>
      </c>
    </row>
    <row r="1247" spans="1:19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2" t="s">
        <v>8305</v>
      </c>
      <c r="O1247" t="s">
        <v>8306</v>
      </c>
      <c r="P1247" s="13">
        <f t="shared" si="76"/>
        <v>120</v>
      </c>
      <c r="Q1247" s="13">
        <f t="shared" si="77"/>
        <v>141.47</v>
      </c>
      <c r="R1247" s="14">
        <f t="shared" si="78"/>
        <v>41774.599930555552</v>
      </c>
      <c r="S1247" s="14">
        <f t="shared" si="79"/>
        <v>41804.599930555552</v>
      </c>
    </row>
    <row r="1248" spans="1:19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2" t="s">
        <v>8305</v>
      </c>
      <c r="O1248" t="s">
        <v>8306</v>
      </c>
      <c r="P1248" s="13">
        <f t="shared" si="76"/>
        <v>117</v>
      </c>
      <c r="Q1248" s="13">
        <f t="shared" si="77"/>
        <v>75.48</v>
      </c>
      <c r="R1248" s="14">
        <f t="shared" si="78"/>
        <v>40838.043391203704</v>
      </c>
      <c r="S1248" s="14">
        <f t="shared" si="79"/>
        <v>40883.085057870368</v>
      </c>
    </row>
    <row r="1249" spans="1:19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2" t="s">
        <v>8305</v>
      </c>
      <c r="O1249" t="s">
        <v>8306</v>
      </c>
      <c r="P1249" s="13">
        <f t="shared" si="76"/>
        <v>122</v>
      </c>
      <c r="Q1249" s="13">
        <f t="shared" si="77"/>
        <v>85.5</v>
      </c>
      <c r="R1249" s="14">
        <f t="shared" si="78"/>
        <v>41370.292303240742</v>
      </c>
      <c r="S1249" s="14">
        <f t="shared" si="79"/>
        <v>41400.292303240742</v>
      </c>
    </row>
    <row r="1250" spans="1:19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2" t="s">
        <v>8305</v>
      </c>
      <c r="O1250" t="s">
        <v>8306</v>
      </c>
      <c r="P1250" s="13">
        <f t="shared" si="76"/>
        <v>152</v>
      </c>
      <c r="Q1250" s="13">
        <f t="shared" si="77"/>
        <v>64.25</v>
      </c>
      <c r="R1250" s="14">
        <f t="shared" si="78"/>
        <v>41767.656863425924</v>
      </c>
      <c r="S1250" s="14">
        <f t="shared" si="79"/>
        <v>41803.290972222225</v>
      </c>
    </row>
    <row r="1251" spans="1:19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2" t="s">
        <v>8305</v>
      </c>
      <c r="O1251" t="s">
        <v>8306</v>
      </c>
      <c r="P1251" s="13">
        <f t="shared" si="76"/>
        <v>104</v>
      </c>
      <c r="Q1251" s="13">
        <f t="shared" si="77"/>
        <v>64.47</v>
      </c>
      <c r="R1251" s="14">
        <f t="shared" si="78"/>
        <v>41067.74086805556</v>
      </c>
      <c r="S1251" s="14">
        <f t="shared" si="79"/>
        <v>41097.74086805556</v>
      </c>
    </row>
    <row r="1252" spans="1:19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2" t="s">
        <v>8305</v>
      </c>
      <c r="O1252" t="s">
        <v>8306</v>
      </c>
      <c r="P1252" s="13">
        <f t="shared" si="76"/>
        <v>200</v>
      </c>
      <c r="Q1252" s="13">
        <f t="shared" si="77"/>
        <v>118.2</v>
      </c>
      <c r="R1252" s="14">
        <f t="shared" si="78"/>
        <v>41843.64271990741</v>
      </c>
      <c r="S1252" s="14">
        <f t="shared" si="79"/>
        <v>41888.64271990741</v>
      </c>
    </row>
    <row r="1253" spans="1:19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2" t="s">
        <v>8305</v>
      </c>
      <c r="O1253" t="s">
        <v>8306</v>
      </c>
      <c r="P1253" s="13">
        <f t="shared" si="76"/>
        <v>102</v>
      </c>
      <c r="Q1253" s="13">
        <f t="shared" si="77"/>
        <v>82.54</v>
      </c>
      <c r="R1253" s="14">
        <f t="shared" si="78"/>
        <v>40751.814432870371</v>
      </c>
      <c r="S1253" s="14">
        <f t="shared" si="79"/>
        <v>40811.814432870371</v>
      </c>
    </row>
    <row r="1254" spans="1:19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2" t="s">
        <v>8305</v>
      </c>
      <c r="O1254" t="s">
        <v>8306</v>
      </c>
      <c r="P1254" s="13">
        <f t="shared" si="76"/>
        <v>138</v>
      </c>
      <c r="Q1254" s="13">
        <f t="shared" si="77"/>
        <v>34.17</v>
      </c>
      <c r="R1254" s="14">
        <f t="shared" si="78"/>
        <v>41543.988067129627</v>
      </c>
      <c r="S1254" s="14">
        <f t="shared" si="79"/>
        <v>41571.988067129627</v>
      </c>
    </row>
    <row r="1255" spans="1:19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2" t="s">
        <v>8305</v>
      </c>
      <c r="O1255" t="s">
        <v>8306</v>
      </c>
      <c r="P1255" s="13">
        <f t="shared" si="76"/>
        <v>303833</v>
      </c>
      <c r="Q1255" s="13">
        <f t="shared" si="77"/>
        <v>42.73</v>
      </c>
      <c r="R1255" s="14">
        <f t="shared" si="78"/>
        <v>41855.783645833333</v>
      </c>
      <c r="S1255" s="14">
        <f t="shared" si="79"/>
        <v>41885.783645833333</v>
      </c>
    </row>
    <row r="1256" spans="1:19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2" t="s">
        <v>8305</v>
      </c>
      <c r="O1256" t="s">
        <v>8306</v>
      </c>
      <c r="P1256" s="13">
        <f t="shared" si="76"/>
        <v>199</v>
      </c>
      <c r="Q1256" s="13">
        <f t="shared" si="77"/>
        <v>94.49</v>
      </c>
      <c r="R1256" s="14">
        <f t="shared" si="78"/>
        <v>40487.621365740742</v>
      </c>
      <c r="S1256" s="14">
        <f t="shared" si="79"/>
        <v>40544.207638888889</v>
      </c>
    </row>
    <row r="1257" spans="1:19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2" t="s">
        <v>8305</v>
      </c>
      <c r="O1257" t="s">
        <v>8306</v>
      </c>
      <c r="P1257" s="13">
        <f t="shared" si="76"/>
        <v>202</v>
      </c>
      <c r="Q1257" s="13">
        <f t="shared" si="77"/>
        <v>55.7</v>
      </c>
      <c r="R1257" s="14">
        <f t="shared" si="78"/>
        <v>41579.845509259263</v>
      </c>
      <c r="S1257" s="14">
        <f t="shared" si="79"/>
        <v>41609.887175925927</v>
      </c>
    </row>
    <row r="1258" spans="1:19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2" t="s">
        <v>8305</v>
      </c>
      <c r="O1258" t="s">
        <v>8306</v>
      </c>
      <c r="P1258" s="13">
        <f t="shared" si="76"/>
        <v>118</v>
      </c>
      <c r="Q1258" s="13">
        <f t="shared" si="77"/>
        <v>98.03</v>
      </c>
      <c r="R1258" s="14">
        <f t="shared" si="78"/>
        <v>40921.919340277782</v>
      </c>
      <c r="S1258" s="14">
        <f t="shared" si="79"/>
        <v>40951.919340277782</v>
      </c>
    </row>
    <row r="1259" spans="1:19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2" t="s">
        <v>8305</v>
      </c>
      <c r="O1259" t="s">
        <v>8306</v>
      </c>
      <c r="P1259" s="13">
        <f t="shared" si="76"/>
        <v>295</v>
      </c>
      <c r="Q1259" s="13">
        <f t="shared" si="77"/>
        <v>92.1</v>
      </c>
      <c r="R1259" s="14">
        <f t="shared" si="78"/>
        <v>40587.085532407407</v>
      </c>
      <c r="S1259" s="14">
        <f t="shared" si="79"/>
        <v>40636.043865740743</v>
      </c>
    </row>
    <row r="1260" spans="1:19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2" t="s">
        <v>8305</v>
      </c>
      <c r="O1260" t="s">
        <v>8306</v>
      </c>
      <c r="P1260" s="13">
        <f t="shared" si="76"/>
        <v>213</v>
      </c>
      <c r="Q1260" s="13">
        <f t="shared" si="77"/>
        <v>38.18</v>
      </c>
      <c r="R1260" s="14">
        <f t="shared" si="78"/>
        <v>41487.611250000002</v>
      </c>
      <c r="S1260" s="14">
        <f t="shared" si="79"/>
        <v>41517.611250000002</v>
      </c>
    </row>
    <row r="1261" spans="1:19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2" t="s">
        <v>8305</v>
      </c>
      <c r="O1261" t="s">
        <v>8306</v>
      </c>
      <c r="P1261" s="13">
        <f t="shared" si="76"/>
        <v>104</v>
      </c>
      <c r="Q1261" s="13">
        <f t="shared" si="77"/>
        <v>27.15</v>
      </c>
      <c r="R1261" s="14">
        <f t="shared" si="78"/>
        <v>41766.970648148148</v>
      </c>
      <c r="S1261" s="14">
        <f t="shared" si="79"/>
        <v>41799.165972222225</v>
      </c>
    </row>
    <row r="1262" spans="1:19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2" t="s">
        <v>8305</v>
      </c>
      <c r="O1262" t="s">
        <v>8306</v>
      </c>
      <c r="P1262" s="13">
        <f t="shared" si="76"/>
        <v>114</v>
      </c>
      <c r="Q1262" s="13">
        <f t="shared" si="77"/>
        <v>50.69</v>
      </c>
      <c r="R1262" s="14">
        <f t="shared" si="78"/>
        <v>41666.842824074076</v>
      </c>
      <c r="S1262" s="14">
        <f t="shared" si="79"/>
        <v>41696.842824074076</v>
      </c>
    </row>
    <row r="1263" spans="1:19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2" t="s">
        <v>8305</v>
      </c>
      <c r="O1263" t="s">
        <v>8306</v>
      </c>
      <c r="P1263" s="13">
        <f t="shared" si="76"/>
        <v>101</v>
      </c>
      <c r="Q1263" s="13">
        <f t="shared" si="77"/>
        <v>38.94</v>
      </c>
      <c r="R1263" s="14">
        <f t="shared" si="78"/>
        <v>41638.342905092592</v>
      </c>
      <c r="S1263" s="14">
        <f t="shared" si="79"/>
        <v>41668.342905092592</v>
      </c>
    </row>
    <row r="1264" spans="1:19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2" t="s">
        <v>8305</v>
      </c>
      <c r="O1264" t="s">
        <v>8306</v>
      </c>
      <c r="P1264" s="13">
        <f t="shared" si="76"/>
        <v>125</v>
      </c>
      <c r="Q1264" s="13">
        <f t="shared" si="77"/>
        <v>77.64</v>
      </c>
      <c r="R1264" s="14">
        <f t="shared" si="78"/>
        <v>41656.762638888889</v>
      </c>
      <c r="S1264" s="14">
        <f t="shared" si="79"/>
        <v>41686.762638888889</v>
      </c>
    </row>
    <row r="1265" spans="1:19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2" t="s">
        <v>8305</v>
      </c>
      <c r="O1265" t="s">
        <v>8306</v>
      </c>
      <c r="P1265" s="13">
        <f t="shared" si="76"/>
        <v>119</v>
      </c>
      <c r="Q1265" s="13">
        <f t="shared" si="77"/>
        <v>43.54</v>
      </c>
      <c r="R1265" s="14">
        <f t="shared" si="78"/>
        <v>41692.084143518521</v>
      </c>
      <c r="S1265" s="14">
        <f t="shared" si="79"/>
        <v>41727.041666666664</v>
      </c>
    </row>
    <row r="1266" spans="1:19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2" t="s">
        <v>8305</v>
      </c>
      <c r="O1266" t="s">
        <v>8306</v>
      </c>
      <c r="P1266" s="13">
        <f t="shared" si="76"/>
        <v>166</v>
      </c>
      <c r="Q1266" s="13">
        <f t="shared" si="77"/>
        <v>31.82</v>
      </c>
      <c r="R1266" s="14">
        <f t="shared" si="78"/>
        <v>41547.662997685184</v>
      </c>
      <c r="S1266" s="14">
        <f t="shared" si="79"/>
        <v>41576.662997685184</v>
      </c>
    </row>
    <row r="1267" spans="1:19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2" t="s">
        <v>8305</v>
      </c>
      <c r="O1267" t="s">
        <v>8306</v>
      </c>
      <c r="P1267" s="13">
        <f t="shared" si="76"/>
        <v>119</v>
      </c>
      <c r="Q1267" s="13">
        <f t="shared" si="77"/>
        <v>63.18</v>
      </c>
      <c r="R1267" s="14">
        <f t="shared" si="78"/>
        <v>40465.655266203699</v>
      </c>
      <c r="S1267" s="14">
        <f t="shared" si="79"/>
        <v>40512.655266203699</v>
      </c>
    </row>
    <row r="1268" spans="1:19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2" t="s">
        <v>8305</v>
      </c>
      <c r="O1268" t="s">
        <v>8306</v>
      </c>
      <c r="P1268" s="13">
        <f t="shared" si="76"/>
        <v>100</v>
      </c>
      <c r="Q1268" s="13">
        <f t="shared" si="77"/>
        <v>190.9</v>
      </c>
      <c r="R1268" s="14">
        <f t="shared" si="78"/>
        <v>41620.87667824074</v>
      </c>
      <c r="S1268" s="14">
        <f t="shared" si="79"/>
        <v>41650.87667824074</v>
      </c>
    </row>
    <row r="1269" spans="1:19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2" t="s">
        <v>8305</v>
      </c>
      <c r="O1269" t="s">
        <v>8306</v>
      </c>
      <c r="P1269" s="13">
        <f t="shared" si="76"/>
        <v>102</v>
      </c>
      <c r="Q1269" s="13">
        <f t="shared" si="77"/>
        <v>140.86000000000001</v>
      </c>
      <c r="R1269" s="14">
        <f t="shared" si="78"/>
        <v>41449.585162037038</v>
      </c>
      <c r="S1269" s="14">
        <f t="shared" si="79"/>
        <v>41479.585162037038</v>
      </c>
    </row>
    <row r="1270" spans="1:19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2" t="s">
        <v>8305</v>
      </c>
      <c r="O1270" t="s">
        <v>8306</v>
      </c>
      <c r="P1270" s="13">
        <f t="shared" si="76"/>
        <v>117</v>
      </c>
      <c r="Q1270" s="13">
        <f t="shared" si="77"/>
        <v>76.92</v>
      </c>
      <c r="R1270" s="14">
        <f t="shared" si="78"/>
        <v>41507.845451388886</v>
      </c>
      <c r="S1270" s="14">
        <f t="shared" si="79"/>
        <v>41537.845451388886</v>
      </c>
    </row>
    <row r="1271" spans="1:19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2" t="s">
        <v>8305</v>
      </c>
      <c r="O1271" t="s">
        <v>8306</v>
      </c>
      <c r="P1271" s="13">
        <f t="shared" si="76"/>
        <v>109</v>
      </c>
      <c r="Q1271" s="13">
        <f t="shared" si="77"/>
        <v>99.16</v>
      </c>
      <c r="R1271" s="14">
        <f t="shared" si="78"/>
        <v>42445.823055555549</v>
      </c>
      <c r="S1271" s="14">
        <f t="shared" si="79"/>
        <v>42476</v>
      </c>
    </row>
    <row r="1272" spans="1:19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2" t="s">
        <v>8305</v>
      </c>
      <c r="O1272" t="s">
        <v>8306</v>
      </c>
      <c r="P1272" s="13">
        <f t="shared" si="76"/>
        <v>115</v>
      </c>
      <c r="Q1272" s="13">
        <f t="shared" si="77"/>
        <v>67.88</v>
      </c>
      <c r="R1272" s="14">
        <f t="shared" si="78"/>
        <v>40933.856967592597</v>
      </c>
      <c r="S1272" s="14">
        <f t="shared" si="79"/>
        <v>40993.815300925926</v>
      </c>
    </row>
    <row r="1273" spans="1:19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2" t="s">
        <v>8305</v>
      </c>
      <c r="O1273" t="s">
        <v>8306</v>
      </c>
      <c r="P1273" s="13">
        <f t="shared" si="76"/>
        <v>102</v>
      </c>
      <c r="Q1273" s="13">
        <f t="shared" si="77"/>
        <v>246.29</v>
      </c>
      <c r="R1273" s="14">
        <f t="shared" si="78"/>
        <v>41561.683553240742</v>
      </c>
      <c r="S1273" s="14">
        <f t="shared" si="79"/>
        <v>41591.725219907406</v>
      </c>
    </row>
    <row r="1274" spans="1:19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2" t="s">
        <v>8305</v>
      </c>
      <c r="O1274" t="s">
        <v>8306</v>
      </c>
      <c r="P1274" s="13">
        <f t="shared" si="76"/>
        <v>106</v>
      </c>
      <c r="Q1274" s="13">
        <f t="shared" si="77"/>
        <v>189.29</v>
      </c>
      <c r="R1274" s="14">
        <f t="shared" si="78"/>
        <v>40274.745127314818</v>
      </c>
      <c r="S1274" s="14">
        <f t="shared" si="79"/>
        <v>40344.166666666664</v>
      </c>
    </row>
    <row r="1275" spans="1:19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2" t="s">
        <v>8305</v>
      </c>
      <c r="O1275" t="s">
        <v>8306</v>
      </c>
      <c r="P1275" s="13">
        <f t="shared" si="76"/>
        <v>104</v>
      </c>
      <c r="Q1275" s="13">
        <f t="shared" si="77"/>
        <v>76.67</v>
      </c>
      <c r="R1275" s="14">
        <f t="shared" si="78"/>
        <v>41852.730219907404</v>
      </c>
      <c r="S1275" s="14">
        <f t="shared" si="79"/>
        <v>41882.730219907404</v>
      </c>
    </row>
    <row r="1276" spans="1:19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2" t="s">
        <v>8305</v>
      </c>
      <c r="O1276" t="s">
        <v>8306</v>
      </c>
      <c r="P1276" s="13">
        <f t="shared" si="76"/>
        <v>155</v>
      </c>
      <c r="Q1276" s="13">
        <f t="shared" si="77"/>
        <v>82.96</v>
      </c>
      <c r="R1276" s="14">
        <f t="shared" si="78"/>
        <v>41116.690104166664</v>
      </c>
      <c r="S1276" s="14">
        <f t="shared" si="79"/>
        <v>41151.690104166664</v>
      </c>
    </row>
    <row r="1277" spans="1:19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2" t="s">
        <v>8305</v>
      </c>
      <c r="O1277" t="s">
        <v>8306</v>
      </c>
      <c r="P1277" s="13">
        <f t="shared" si="76"/>
        <v>162</v>
      </c>
      <c r="Q1277" s="13">
        <f t="shared" si="77"/>
        <v>62.52</v>
      </c>
      <c r="R1277" s="14">
        <f t="shared" si="78"/>
        <v>41458.867905092593</v>
      </c>
      <c r="S1277" s="14">
        <f t="shared" si="79"/>
        <v>41493.867905092593</v>
      </c>
    </row>
    <row r="1278" spans="1:19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2" t="s">
        <v>8305</v>
      </c>
      <c r="O1278" t="s">
        <v>8306</v>
      </c>
      <c r="P1278" s="13">
        <f t="shared" si="76"/>
        <v>104</v>
      </c>
      <c r="Q1278" s="13">
        <f t="shared" si="77"/>
        <v>46.07</v>
      </c>
      <c r="R1278" s="14">
        <f t="shared" si="78"/>
        <v>40007.704247685186</v>
      </c>
      <c r="S1278" s="14">
        <f t="shared" si="79"/>
        <v>40057.166666666664</v>
      </c>
    </row>
    <row r="1279" spans="1:19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2" t="s">
        <v>8305</v>
      </c>
      <c r="O1279" t="s">
        <v>8306</v>
      </c>
      <c r="P1279" s="13">
        <f t="shared" si="76"/>
        <v>106</v>
      </c>
      <c r="Q1279" s="13">
        <f t="shared" si="77"/>
        <v>38.54</v>
      </c>
      <c r="R1279" s="14">
        <f t="shared" si="78"/>
        <v>41121.561886574076</v>
      </c>
      <c r="S1279" s="14">
        <f t="shared" si="79"/>
        <v>41156.561886574076</v>
      </c>
    </row>
    <row r="1280" spans="1:19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2" t="s">
        <v>8305</v>
      </c>
      <c r="O1280" t="s">
        <v>8306</v>
      </c>
      <c r="P1280" s="13">
        <f t="shared" si="76"/>
        <v>155</v>
      </c>
      <c r="Q1280" s="13">
        <f t="shared" si="77"/>
        <v>53.01</v>
      </c>
      <c r="R1280" s="14">
        <f t="shared" si="78"/>
        <v>41786.555162037039</v>
      </c>
      <c r="S1280" s="14">
        <f t="shared" si="79"/>
        <v>41815.083333333336</v>
      </c>
    </row>
    <row r="1281" spans="1:19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2" t="s">
        <v>8305</v>
      </c>
      <c r="O1281" t="s">
        <v>8306</v>
      </c>
      <c r="P1281" s="13">
        <f t="shared" si="76"/>
        <v>111</v>
      </c>
      <c r="Q1281" s="13">
        <f t="shared" si="77"/>
        <v>73.36</v>
      </c>
      <c r="R1281" s="14">
        <f t="shared" si="78"/>
        <v>41682.099189814813</v>
      </c>
      <c r="S1281" s="14">
        <f t="shared" si="79"/>
        <v>41722.057523148149</v>
      </c>
    </row>
    <row r="1282" spans="1:19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2" t="s">
        <v>8305</v>
      </c>
      <c r="O1282" t="s">
        <v>8306</v>
      </c>
      <c r="P1282" s="13">
        <f t="shared" ref="P1282:P1345" si="80">ROUND(E1282/D1282*100,0)</f>
        <v>111</v>
      </c>
      <c r="Q1282" s="13">
        <f t="shared" si="77"/>
        <v>127.98</v>
      </c>
      <c r="R1282" s="14">
        <f t="shared" si="78"/>
        <v>40513.757569444446</v>
      </c>
      <c r="S1282" s="14">
        <f t="shared" si="79"/>
        <v>40603.757569444446</v>
      </c>
    </row>
    <row r="1283" spans="1:19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2" t="s">
        <v>8305</v>
      </c>
      <c r="O1283" t="s">
        <v>8306</v>
      </c>
      <c r="P1283" s="13">
        <f t="shared" si="80"/>
        <v>111</v>
      </c>
      <c r="Q1283" s="13">
        <f t="shared" ref="Q1283:Q1346" si="81">IFERROR(ROUND(E1283/L1283,2),0)</f>
        <v>104.73</v>
      </c>
      <c r="R1283" s="14">
        <f t="shared" ref="R1283:R1346" si="82">(((J1283/60)/60)/24)+DATE(1970,1,1)</f>
        <v>41463.743472222224</v>
      </c>
      <c r="S1283" s="14">
        <f t="shared" ref="S1283:S1346" si="83">(((I1283/60)/60)/24)+DATE(1970,1,1)</f>
        <v>41483.743472222224</v>
      </c>
    </row>
    <row r="1284" spans="1:19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2" t="s">
        <v>8305</v>
      </c>
      <c r="O1284" t="s">
        <v>8306</v>
      </c>
      <c r="P1284" s="13">
        <f t="shared" si="80"/>
        <v>124</v>
      </c>
      <c r="Q1284" s="13">
        <f t="shared" si="81"/>
        <v>67.67</v>
      </c>
      <c r="R1284" s="14">
        <f t="shared" si="82"/>
        <v>41586.475173611114</v>
      </c>
      <c r="S1284" s="14">
        <f t="shared" si="83"/>
        <v>41617.207638888889</v>
      </c>
    </row>
    <row r="1285" spans="1:19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2" t="s">
        <v>8305</v>
      </c>
      <c r="O1285" t="s">
        <v>8306</v>
      </c>
      <c r="P1285" s="13">
        <f t="shared" si="80"/>
        <v>211</v>
      </c>
      <c r="Q1285" s="13">
        <f t="shared" si="81"/>
        <v>95.93</v>
      </c>
      <c r="R1285" s="14">
        <f t="shared" si="82"/>
        <v>41320.717465277776</v>
      </c>
      <c r="S1285" s="14">
        <f t="shared" si="83"/>
        <v>41344.166666666664</v>
      </c>
    </row>
    <row r="1286" spans="1:19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2" t="s">
        <v>8297</v>
      </c>
      <c r="O1286" t="s">
        <v>8298</v>
      </c>
      <c r="P1286" s="13">
        <f t="shared" si="80"/>
        <v>101</v>
      </c>
      <c r="Q1286" s="13">
        <f t="shared" si="81"/>
        <v>65.16</v>
      </c>
      <c r="R1286" s="14">
        <f t="shared" si="82"/>
        <v>42712.23474537037</v>
      </c>
      <c r="S1286" s="14">
        <f t="shared" si="83"/>
        <v>42735.707638888889</v>
      </c>
    </row>
    <row r="1287" spans="1:19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2" t="s">
        <v>8297</v>
      </c>
      <c r="O1287" t="s">
        <v>8298</v>
      </c>
      <c r="P1287" s="13">
        <f t="shared" si="80"/>
        <v>102</v>
      </c>
      <c r="Q1287" s="13">
        <f t="shared" si="81"/>
        <v>32.270000000000003</v>
      </c>
      <c r="R1287" s="14">
        <f t="shared" si="82"/>
        <v>42160.583043981482</v>
      </c>
      <c r="S1287" s="14">
        <f t="shared" si="83"/>
        <v>42175.583043981482</v>
      </c>
    </row>
    <row r="1288" spans="1:19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2" t="s">
        <v>8297</v>
      </c>
      <c r="O1288" t="s">
        <v>8298</v>
      </c>
      <c r="P1288" s="13">
        <f t="shared" si="80"/>
        <v>108</v>
      </c>
      <c r="Q1288" s="13">
        <f t="shared" si="81"/>
        <v>81.25</v>
      </c>
      <c r="R1288" s="14">
        <f t="shared" si="82"/>
        <v>42039.384571759263</v>
      </c>
      <c r="S1288" s="14">
        <f t="shared" si="83"/>
        <v>42052.583333333328</v>
      </c>
    </row>
    <row r="1289" spans="1:19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2" t="s">
        <v>8297</v>
      </c>
      <c r="O1289" t="s">
        <v>8298</v>
      </c>
      <c r="P1289" s="13">
        <f t="shared" si="80"/>
        <v>242</v>
      </c>
      <c r="Q1289" s="13">
        <f t="shared" si="81"/>
        <v>24.2</v>
      </c>
      <c r="R1289" s="14">
        <f t="shared" si="82"/>
        <v>42107.621018518519</v>
      </c>
      <c r="S1289" s="14">
        <f t="shared" si="83"/>
        <v>42167.621018518519</v>
      </c>
    </row>
    <row r="1290" spans="1:19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2" t="s">
        <v>8297</v>
      </c>
      <c r="O1290" t="s">
        <v>8298</v>
      </c>
      <c r="P1290" s="13">
        <f t="shared" si="80"/>
        <v>100</v>
      </c>
      <c r="Q1290" s="13">
        <f t="shared" si="81"/>
        <v>65.87</v>
      </c>
      <c r="R1290" s="14">
        <f t="shared" si="82"/>
        <v>42561.154664351852</v>
      </c>
      <c r="S1290" s="14">
        <f t="shared" si="83"/>
        <v>42592.166666666672</v>
      </c>
    </row>
    <row r="1291" spans="1:19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2" t="s">
        <v>8297</v>
      </c>
      <c r="O1291" t="s">
        <v>8298</v>
      </c>
      <c r="P1291" s="13">
        <f t="shared" si="80"/>
        <v>125</v>
      </c>
      <c r="Q1291" s="13">
        <f t="shared" si="81"/>
        <v>36.08</v>
      </c>
      <c r="R1291" s="14">
        <f t="shared" si="82"/>
        <v>42709.134780092587</v>
      </c>
      <c r="S1291" s="14">
        <f t="shared" si="83"/>
        <v>42739.134780092587</v>
      </c>
    </row>
    <row r="1292" spans="1:19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2" t="s">
        <v>8297</v>
      </c>
      <c r="O1292" t="s">
        <v>8298</v>
      </c>
      <c r="P1292" s="13">
        <f t="shared" si="80"/>
        <v>109</v>
      </c>
      <c r="Q1292" s="13">
        <f t="shared" si="81"/>
        <v>44.19</v>
      </c>
      <c r="R1292" s="14">
        <f t="shared" si="82"/>
        <v>42086.614942129629</v>
      </c>
      <c r="S1292" s="14">
        <f t="shared" si="83"/>
        <v>42117.290972222225</v>
      </c>
    </row>
    <row r="1293" spans="1:19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2" t="s">
        <v>8297</v>
      </c>
      <c r="O1293" t="s">
        <v>8298</v>
      </c>
      <c r="P1293" s="13">
        <f t="shared" si="80"/>
        <v>146</v>
      </c>
      <c r="Q1293" s="13">
        <f t="shared" si="81"/>
        <v>104.07</v>
      </c>
      <c r="R1293" s="14">
        <f t="shared" si="82"/>
        <v>42064.652673611112</v>
      </c>
      <c r="S1293" s="14">
        <f t="shared" si="83"/>
        <v>42101.291666666672</v>
      </c>
    </row>
    <row r="1294" spans="1:19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2" t="s">
        <v>8297</v>
      </c>
      <c r="O1294" t="s">
        <v>8298</v>
      </c>
      <c r="P1294" s="13">
        <f t="shared" si="80"/>
        <v>110</v>
      </c>
      <c r="Q1294" s="13">
        <f t="shared" si="81"/>
        <v>35.96</v>
      </c>
      <c r="R1294" s="14">
        <f t="shared" si="82"/>
        <v>42256.764212962968</v>
      </c>
      <c r="S1294" s="14">
        <f t="shared" si="83"/>
        <v>42283.957638888889</v>
      </c>
    </row>
    <row r="1295" spans="1:19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2" t="s">
        <v>8297</v>
      </c>
      <c r="O1295" t="s">
        <v>8298</v>
      </c>
      <c r="P1295" s="13">
        <f t="shared" si="80"/>
        <v>102</v>
      </c>
      <c r="Q1295" s="13">
        <f t="shared" si="81"/>
        <v>127.79</v>
      </c>
      <c r="R1295" s="14">
        <f t="shared" si="82"/>
        <v>42292.701053240744</v>
      </c>
      <c r="S1295" s="14">
        <f t="shared" si="83"/>
        <v>42322.742719907401</v>
      </c>
    </row>
    <row r="1296" spans="1:19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2" t="s">
        <v>8297</v>
      </c>
      <c r="O1296" t="s">
        <v>8298</v>
      </c>
      <c r="P1296" s="13">
        <f t="shared" si="80"/>
        <v>122</v>
      </c>
      <c r="Q1296" s="13">
        <f t="shared" si="81"/>
        <v>27.73</v>
      </c>
      <c r="R1296" s="14">
        <f t="shared" si="82"/>
        <v>42278.453668981485</v>
      </c>
      <c r="S1296" s="14">
        <f t="shared" si="83"/>
        <v>42296.458333333328</v>
      </c>
    </row>
    <row r="1297" spans="1:19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2" t="s">
        <v>8297</v>
      </c>
      <c r="O1297" t="s">
        <v>8298</v>
      </c>
      <c r="P1297" s="13">
        <f t="shared" si="80"/>
        <v>102</v>
      </c>
      <c r="Q1297" s="13">
        <f t="shared" si="81"/>
        <v>39.83</v>
      </c>
      <c r="R1297" s="14">
        <f t="shared" si="82"/>
        <v>42184.572881944448</v>
      </c>
      <c r="S1297" s="14">
        <f t="shared" si="83"/>
        <v>42214.708333333328</v>
      </c>
    </row>
    <row r="1298" spans="1:19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2" t="s">
        <v>8297</v>
      </c>
      <c r="O1298" t="s">
        <v>8298</v>
      </c>
      <c r="P1298" s="13">
        <f t="shared" si="80"/>
        <v>141</v>
      </c>
      <c r="Q1298" s="13">
        <f t="shared" si="81"/>
        <v>52.17</v>
      </c>
      <c r="R1298" s="14">
        <f t="shared" si="82"/>
        <v>42423.050613425927</v>
      </c>
      <c r="S1298" s="14">
        <f t="shared" si="83"/>
        <v>42443.008946759262</v>
      </c>
    </row>
    <row r="1299" spans="1:19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2" t="s">
        <v>8297</v>
      </c>
      <c r="O1299" t="s">
        <v>8298</v>
      </c>
      <c r="P1299" s="13">
        <f t="shared" si="80"/>
        <v>110</v>
      </c>
      <c r="Q1299" s="13">
        <f t="shared" si="81"/>
        <v>92.04</v>
      </c>
      <c r="R1299" s="14">
        <f t="shared" si="82"/>
        <v>42461.747199074074</v>
      </c>
      <c r="S1299" s="14">
        <f t="shared" si="83"/>
        <v>42491.747199074074</v>
      </c>
    </row>
    <row r="1300" spans="1:19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2" t="s">
        <v>8297</v>
      </c>
      <c r="O1300" t="s">
        <v>8298</v>
      </c>
      <c r="P1300" s="13">
        <f t="shared" si="80"/>
        <v>105</v>
      </c>
      <c r="Q1300" s="13">
        <f t="shared" si="81"/>
        <v>63.42</v>
      </c>
      <c r="R1300" s="14">
        <f t="shared" si="82"/>
        <v>42458.680925925932</v>
      </c>
      <c r="S1300" s="14">
        <f t="shared" si="83"/>
        <v>42488.680925925932</v>
      </c>
    </row>
    <row r="1301" spans="1:19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2" t="s">
        <v>8297</v>
      </c>
      <c r="O1301" t="s">
        <v>8298</v>
      </c>
      <c r="P1301" s="13">
        <f t="shared" si="80"/>
        <v>124</v>
      </c>
      <c r="Q1301" s="13">
        <f t="shared" si="81"/>
        <v>135.63</v>
      </c>
      <c r="R1301" s="14">
        <f t="shared" si="82"/>
        <v>42169.814340277779</v>
      </c>
      <c r="S1301" s="14">
        <f t="shared" si="83"/>
        <v>42199.814340277779</v>
      </c>
    </row>
    <row r="1302" spans="1:19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2" t="s">
        <v>8297</v>
      </c>
      <c r="O1302" t="s">
        <v>8298</v>
      </c>
      <c r="P1302" s="13">
        <f t="shared" si="80"/>
        <v>135</v>
      </c>
      <c r="Q1302" s="13">
        <f t="shared" si="81"/>
        <v>168.75</v>
      </c>
      <c r="R1302" s="14">
        <f t="shared" si="82"/>
        <v>42483.675208333334</v>
      </c>
      <c r="S1302" s="14">
        <f t="shared" si="83"/>
        <v>42522.789583333331</v>
      </c>
    </row>
    <row r="1303" spans="1:19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2" t="s">
        <v>8297</v>
      </c>
      <c r="O1303" t="s">
        <v>8298</v>
      </c>
      <c r="P1303" s="13">
        <f t="shared" si="80"/>
        <v>103</v>
      </c>
      <c r="Q1303" s="13">
        <f t="shared" si="81"/>
        <v>70.86</v>
      </c>
      <c r="R1303" s="14">
        <f t="shared" si="82"/>
        <v>42195.749745370369</v>
      </c>
      <c r="S1303" s="14">
        <f t="shared" si="83"/>
        <v>42206.125</v>
      </c>
    </row>
    <row r="1304" spans="1:19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2" t="s">
        <v>8297</v>
      </c>
      <c r="O1304" t="s">
        <v>8298</v>
      </c>
      <c r="P1304" s="13">
        <f t="shared" si="80"/>
        <v>100</v>
      </c>
      <c r="Q1304" s="13">
        <f t="shared" si="81"/>
        <v>50</v>
      </c>
      <c r="R1304" s="14">
        <f t="shared" si="82"/>
        <v>42675.057997685188</v>
      </c>
      <c r="S1304" s="14">
        <f t="shared" si="83"/>
        <v>42705.099664351852</v>
      </c>
    </row>
    <row r="1305" spans="1:19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2" t="s">
        <v>8297</v>
      </c>
      <c r="O1305" t="s">
        <v>8298</v>
      </c>
      <c r="P1305" s="13">
        <f t="shared" si="80"/>
        <v>130</v>
      </c>
      <c r="Q1305" s="13">
        <f t="shared" si="81"/>
        <v>42.21</v>
      </c>
      <c r="R1305" s="14">
        <f t="shared" si="82"/>
        <v>42566.441203703704</v>
      </c>
      <c r="S1305" s="14">
        <f t="shared" si="83"/>
        <v>42582.458333333328</v>
      </c>
    </row>
    <row r="1306" spans="1:19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2" t="s">
        <v>8299</v>
      </c>
      <c r="O1306" t="s">
        <v>8301</v>
      </c>
      <c r="P1306" s="13">
        <f t="shared" si="80"/>
        <v>40</v>
      </c>
      <c r="Q1306" s="13">
        <f t="shared" si="81"/>
        <v>152.41</v>
      </c>
      <c r="R1306" s="14">
        <f t="shared" si="82"/>
        <v>42747.194502314815</v>
      </c>
      <c r="S1306" s="14">
        <f t="shared" si="83"/>
        <v>42807.152835648143</v>
      </c>
    </row>
    <row r="1307" spans="1:19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2" t="s">
        <v>8299</v>
      </c>
      <c r="O1307" t="s">
        <v>8301</v>
      </c>
      <c r="P1307" s="13">
        <f t="shared" si="80"/>
        <v>26</v>
      </c>
      <c r="Q1307" s="13">
        <f t="shared" si="81"/>
        <v>90.62</v>
      </c>
      <c r="R1307" s="14">
        <f t="shared" si="82"/>
        <v>42543.665601851855</v>
      </c>
      <c r="S1307" s="14">
        <f t="shared" si="83"/>
        <v>42572.729166666672</v>
      </c>
    </row>
    <row r="1308" spans="1:19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2" t="s">
        <v>8299</v>
      </c>
      <c r="O1308" t="s">
        <v>8301</v>
      </c>
      <c r="P1308" s="13">
        <f t="shared" si="80"/>
        <v>65</v>
      </c>
      <c r="Q1308" s="13">
        <f t="shared" si="81"/>
        <v>201.6</v>
      </c>
      <c r="R1308" s="14">
        <f t="shared" si="82"/>
        <v>41947.457569444443</v>
      </c>
      <c r="S1308" s="14">
        <f t="shared" si="83"/>
        <v>41977.457569444443</v>
      </c>
    </row>
    <row r="1309" spans="1:19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2" t="s">
        <v>8299</v>
      </c>
      <c r="O1309" t="s">
        <v>8301</v>
      </c>
      <c r="P1309" s="13">
        <f t="shared" si="80"/>
        <v>12</v>
      </c>
      <c r="Q1309" s="13">
        <f t="shared" si="81"/>
        <v>127.93</v>
      </c>
      <c r="R1309" s="14">
        <f t="shared" si="82"/>
        <v>42387.503229166665</v>
      </c>
      <c r="S1309" s="14">
        <f t="shared" si="83"/>
        <v>42417.503229166665</v>
      </c>
    </row>
    <row r="1310" spans="1:19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2" t="s">
        <v>8299</v>
      </c>
      <c r="O1310" t="s">
        <v>8301</v>
      </c>
      <c r="P1310" s="13">
        <f t="shared" si="80"/>
        <v>11</v>
      </c>
      <c r="Q1310" s="13">
        <f t="shared" si="81"/>
        <v>29.89</v>
      </c>
      <c r="R1310" s="14">
        <f t="shared" si="82"/>
        <v>42611.613564814819</v>
      </c>
      <c r="S1310" s="14">
        <f t="shared" si="83"/>
        <v>42651.613564814819</v>
      </c>
    </row>
    <row r="1311" spans="1:19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2" t="s">
        <v>8299</v>
      </c>
      <c r="O1311" t="s">
        <v>8301</v>
      </c>
      <c r="P1311" s="13">
        <f t="shared" si="80"/>
        <v>112</v>
      </c>
      <c r="Q1311" s="13">
        <f t="shared" si="81"/>
        <v>367.97</v>
      </c>
      <c r="R1311" s="14">
        <f t="shared" si="82"/>
        <v>42257.882731481484</v>
      </c>
      <c r="S1311" s="14">
        <f t="shared" si="83"/>
        <v>42292.882731481484</v>
      </c>
    </row>
    <row r="1312" spans="1:19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2" t="s">
        <v>8299</v>
      </c>
      <c r="O1312" t="s">
        <v>8301</v>
      </c>
      <c r="P1312" s="13">
        <f t="shared" si="80"/>
        <v>16</v>
      </c>
      <c r="Q1312" s="13">
        <f t="shared" si="81"/>
        <v>129.16999999999999</v>
      </c>
      <c r="R1312" s="14">
        <f t="shared" si="82"/>
        <v>42556.667245370365</v>
      </c>
      <c r="S1312" s="14">
        <f t="shared" si="83"/>
        <v>42601.667245370365</v>
      </c>
    </row>
    <row r="1313" spans="1:19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2" t="s">
        <v>8299</v>
      </c>
      <c r="O1313" t="s">
        <v>8301</v>
      </c>
      <c r="P1313" s="13">
        <f t="shared" si="80"/>
        <v>32</v>
      </c>
      <c r="Q1313" s="13">
        <f t="shared" si="81"/>
        <v>800.7</v>
      </c>
      <c r="R1313" s="14">
        <f t="shared" si="82"/>
        <v>42669.802303240736</v>
      </c>
      <c r="S1313" s="14">
        <f t="shared" si="83"/>
        <v>42704.843969907408</v>
      </c>
    </row>
    <row r="1314" spans="1:19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2" t="s">
        <v>8299</v>
      </c>
      <c r="O1314" t="s">
        <v>8301</v>
      </c>
      <c r="P1314" s="13">
        <f t="shared" si="80"/>
        <v>1</v>
      </c>
      <c r="Q1314" s="13">
        <f t="shared" si="81"/>
        <v>28</v>
      </c>
      <c r="R1314" s="14">
        <f t="shared" si="82"/>
        <v>42082.702800925923</v>
      </c>
      <c r="S1314" s="14">
        <f t="shared" si="83"/>
        <v>42112.702800925923</v>
      </c>
    </row>
    <row r="1315" spans="1:19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2" t="s">
        <v>8299</v>
      </c>
      <c r="O1315" t="s">
        <v>8301</v>
      </c>
      <c r="P1315" s="13">
        <f t="shared" si="80"/>
        <v>31</v>
      </c>
      <c r="Q1315" s="13">
        <f t="shared" si="81"/>
        <v>102.02</v>
      </c>
      <c r="R1315" s="14">
        <f t="shared" si="82"/>
        <v>42402.709652777776</v>
      </c>
      <c r="S1315" s="14">
        <f t="shared" si="83"/>
        <v>42432.709652777776</v>
      </c>
    </row>
    <row r="1316" spans="1:19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2" t="s">
        <v>8299</v>
      </c>
      <c r="O1316" t="s">
        <v>8301</v>
      </c>
      <c r="P1316" s="13">
        <f t="shared" si="80"/>
        <v>1</v>
      </c>
      <c r="Q1316" s="13">
        <f t="shared" si="81"/>
        <v>184.36</v>
      </c>
      <c r="R1316" s="14">
        <f t="shared" si="82"/>
        <v>42604.669675925921</v>
      </c>
      <c r="S1316" s="14">
        <f t="shared" si="83"/>
        <v>42664.669675925921</v>
      </c>
    </row>
    <row r="1317" spans="1:19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2" t="s">
        <v>8299</v>
      </c>
      <c r="O1317" t="s">
        <v>8301</v>
      </c>
      <c r="P1317" s="13">
        <f t="shared" si="80"/>
        <v>40</v>
      </c>
      <c r="Q1317" s="13">
        <f t="shared" si="81"/>
        <v>162.91999999999999</v>
      </c>
      <c r="R1317" s="14">
        <f t="shared" si="82"/>
        <v>42278.498240740737</v>
      </c>
      <c r="S1317" s="14">
        <f t="shared" si="83"/>
        <v>42314.041666666672</v>
      </c>
    </row>
    <row r="1318" spans="1:19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2" t="s">
        <v>8299</v>
      </c>
      <c r="O1318" t="s">
        <v>8301</v>
      </c>
      <c r="P1318" s="13">
        <f t="shared" si="80"/>
        <v>0</v>
      </c>
      <c r="Q1318" s="13">
        <f t="shared" si="81"/>
        <v>1</v>
      </c>
      <c r="R1318" s="14">
        <f t="shared" si="82"/>
        <v>42393.961909722217</v>
      </c>
      <c r="S1318" s="14">
        <f t="shared" si="83"/>
        <v>42428.961909722217</v>
      </c>
    </row>
    <row r="1319" spans="1:19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2" t="s">
        <v>8299</v>
      </c>
      <c r="O1319" t="s">
        <v>8301</v>
      </c>
      <c r="P1319" s="13">
        <f t="shared" si="80"/>
        <v>6</v>
      </c>
      <c r="Q1319" s="13">
        <f t="shared" si="81"/>
        <v>603.53</v>
      </c>
      <c r="R1319" s="14">
        <f t="shared" si="82"/>
        <v>42520.235486111109</v>
      </c>
      <c r="S1319" s="14">
        <f t="shared" si="83"/>
        <v>42572.583333333328</v>
      </c>
    </row>
    <row r="1320" spans="1:19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2" t="s">
        <v>8299</v>
      </c>
      <c r="O1320" t="s">
        <v>8301</v>
      </c>
      <c r="P1320" s="13">
        <f t="shared" si="80"/>
        <v>15</v>
      </c>
      <c r="Q1320" s="13">
        <f t="shared" si="81"/>
        <v>45.41</v>
      </c>
      <c r="R1320" s="14">
        <f t="shared" si="82"/>
        <v>41985.043657407412</v>
      </c>
      <c r="S1320" s="14">
        <f t="shared" si="83"/>
        <v>42015.043657407412</v>
      </c>
    </row>
    <row r="1321" spans="1:19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2" t="s">
        <v>8299</v>
      </c>
      <c r="O1321" t="s">
        <v>8301</v>
      </c>
      <c r="P1321" s="13">
        <f t="shared" si="80"/>
        <v>15</v>
      </c>
      <c r="Q1321" s="13">
        <f t="shared" si="81"/>
        <v>97.33</v>
      </c>
      <c r="R1321" s="14">
        <f t="shared" si="82"/>
        <v>41816.812094907407</v>
      </c>
      <c r="S1321" s="14">
        <f t="shared" si="83"/>
        <v>41831.666666666664</v>
      </c>
    </row>
    <row r="1322" spans="1:19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2" t="s">
        <v>8299</v>
      </c>
      <c r="O1322" t="s">
        <v>8301</v>
      </c>
      <c r="P1322" s="13">
        <f t="shared" si="80"/>
        <v>1</v>
      </c>
      <c r="Q1322" s="13">
        <f t="shared" si="81"/>
        <v>167.67</v>
      </c>
      <c r="R1322" s="14">
        <f t="shared" si="82"/>
        <v>42705.690347222218</v>
      </c>
      <c r="S1322" s="14">
        <f t="shared" si="83"/>
        <v>42734.958333333328</v>
      </c>
    </row>
    <row r="1323" spans="1:19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2" t="s">
        <v>8299</v>
      </c>
      <c r="O1323" t="s">
        <v>8301</v>
      </c>
      <c r="P1323" s="13">
        <f t="shared" si="80"/>
        <v>1</v>
      </c>
      <c r="Q1323" s="13">
        <f t="shared" si="81"/>
        <v>859.86</v>
      </c>
      <c r="R1323" s="14">
        <f t="shared" si="82"/>
        <v>42697.74927083333</v>
      </c>
      <c r="S1323" s="14">
        <f t="shared" si="83"/>
        <v>42727.74927083333</v>
      </c>
    </row>
    <row r="1324" spans="1:19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2" t="s">
        <v>8299</v>
      </c>
      <c r="O1324" t="s">
        <v>8301</v>
      </c>
      <c r="P1324" s="13">
        <f t="shared" si="80"/>
        <v>0</v>
      </c>
      <c r="Q1324" s="13">
        <f t="shared" si="81"/>
        <v>26.5</v>
      </c>
      <c r="R1324" s="14">
        <f t="shared" si="82"/>
        <v>42115.656539351854</v>
      </c>
      <c r="S1324" s="14">
        <f t="shared" si="83"/>
        <v>42145.656539351854</v>
      </c>
    </row>
    <row r="1325" spans="1:19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2" t="s">
        <v>8299</v>
      </c>
      <c r="O1325" t="s">
        <v>8301</v>
      </c>
      <c r="P1325" s="13">
        <f t="shared" si="80"/>
        <v>9</v>
      </c>
      <c r="Q1325" s="13">
        <f t="shared" si="81"/>
        <v>30.27</v>
      </c>
      <c r="R1325" s="14">
        <f t="shared" si="82"/>
        <v>42451.698449074072</v>
      </c>
      <c r="S1325" s="14">
        <f t="shared" si="83"/>
        <v>42486.288194444445</v>
      </c>
    </row>
    <row r="1326" spans="1:19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2" t="s">
        <v>8299</v>
      </c>
      <c r="O1326" t="s">
        <v>8301</v>
      </c>
      <c r="P1326" s="13">
        <f t="shared" si="80"/>
        <v>10</v>
      </c>
      <c r="Q1326" s="13">
        <f t="shared" si="81"/>
        <v>54.67</v>
      </c>
      <c r="R1326" s="14">
        <f t="shared" si="82"/>
        <v>42626.633703703701</v>
      </c>
      <c r="S1326" s="14">
        <f t="shared" si="83"/>
        <v>42656.633703703701</v>
      </c>
    </row>
    <row r="1327" spans="1:19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2" t="s">
        <v>8299</v>
      </c>
      <c r="O1327" t="s">
        <v>8301</v>
      </c>
      <c r="P1327" s="13">
        <f t="shared" si="80"/>
        <v>2</v>
      </c>
      <c r="Q1327" s="13">
        <f t="shared" si="81"/>
        <v>60.75</v>
      </c>
      <c r="R1327" s="14">
        <f t="shared" si="82"/>
        <v>42704.086053240739</v>
      </c>
      <c r="S1327" s="14">
        <f t="shared" si="83"/>
        <v>42734.086053240739</v>
      </c>
    </row>
    <row r="1328" spans="1:19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2" t="s">
        <v>8299</v>
      </c>
      <c r="O1328" t="s">
        <v>8301</v>
      </c>
      <c r="P1328" s="13">
        <f t="shared" si="80"/>
        <v>1</v>
      </c>
      <c r="Q1328" s="13">
        <f t="shared" si="81"/>
        <v>102.73</v>
      </c>
      <c r="R1328" s="14">
        <f t="shared" si="82"/>
        <v>41974.791990740734</v>
      </c>
      <c r="S1328" s="14">
        <f t="shared" si="83"/>
        <v>42019.791990740734</v>
      </c>
    </row>
    <row r="1329" spans="1:19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2" t="s">
        <v>8299</v>
      </c>
      <c r="O1329" t="s">
        <v>8301</v>
      </c>
      <c r="P1329" s="13">
        <f t="shared" si="80"/>
        <v>4</v>
      </c>
      <c r="Q1329" s="13">
        <f t="shared" si="81"/>
        <v>41.59</v>
      </c>
      <c r="R1329" s="14">
        <f t="shared" si="82"/>
        <v>42123.678645833337</v>
      </c>
      <c r="S1329" s="14">
        <f t="shared" si="83"/>
        <v>42153.678645833337</v>
      </c>
    </row>
    <row r="1330" spans="1:19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2" t="s">
        <v>8299</v>
      </c>
      <c r="O1330" t="s">
        <v>8301</v>
      </c>
      <c r="P1330" s="13">
        <f t="shared" si="80"/>
        <v>2</v>
      </c>
      <c r="Q1330" s="13">
        <f t="shared" si="81"/>
        <v>116.53</v>
      </c>
      <c r="R1330" s="14">
        <f t="shared" si="82"/>
        <v>42612.642754629633</v>
      </c>
      <c r="S1330" s="14">
        <f t="shared" si="83"/>
        <v>42657.642754629633</v>
      </c>
    </row>
    <row r="1331" spans="1:19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2" t="s">
        <v>8299</v>
      </c>
      <c r="O1331" t="s">
        <v>8301</v>
      </c>
      <c r="P1331" s="13">
        <f t="shared" si="80"/>
        <v>1</v>
      </c>
      <c r="Q1331" s="13">
        <f t="shared" si="81"/>
        <v>45.33</v>
      </c>
      <c r="R1331" s="14">
        <f t="shared" si="82"/>
        <v>41935.221585648149</v>
      </c>
      <c r="S1331" s="14">
        <f t="shared" si="83"/>
        <v>41975.263252314813</v>
      </c>
    </row>
    <row r="1332" spans="1:19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2" t="s">
        <v>8299</v>
      </c>
      <c r="O1332" t="s">
        <v>8301</v>
      </c>
      <c r="P1332" s="13">
        <f t="shared" si="80"/>
        <v>22</v>
      </c>
      <c r="Q1332" s="13">
        <f t="shared" si="81"/>
        <v>157.46</v>
      </c>
      <c r="R1332" s="14">
        <f t="shared" si="82"/>
        <v>42522.276724537034</v>
      </c>
      <c r="S1332" s="14">
        <f t="shared" si="83"/>
        <v>42553.166666666672</v>
      </c>
    </row>
    <row r="1333" spans="1:19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2" t="s">
        <v>8299</v>
      </c>
      <c r="O1333" t="s">
        <v>8301</v>
      </c>
      <c r="P1333" s="13">
        <f t="shared" si="80"/>
        <v>1</v>
      </c>
      <c r="Q1333" s="13">
        <f t="shared" si="81"/>
        <v>100.5</v>
      </c>
      <c r="R1333" s="14">
        <f t="shared" si="82"/>
        <v>42569.50409722222</v>
      </c>
      <c r="S1333" s="14">
        <f t="shared" si="83"/>
        <v>42599.50409722222</v>
      </c>
    </row>
    <row r="1334" spans="1:19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2" t="s">
        <v>8299</v>
      </c>
      <c r="O1334" t="s">
        <v>8301</v>
      </c>
      <c r="P1334" s="13">
        <f t="shared" si="80"/>
        <v>0</v>
      </c>
      <c r="Q1334" s="13">
        <f t="shared" si="81"/>
        <v>0</v>
      </c>
      <c r="R1334" s="14">
        <f t="shared" si="82"/>
        <v>42732.060277777782</v>
      </c>
      <c r="S1334" s="14">
        <f t="shared" si="83"/>
        <v>42762.060277777782</v>
      </c>
    </row>
    <row r="1335" spans="1:19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2" t="s">
        <v>8299</v>
      </c>
      <c r="O1335" t="s">
        <v>8301</v>
      </c>
      <c r="P1335" s="13">
        <f t="shared" si="80"/>
        <v>0</v>
      </c>
      <c r="Q1335" s="13">
        <f t="shared" si="81"/>
        <v>0</v>
      </c>
      <c r="R1335" s="14">
        <f t="shared" si="82"/>
        <v>41806.106770833336</v>
      </c>
      <c r="S1335" s="14">
        <f t="shared" si="83"/>
        <v>41836.106770833336</v>
      </c>
    </row>
    <row r="1336" spans="1:19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2" t="s">
        <v>8299</v>
      </c>
      <c r="O1336" t="s">
        <v>8301</v>
      </c>
      <c r="P1336" s="13">
        <f t="shared" si="80"/>
        <v>11</v>
      </c>
      <c r="Q1336" s="13">
        <f t="shared" si="81"/>
        <v>51.82</v>
      </c>
      <c r="R1336" s="14">
        <f t="shared" si="82"/>
        <v>42410.774155092593</v>
      </c>
      <c r="S1336" s="14">
        <f t="shared" si="83"/>
        <v>42440.774155092593</v>
      </c>
    </row>
    <row r="1337" spans="1:19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2" t="s">
        <v>8299</v>
      </c>
      <c r="O1337" t="s">
        <v>8301</v>
      </c>
      <c r="P1337" s="13">
        <f t="shared" si="80"/>
        <v>20</v>
      </c>
      <c r="Q1337" s="13">
        <f t="shared" si="81"/>
        <v>308.75</v>
      </c>
      <c r="R1337" s="14">
        <f t="shared" si="82"/>
        <v>42313.936365740738</v>
      </c>
      <c r="S1337" s="14">
        <f t="shared" si="83"/>
        <v>42343.936365740738</v>
      </c>
    </row>
    <row r="1338" spans="1:19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2" t="s">
        <v>8299</v>
      </c>
      <c r="O1338" t="s">
        <v>8301</v>
      </c>
      <c r="P1338" s="13">
        <f t="shared" si="80"/>
        <v>85</v>
      </c>
      <c r="Q1338" s="13">
        <f t="shared" si="81"/>
        <v>379.23</v>
      </c>
      <c r="R1338" s="14">
        <f t="shared" si="82"/>
        <v>41955.863750000004</v>
      </c>
      <c r="S1338" s="14">
        <f t="shared" si="83"/>
        <v>41990.863750000004</v>
      </c>
    </row>
    <row r="1339" spans="1:19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2" t="s">
        <v>8299</v>
      </c>
      <c r="O1339" t="s">
        <v>8301</v>
      </c>
      <c r="P1339" s="13">
        <f t="shared" si="80"/>
        <v>49</v>
      </c>
      <c r="Q1339" s="13">
        <f t="shared" si="81"/>
        <v>176.36</v>
      </c>
      <c r="R1339" s="14">
        <f t="shared" si="82"/>
        <v>42767.577303240745</v>
      </c>
      <c r="S1339" s="14">
        <f t="shared" si="83"/>
        <v>42797.577303240745</v>
      </c>
    </row>
    <row r="1340" spans="1:19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2" t="s">
        <v>8299</v>
      </c>
      <c r="O1340" t="s">
        <v>8301</v>
      </c>
      <c r="P1340" s="13">
        <f t="shared" si="80"/>
        <v>3</v>
      </c>
      <c r="Q1340" s="13">
        <f t="shared" si="81"/>
        <v>66.069999999999993</v>
      </c>
      <c r="R1340" s="14">
        <f t="shared" si="82"/>
        <v>42188.803622685184</v>
      </c>
      <c r="S1340" s="14">
        <f t="shared" si="83"/>
        <v>42218.803622685184</v>
      </c>
    </row>
    <row r="1341" spans="1:19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2" t="s">
        <v>8299</v>
      </c>
      <c r="O1341" t="s">
        <v>8301</v>
      </c>
      <c r="P1341" s="13">
        <f t="shared" si="80"/>
        <v>7</v>
      </c>
      <c r="Q1341" s="13">
        <f t="shared" si="81"/>
        <v>89.65</v>
      </c>
      <c r="R1341" s="14">
        <f t="shared" si="82"/>
        <v>41936.647164351853</v>
      </c>
      <c r="S1341" s="14">
        <f t="shared" si="83"/>
        <v>41981.688831018517</v>
      </c>
    </row>
    <row r="1342" spans="1:19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2" t="s">
        <v>8299</v>
      </c>
      <c r="O1342" t="s">
        <v>8301</v>
      </c>
      <c r="P1342" s="13">
        <f t="shared" si="80"/>
        <v>0</v>
      </c>
      <c r="Q1342" s="13">
        <f t="shared" si="81"/>
        <v>0</v>
      </c>
      <c r="R1342" s="14">
        <f t="shared" si="82"/>
        <v>41836.595520833333</v>
      </c>
      <c r="S1342" s="14">
        <f t="shared" si="83"/>
        <v>41866.595520833333</v>
      </c>
    </row>
    <row r="1343" spans="1:19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2" t="s">
        <v>8299</v>
      </c>
      <c r="O1343" t="s">
        <v>8301</v>
      </c>
      <c r="P1343" s="13">
        <f t="shared" si="80"/>
        <v>70</v>
      </c>
      <c r="Q1343" s="13">
        <f t="shared" si="81"/>
        <v>382.39</v>
      </c>
      <c r="R1343" s="14">
        <f t="shared" si="82"/>
        <v>42612.624039351853</v>
      </c>
      <c r="S1343" s="14">
        <f t="shared" si="83"/>
        <v>42644.624039351853</v>
      </c>
    </row>
    <row r="1344" spans="1:19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2" t="s">
        <v>8299</v>
      </c>
      <c r="O1344" t="s">
        <v>8301</v>
      </c>
      <c r="P1344" s="13">
        <f t="shared" si="80"/>
        <v>0</v>
      </c>
      <c r="Q1344" s="13">
        <f t="shared" si="81"/>
        <v>100</v>
      </c>
      <c r="R1344" s="14">
        <f t="shared" si="82"/>
        <v>42172.816423611104</v>
      </c>
      <c r="S1344" s="14">
        <f t="shared" si="83"/>
        <v>42202.816423611104</v>
      </c>
    </row>
    <row r="1345" spans="1:19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2" t="s">
        <v>8299</v>
      </c>
      <c r="O1345" t="s">
        <v>8301</v>
      </c>
      <c r="P1345" s="13">
        <f t="shared" si="80"/>
        <v>102</v>
      </c>
      <c r="Q1345" s="13">
        <f t="shared" si="81"/>
        <v>158.36000000000001</v>
      </c>
      <c r="R1345" s="14">
        <f t="shared" si="82"/>
        <v>42542.526423611111</v>
      </c>
      <c r="S1345" s="14">
        <f t="shared" si="83"/>
        <v>42601.165972222225</v>
      </c>
    </row>
    <row r="1346" spans="1:19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2" t="s">
        <v>8302</v>
      </c>
      <c r="O1346" t="s">
        <v>8303</v>
      </c>
      <c r="P1346" s="13">
        <f t="shared" ref="P1346:P1409" si="84">ROUND(E1346/D1346*100,0)</f>
        <v>378</v>
      </c>
      <c r="Q1346" s="13">
        <f t="shared" si="81"/>
        <v>40.76</v>
      </c>
      <c r="R1346" s="14">
        <f t="shared" si="82"/>
        <v>42522.789803240739</v>
      </c>
      <c r="S1346" s="14">
        <f t="shared" si="83"/>
        <v>42551.789803240739</v>
      </c>
    </row>
    <row r="1347" spans="1:19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2" t="s">
        <v>8302</v>
      </c>
      <c r="O1347" t="s">
        <v>8303</v>
      </c>
      <c r="P1347" s="13">
        <f t="shared" si="84"/>
        <v>125</v>
      </c>
      <c r="Q1347" s="13">
        <f t="shared" ref="Q1347:Q1410" si="85">IFERROR(ROUND(E1347/L1347,2),0)</f>
        <v>53.57</v>
      </c>
      <c r="R1347" s="14">
        <f t="shared" ref="R1347:R1410" si="86">(((J1347/60)/60)/24)+DATE(1970,1,1)</f>
        <v>41799.814340277779</v>
      </c>
      <c r="S1347" s="14">
        <f t="shared" ref="S1347:S1410" si="87">(((I1347/60)/60)/24)+DATE(1970,1,1)</f>
        <v>41834.814340277779</v>
      </c>
    </row>
    <row r="1348" spans="1:19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2" t="s">
        <v>8302</v>
      </c>
      <c r="O1348" t="s">
        <v>8303</v>
      </c>
      <c r="P1348" s="13">
        <f t="shared" si="84"/>
        <v>147</v>
      </c>
      <c r="Q1348" s="13">
        <f t="shared" si="85"/>
        <v>48.45</v>
      </c>
      <c r="R1348" s="14">
        <f t="shared" si="86"/>
        <v>41422.075821759259</v>
      </c>
      <c r="S1348" s="14">
        <f t="shared" si="87"/>
        <v>41452.075821759259</v>
      </c>
    </row>
    <row r="1349" spans="1:19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2" t="s">
        <v>8302</v>
      </c>
      <c r="O1349" t="s">
        <v>8303</v>
      </c>
      <c r="P1349" s="13">
        <f t="shared" si="84"/>
        <v>102</v>
      </c>
      <c r="Q1349" s="13">
        <f t="shared" si="85"/>
        <v>82.42</v>
      </c>
      <c r="R1349" s="14">
        <f t="shared" si="86"/>
        <v>42040.638020833328</v>
      </c>
      <c r="S1349" s="14">
        <f t="shared" si="87"/>
        <v>42070.638020833328</v>
      </c>
    </row>
    <row r="1350" spans="1:19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2" t="s">
        <v>8302</v>
      </c>
      <c r="O1350" t="s">
        <v>8303</v>
      </c>
      <c r="P1350" s="13">
        <f t="shared" si="84"/>
        <v>102</v>
      </c>
      <c r="Q1350" s="13">
        <f t="shared" si="85"/>
        <v>230.19</v>
      </c>
      <c r="R1350" s="14">
        <f t="shared" si="86"/>
        <v>41963.506168981476</v>
      </c>
      <c r="S1350" s="14">
        <f t="shared" si="87"/>
        <v>41991.506168981476</v>
      </c>
    </row>
    <row r="1351" spans="1:19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2" t="s">
        <v>8302</v>
      </c>
      <c r="O1351" t="s">
        <v>8303</v>
      </c>
      <c r="P1351" s="13">
        <f t="shared" si="84"/>
        <v>204</v>
      </c>
      <c r="Q1351" s="13">
        <f t="shared" si="85"/>
        <v>59.36</v>
      </c>
      <c r="R1351" s="14">
        <f t="shared" si="86"/>
        <v>42317.33258101852</v>
      </c>
      <c r="S1351" s="14">
        <f t="shared" si="87"/>
        <v>42354.290972222225</v>
      </c>
    </row>
    <row r="1352" spans="1:19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2" t="s">
        <v>8302</v>
      </c>
      <c r="O1352" t="s">
        <v>8303</v>
      </c>
      <c r="P1352" s="13">
        <f t="shared" si="84"/>
        <v>104</v>
      </c>
      <c r="Q1352" s="13">
        <f t="shared" si="85"/>
        <v>66.7</v>
      </c>
      <c r="R1352" s="14">
        <f t="shared" si="86"/>
        <v>42334.013124999998</v>
      </c>
      <c r="S1352" s="14">
        <f t="shared" si="87"/>
        <v>42364.013124999998</v>
      </c>
    </row>
    <row r="1353" spans="1:19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2" t="s">
        <v>8302</v>
      </c>
      <c r="O1353" t="s">
        <v>8303</v>
      </c>
      <c r="P1353" s="13">
        <f t="shared" si="84"/>
        <v>101</v>
      </c>
      <c r="Q1353" s="13">
        <f t="shared" si="85"/>
        <v>168.78</v>
      </c>
      <c r="R1353" s="14">
        <f t="shared" si="86"/>
        <v>42382.74009259259</v>
      </c>
      <c r="S1353" s="14">
        <f t="shared" si="87"/>
        <v>42412.74009259259</v>
      </c>
    </row>
    <row r="1354" spans="1:19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2" t="s">
        <v>8302</v>
      </c>
      <c r="O1354" t="s">
        <v>8303</v>
      </c>
      <c r="P1354" s="13">
        <f t="shared" si="84"/>
        <v>136</v>
      </c>
      <c r="Q1354" s="13">
        <f t="shared" si="85"/>
        <v>59.97</v>
      </c>
      <c r="R1354" s="14">
        <f t="shared" si="86"/>
        <v>42200.578310185185</v>
      </c>
      <c r="S1354" s="14">
        <f t="shared" si="87"/>
        <v>42252.165972222225</v>
      </c>
    </row>
    <row r="1355" spans="1:19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2" t="s">
        <v>8302</v>
      </c>
      <c r="O1355" t="s">
        <v>8303</v>
      </c>
      <c r="P1355" s="13">
        <f t="shared" si="84"/>
        <v>134</v>
      </c>
      <c r="Q1355" s="13">
        <f t="shared" si="85"/>
        <v>31.81</v>
      </c>
      <c r="R1355" s="14">
        <f t="shared" si="86"/>
        <v>41309.11791666667</v>
      </c>
      <c r="S1355" s="14">
        <f t="shared" si="87"/>
        <v>41344</v>
      </c>
    </row>
    <row r="1356" spans="1:19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2" t="s">
        <v>8302</v>
      </c>
      <c r="O1356" t="s">
        <v>8303</v>
      </c>
      <c r="P1356" s="13">
        <f t="shared" si="84"/>
        <v>130</v>
      </c>
      <c r="Q1356" s="13">
        <f t="shared" si="85"/>
        <v>24.42</v>
      </c>
      <c r="R1356" s="14">
        <f t="shared" si="86"/>
        <v>42502.807627314818</v>
      </c>
      <c r="S1356" s="14">
        <f t="shared" si="87"/>
        <v>42532.807627314818</v>
      </c>
    </row>
    <row r="1357" spans="1:19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2" t="s">
        <v>8302</v>
      </c>
      <c r="O1357" t="s">
        <v>8303</v>
      </c>
      <c r="P1357" s="13">
        <f t="shared" si="84"/>
        <v>123</v>
      </c>
      <c r="Q1357" s="13">
        <f t="shared" si="85"/>
        <v>25.35</v>
      </c>
      <c r="R1357" s="14">
        <f t="shared" si="86"/>
        <v>41213.254687499997</v>
      </c>
      <c r="S1357" s="14">
        <f t="shared" si="87"/>
        <v>41243.416666666664</v>
      </c>
    </row>
    <row r="1358" spans="1:19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2" t="s">
        <v>8302</v>
      </c>
      <c r="O1358" t="s">
        <v>8303</v>
      </c>
      <c r="P1358" s="13">
        <f t="shared" si="84"/>
        <v>183</v>
      </c>
      <c r="Q1358" s="13">
        <f t="shared" si="85"/>
        <v>71.44</v>
      </c>
      <c r="R1358" s="14">
        <f t="shared" si="86"/>
        <v>41430.038888888892</v>
      </c>
      <c r="S1358" s="14">
        <f t="shared" si="87"/>
        <v>41460.038888888892</v>
      </c>
    </row>
    <row r="1359" spans="1:19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2" t="s">
        <v>8302</v>
      </c>
      <c r="O1359" t="s">
        <v>8303</v>
      </c>
      <c r="P1359" s="13">
        <f t="shared" si="84"/>
        <v>125</v>
      </c>
      <c r="Q1359" s="13">
        <f t="shared" si="85"/>
        <v>38.549999999999997</v>
      </c>
      <c r="R1359" s="14">
        <f t="shared" si="86"/>
        <v>41304.962233796294</v>
      </c>
      <c r="S1359" s="14">
        <f t="shared" si="87"/>
        <v>41334.249305555553</v>
      </c>
    </row>
    <row r="1360" spans="1:19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2" t="s">
        <v>8302</v>
      </c>
      <c r="O1360" t="s">
        <v>8303</v>
      </c>
      <c r="P1360" s="13">
        <f t="shared" si="84"/>
        <v>112</v>
      </c>
      <c r="Q1360" s="13">
        <f t="shared" si="85"/>
        <v>68.37</v>
      </c>
      <c r="R1360" s="14">
        <f t="shared" si="86"/>
        <v>40689.570868055554</v>
      </c>
      <c r="S1360" s="14">
        <f t="shared" si="87"/>
        <v>40719.570868055554</v>
      </c>
    </row>
    <row r="1361" spans="1:19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2" t="s">
        <v>8302</v>
      </c>
      <c r="O1361" t="s">
        <v>8303</v>
      </c>
      <c r="P1361" s="13">
        <f t="shared" si="84"/>
        <v>116</v>
      </c>
      <c r="Q1361" s="13">
        <f t="shared" si="85"/>
        <v>40.21</v>
      </c>
      <c r="R1361" s="14">
        <f t="shared" si="86"/>
        <v>40668.814699074072</v>
      </c>
      <c r="S1361" s="14">
        <f t="shared" si="87"/>
        <v>40730.814699074072</v>
      </c>
    </row>
    <row r="1362" spans="1:19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2" t="s">
        <v>8302</v>
      </c>
      <c r="O1362" t="s">
        <v>8303</v>
      </c>
      <c r="P1362" s="13">
        <f t="shared" si="84"/>
        <v>173</v>
      </c>
      <c r="Q1362" s="13">
        <f t="shared" si="85"/>
        <v>32.07</v>
      </c>
      <c r="R1362" s="14">
        <f t="shared" si="86"/>
        <v>41095.900694444441</v>
      </c>
      <c r="S1362" s="14">
        <f t="shared" si="87"/>
        <v>41123.900694444441</v>
      </c>
    </row>
    <row r="1363" spans="1:19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2" t="s">
        <v>8302</v>
      </c>
      <c r="O1363" t="s">
        <v>8303</v>
      </c>
      <c r="P1363" s="13">
        <f t="shared" si="84"/>
        <v>126</v>
      </c>
      <c r="Q1363" s="13">
        <f t="shared" si="85"/>
        <v>28.63</v>
      </c>
      <c r="R1363" s="14">
        <f t="shared" si="86"/>
        <v>41781.717268518521</v>
      </c>
      <c r="S1363" s="14">
        <f t="shared" si="87"/>
        <v>41811.717268518521</v>
      </c>
    </row>
    <row r="1364" spans="1:19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2" t="s">
        <v>8302</v>
      </c>
      <c r="O1364" t="s">
        <v>8303</v>
      </c>
      <c r="P1364" s="13">
        <f t="shared" si="84"/>
        <v>109</v>
      </c>
      <c r="Q1364" s="13">
        <f t="shared" si="85"/>
        <v>43.64</v>
      </c>
      <c r="R1364" s="14">
        <f t="shared" si="86"/>
        <v>41464.934386574074</v>
      </c>
      <c r="S1364" s="14">
        <f t="shared" si="87"/>
        <v>41524.934386574074</v>
      </c>
    </row>
    <row r="1365" spans="1:19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2" t="s">
        <v>8302</v>
      </c>
      <c r="O1365" t="s">
        <v>8303</v>
      </c>
      <c r="P1365" s="13">
        <f t="shared" si="84"/>
        <v>100</v>
      </c>
      <c r="Q1365" s="13">
        <f t="shared" si="85"/>
        <v>40</v>
      </c>
      <c r="R1365" s="14">
        <f t="shared" si="86"/>
        <v>42396.8440625</v>
      </c>
      <c r="S1365" s="14">
        <f t="shared" si="87"/>
        <v>42415.332638888889</v>
      </c>
    </row>
    <row r="1366" spans="1:19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2" t="s">
        <v>8305</v>
      </c>
      <c r="O1366" t="s">
        <v>8306</v>
      </c>
      <c r="P1366" s="13">
        <f t="shared" si="84"/>
        <v>119</v>
      </c>
      <c r="Q1366" s="13">
        <f t="shared" si="85"/>
        <v>346.04</v>
      </c>
      <c r="R1366" s="14">
        <f t="shared" si="86"/>
        <v>41951.695671296293</v>
      </c>
      <c r="S1366" s="14">
        <f t="shared" si="87"/>
        <v>42011.6956712963</v>
      </c>
    </row>
    <row r="1367" spans="1:19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2" t="s">
        <v>8305</v>
      </c>
      <c r="O1367" t="s">
        <v>8306</v>
      </c>
      <c r="P1367" s="13">
        <f t="shared" si="84"/>
        <v>100</v>
      </c>
      <c r="Q1367" s="13">
        <f t="shared" si="85"/>
        <v>81.739999999999995</v>
      </c>
      <c r="R1367" s="14">
        <f t="shared" si="86"/>
        <v>42049.733240740738</v>
      </c>
      <c r="S1367" s="14">
        <f t="shared" si="87"/>
        <v>42079.691574074073</v>
      </c>
    </row>
    <row r="1368" spans="1:19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2" t="s">
        <v>8305</v>
      </c>
      <c r="O1368" t="s">
        <v>8306</v>
      </c>
      <c r="P1368" s="13">
        <f t="shared" si="84"/>
        <v>126</v>
      </c>
      <c r="Q1368" s="13">
        <f t="shared" si="85"/>
        <v>64.540000000000006</v>
      </c>
      <c r="R1368" s="14">
        <f t="shared" si="86"/>
        <v>41924.996099537035</v>
      </c>
      <c r="S1368" s="14">
        <f t="shared" si="87"/>
        <v>41970.037766203706</v>
      </c>
    </row>
    <row r="1369" spans="1:19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2" t="s">
        <v>8305</v>
      </c>
      <c r="O1369" t="s">
        <v>8306</v>
      </c>
      <c r="P1369" s="13">
        <f t="shared" si="84"/>
        <v>114</v>
      </c>
      <c r="Q1369" s="13">
        <f t="shared" si="85"/>
        <v>63.48</v>
      </c>
      <c r="R1369" s="14">
        <f t="shared" si="86"/>
        <v>42292.002893518518</v>
      </c>
      <c r="S1369" s="14">
        <f t="shared" si="87"/>
        <v>42322.044560185182</v>
      </c>
    </row>
    <row r="1370" spans="1:19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2" t="s">
        <v>8305</v>
      </c>
      <c r="O1370" t="s">
        <v>8306</v>
      </c>
      <c r="P1370" s="13">
        <f t="shared" si="84"/>
        <v>111</v>
      </c>
      <c r="Q1370" s="13">
        <f t="shared" si="85"/>
        <v>63.62</v>
      </c>
      <c r="R1370" s="14">
        <f t="shared" si="86"/>
        <v>42146.190902777773</v>
      </c>
      <c r="S1370" s="14">
        <f t="shared" si="87"/>
        <v>42170.190902777773</v>
      </c>
    </row>
    <row r="1371" spans="1:19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2" t="s">
        <v>8305</v>
      </c>
      <c r="O1371" t="s">
        <v>8306</v>
      </c>
      <c r="P1371" s="13">
        <f t="shared" si="84"/>
        <v>105</v>
      </c>
      <c r="Q1371" s="13">
        <f t="shared" si="85"/>
        <v>83.97</v>
      </c>
      <c r="R1371" s="14">
        <f t="shared" si="86"/>
        <v>41710.594282407408</v>
      </c>
      <c r="S1371" s="14">
        <f t="shared" si="87"/>
        <v>41740.594282407408</v>
      </c>
    </row>
    <row r="1372" spans="1:19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2" t="s">
        <v>8305</v>
      </c>
      <c r="O1372" t="s">
        <v>8306</v>
      </c>
      <c r="P1372" s="13">
        <f t="shared" si="84"/>
        <v>104</v>
      </c>
      <c r="Q1372" s="13">
        <f t="shared" si="85"/>
        <v>77.75</v>
      </c>
      <c r="R1372" s="14">
        <f t="shared" si="86"/>
        <v>41548.00335648148</v>
      </c>
      <c r="S1372" s="14">
        <f t="shared" si="87"/>
        <v>41563.00335648148</v>
      </c>
    </row>
    <row r="1373" spans="1:19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2" t="s">
        <v>8305</v>
      </c>
      <c r="O1373" t="s">
        <v>8306</v>
      </c>
      <c r="P1373" s="13">
        <f t="shared" si="84"/>
        <v>107</v>
      </c>
      <c r="Q1373" s="13">
        <f t="shared" si="85"/>
        <v>107.07</v>
      </c>
      <c r="R1373" s="14">
        <f t="shared" si="86"/>
        <v>42101.758587962962</v>
      </c>
      <c r="S1373" s="14">
        <f t="shared" si="87"/>
        <v>42131.758587962962</v>
      </c>
    </row>
    <row r="1374" spans="1:19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2" t="s">
        <v>8305</v>
      </c>
      <c r="O1374" t="s">
        <v>8306</v>
      </c>
      <c r="P1374" s="13">
        <f t="shared" si="84"/>
        <v>124</v>
      </c>
      <c r="Q1374" s="13">
        <f t="shared" si="85"/>
        <v>38.75</v>
      </c>
      <c r="R1374" s="14">
        <f t="shared" si="86"/>
        <v>41072.739953703705</v>
      </c>
      <c r="S1374" s="14">
        <f t="shared" si="87"/>
        <v>41102.739953703705</v>
      </c>
    </row>
    <row r="1375" spans="1:19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2" t="s">
        <v>8305</v>
      </c>
      <c r="O1375" t="s">
        <v>8306</v>
      </c>
      <c r="P1375" s="13">
        <f t="shared" si="84"/>
        <v>105</v>
      </c>
      <c r="Q1375" s="13">
        <f t="shared" si="85"/>
        <v>201.94</v>
      </c>
      <c r="R1375" s="14">
        <f t="shared" si="86"/>
        <v>42704.95177083333</v>
      </c>
      <c r="S1375" s="14">
        <f t="shared" si="87"/>
        <v>42734.95177083333</v>
      </c>
    </row>
    <row r="1376" spans="1:19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2" t="s">
        <v>8305</v>
      </c>
      <c r="O1376" t="s">
        <v>8306</v>
      </c>
      <c r="P1376" s="13">
        <f t="shared" si="84"/>
        <v>189</v>
      </c>
      <c r="Q1376" s="13">
        <f t="shared" si="85"/>
        <v>43.06</v>
      </c>
      <c r="R1376" s="14">
        <f t="shared" si="86"/>
        <v>42424.161898148144</v>
      </c>
      <c r="S1376" s="14">
        <f t="shared" si="87"/>
        <v>42454.12023148148</v>
      </c>
    </row>
    <row r="1377" spans="1:19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2" t="s">
        <v>8305</v>
      </c>
      <c r="O1377" t="s">
        <v>8306</v>
      </c>
      <c r="P1377" s="13">
        <f t="shared" si="84"/>
        <v>171</v>
      </c>
      <c r="Q1377" s="13">
        <f t="shared" si="85"/>
        <v>62.87</v>
      </c>
      <c r="R1377" s="14">
        <f t="shared" si="86"/>
        <v>42720.066192129627</v>
      </c>
      <c r="S1377" s="14">
        <f t="shared" si="87"/>
        <v>42750.066192129627</v>
      </c>
    </row>
    <row r="1378" spans="1:19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2" t="s">
        <v>8305</v>
      </c>
      <c r="O1378" t="s">
        <v>8306</v>
      </c>
      <c r="P1378" s="13">
        <f t="shared" si="84"/>
        <v>252</v>
      </c>
      <c r="Q1378" s="13">
        <f t="shared" si="85"/>
        <v>55.61</v>
      </c>
      <c r="R1378" s="14">
        <f t="shared" si="86"/>
        <v>42677.669050925921</v>
      </c>
      <c r="S1378" s="14">
        <f t="shared" si="87"/>
        <v>42707.710717592592</v>
      </c>
    </row>
    <row r="1379" spans="1:19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2" t="s">
        <v>8305</v>
      </c>
      <c r="O1379" t="s">
        <v>8306</v>
      </c>
      <c r="P1379" s="13">
        <f t="shared" si="84"/>
        <v>116</v>
      </c>
      <c r="Q1379" s="13">
        <f t="shared" si="85"/>
        <v>48.71</v>
      </c>
      <c r="R1379" s="14">
        <f t="shared" si="86"/>
        <v>42747.219560185185</v>
      </c>
      <c r="S1379" s="14">
        <f t="shared" si="87"/>
        <v>42769.174305555556</v>
      </c>
    </row>
    <row r="1380" spans="1:19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2" t="s">
        <v>8305</v>
      </c>
      <c r="O1380" t="s">
        <v>8306</v>
      </c>
      <c r="P1380" s="13">
        <f t="shared" si="84"/>
        <v>203</v>
      </c>
      <c r="Q1380" s="13">
        <f t="shared" si="85"/>
        <v>30.58</v>
      </c>
      <c r="R1380" s="14">
        <f t="shared" si="86"/>
        <v>42568.759374999994</v>
      </c>
      <c r="S1380" s="14">
        <f t="shared" si="87"/>
        <v>42583.759374999994</v>
      </c>
    </row>
    <row r="1381" spans="1:19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2" t="s">
        <v>8305</v>
      </c>
      <c r="O1381" t="s">
        <v>8306</v>
      </c>
      <c r="P1381" s="13">
        <f t="shared" si="84"/>
        <v>112</v>
      </c>
      <c r="Q1381" s="13">
        <f t="shared" si="85"/>
        <v>73.91</v>
      </c>
      <c r="R1381" s="14">
        <f t="shared" si="86"/>
        <v>42130.491620370376</v>
      </c>
      <c r="S1381" s="14">
        <f t="shared" si="87"/>
        <v>42160.491620370376</v>
      </c>
    </row>
    <row r="1382" spans="1:19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2" t="s">
        <v>8305</v>
      </c>
      <c r="O1382" t="s">
        <v>8306</v>
      </c>
      <c r="P1382" s="13">
        <f t="shared" si="84"/>
        <v>424</v>
      </c>
      <c r="Q1382" s="13">
        <f t="shared" si="85"/>
        <v>21.2</v>
      </c>
      <c r="R1382" s="14">
        <f t="shared" si="86"/>
        <v>42141.762800925921</v>
      </c>
      <c r="S1382" s="14">
        <f t="shared" si="87"/>
        <v>42164.083333333328</v>
      </c>
    </row>
    <row r="1383" spans="1:19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2" t="s">
        <v>8305</v>
      </c>
      <c r="O1383" t="s">
        <v>8306</v>
      </c>
      <c r="P1383" s="13">
        <f t="shared" si="84"/>
        <v>107</v>
      </c>
      <c r="Q1383" s="13">
        <f t="shared" si="85"/>
        <v>73.36</v>
      </c>
      <c r="R1383" s="14">
        <f t="shared" si="86"/>
        <v>42703.214409722219</v>
      </c>
      <c r="S1383" s="14">
        <f t="shared" si="87"/>
        <v>42733.214409722219</v>
      </c>
    </row>
    <row r="1384" spans="1:19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2" t="s">
        <v>8305</v>
      </c>
      <c r="O1384" t="s">
        <v>8306</v>
      </c>
      <c r="P1384" s="13">
        <f t="shared" si="84"/>
        <v>104</v>
      </c>
      <c r="Q1384" s="13">
        <f t="shared" si="85"/>
        <v>56.41</v>
      </c>
      <c r="R1384" s="14">
        <f t="shared" si="86"/>
        <v>41370.800185185188</v>
      </c>
      <c r="S1384" s="14">
        <f t="shared" si="87"/>
        <v>41400.800185185188</v>
      </c>
    </row>
    <row r="1385" spans="1:19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2" t="s">
        <v>8305</v>
      </c>
      <c r="O1385" t="s">
        <v>8306</v>
      </c>
      <c r="P1385" s="13">
        <f t="shared" si="84"/>
        <v>212</v>
      </c>
      <c r="Q1385" s="13">
        <f t="shared" si="85"/>
        <v>50.25</v>
      </c>
      <c r="R1385" s="14">
        <f t="shared" si="86"/>
        <v>42707.074976851851</v>
      </c>
      <c r="S1385" s="14">
        <f t="shared" si="87"/>
        <v>42727.074976851851</v>
      </c>
    </row>
    <row r="1386" spans="1:19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2" t="s">
        <v>8305</v>
      </c>
      <c r="O1386" t="s">
        <v>8306</v>
      </c>
      <c r="P1386" s="13">
        <f t="shared" si="84"/>
        <v>124</v>
      </c>
      <c r="Q1386" s="13">
        <f t="shared" si="85"/>
        <v>68.94</v>
      </c>
      <c r="R1386" s="14">
        <f t="shared" si="86"/>
        <v>42160.735208333332</v>
      </c>
      <c r="S1386" s="14">
        <f t="shared" si="87"/>
        <v>42190.735208333332</v>
      </c>
    </row>
    <row r="1387" spans="1:19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2" t="s">
        <v>8305</v>
      </c>
      <c r="O1387" t="s">
        <v>8306</v>
      </c>
      <c r="P1387" s="13">
        <f t="shared" si="84"/>
        <v>110</v>
      </c>
      <c r="Q1387" s="13">
        <f t="shared" si="85"/>
        <v>65.91</v>
      </c>
      <c r="R1387" s="14">
        <f t="shared" si="86"/>
        <v>42433.688900462963</v>
      </c>
      <c r="S1387" s="14">
        <f t="shared" si="87"/>
        <v>42489.507638888885</v>
      </c>
    </row>
    <row r="1388" spans="1:19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2" t="s">
        <v>8305</v>
      </c>
      <c r="O1388" t="s">
        <v>8306</v>
      </c>
      <c r="P1388" s="13">
        <f t="shared" si="84"/>
        <v>219</v>
      </c>
      <c r="Q1388" s="13">
        <f t="shared" si="85"/>
        <v>62.5</v>
      </c>
      <c r="R1388" s="14">
        <f t="shared" si="86"/>
        <v>42184.646863425922</v>
      </c>
      <c r="S1388" s="14">
        <f t="shared" si="87"/>
        <v>42214.646863425922</v>
      </c>
    </row>
    <row r="1389" spans="1:19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2" t="s">
        <v>8305</v>
      </c>
      <c r="O1389" t="s">
        <v>8306</v>
      </c>
      <c r="P1389" s="13">
        <f t="shared" si="84"/>
        <v>137</v>
      </c>
      <c r="Q1389" s="13">
        <f t="shared" si="85"/>
        <v>70.06</v>
      </c>
      <c r="R1389" s="14">
        <f t="shared" si="86"/>
        <v>42126.92123842593</v>
      </c>
      <c r="S1389" s="14">
        <f t="shared" si="87"/>
        <v>42158.1875</v>
      </c>
    </row>
    <row r="1390" spans="1:19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2" t="s">
        <v>8305</v>
      </c>
      <c r="O1390" t="s">
        <v>8306</v>
      </c>
      <c r="P1390" s="13">
        <f t="shared" si="84"/>
        <v>135</v>
      </c>
      <c r="Q1390" s="13">
        <f t="shared" si="85"/>
        <v>60.18</v>
      </c>
      <c r="R1390" s="14">
        <f t="shared" si="86"/>
        <v>42634.614780092597</v>
      </c>
      <c r="S1390" s="14">
        <f t="shared" si="87"/>
        <v>42660.676388888889</v>
      </c>
    </row>
    <row r="1391" spans="1:19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2" t="s">
        <v>8305</v>
      </c>
      <c r="O1391" t="s">
        <v>8306</v>
      </c>
      <c r="P1391" s="13">
        <f t="shared" si="84"/>
        <v>145</v>
      </c>
      <c r="Q1391" s="13">
        <f t="shared" si="85"/>
        <v>21.38</v>
      </c>
      <c r="R1391" s="14">
        <f t="shared" si="86"/>
        <v>42565.480983796297</v>
      </c>
      <c r="S1391" s="14">
        <f t="shared" si="87"/>
        <v>42595.480983796297</v>
      </c>
    </row>
    <row r="1392" spans="1:19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2" t="s">
        <v>8305</v>
      </c>
      <c r="O1392" t="s">
        <v>8306</v>
      </c>
      <c r="P1392" s="13">
        <f t="shared" si="84"/>
        <v>109</v>
      </c>
      <c r="Q1392" s="13">
        <f t="shared" si="85"/>
        <v>160.79</v>
      </c>
      <c r="R1392" s="14">
        <f t="shared" si="86"/>
        <v>42087.803310185183</v>
      </c>
      <c r="S1392" s="14">
        <f t="shared" si="87"/>
        <v>42121.716666666667</v>
      </c>
    </row>
    <row r="1393" spans="1:19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2" t="s">
        <v>8305</v>
      </c>
      <c r="O1393" t="s">
        <v>8306</v>
      </c>
      <c r="P1393" s="13">
        <f t="shared" si="84"/>
        <v>110</v>
      </c>
      <c r="Q1393" s="13">
        <f t="shared" si="85"/>
        <v>42.38</v>
      </c>
      <c r="R1393" s="14">
        <f t="shared" si="86"/>
        <v>42193.650671296295</v>
      </c>
      <c r="S1393" s="14">
        <f t="shared" si="87"/>
        <v>42238.207638888889</v>
      </c>
    </row>
    <row r="1394" spans="1:19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2" t="s">
        <v>8305</v>
      </c>
      <c r="O1394" t="s">
        <v>8306</v>
      </c>
      <c r="P1394" s="13">
        <f t="shared" si="84"/>
        <v>114</v>
      </c>
      <c r="Q1394" s="13">
        <f t="shared" si="85"/>
        <v>27.32</v>
      </c>
      <c r="R1394" s="14">
        <f t="shared" si="86"/>
        <v>42401.154930555553</v>
      </c>
      <c r="S1394" s="14">
        <f t="shared" si="87"/>
        <v>42432.154930555553</v>
      </c>
    </row>
    <row r="1395" spans="1:19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2" t="s">
        <v>8305</v>
      </c>
      <c r="O1395" t="s">
        <v>8306</v>
      </c>
      <c r="P1395" s="13">
        <f t="shared" si="84"/>
        <v>102</v>
      </c>
      <c r="Q1395" s="13">
        <f t="shared" si="85"/>
        <v>196.83</v>
      </c>
      <c r="R1395" s="14">
        <f t="shared" si="86"/>
        <v>42553.681979166664</v>
      </c>
      <c r="S1395" s="14">
        <f t="shared" si="87"/>
        <v>42583.681979166664</v>
      </c>
    </row>
    <row r="1396" spans="1:19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2" t="s">
        <v>8305</v>
      </c>
      <c r="O1396" t="s">
        <v>8306</v>
      </c>
      <c r="P1396" s="13">
        <f t="shared" si="84"/>
        <v>122</v>
      </c>
      <c r="Q1396" s="13">
        <f t="shared" si="85"/>
        <v>53.88</v>
      </c>
      <c r="R1396" s="14">
        <f t="shared" si="86"/>
        <v>42752.144976851851</v>
      </c>
      <c r="S1396" s="14">
        <f t="shared" si="87"/>
        <v>42795.125</v>
      </c>
    </row>
    <row r="1397" spans="1:19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2" t="s">
        <v>8305</v>
      </c>
      <c r="O1397" t="s">
        <v>8306</v>
      </c>
      <c r="P1397" s="13">
        <f t="shared" si="84"/>
        <v>112</v>
      </c>
      <c r="Q1397" s="13">
        <f t="shared" si="85"/>
        <v>47.76</v>
      </c>
      <c r="R1397" s="14">
        <f t="shared" si="86"/>
        <v>42719.90834490741</v>
      </c>
      <c r="S1397" s="14">
        <f t="shared" si="87"/>
        <v>42749.90834490741</v>
      </c>
    </row>
    <row r="1398" spans="1:19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2" t="s">
        <v>8305</v>
      </c>
      <c r="O1398" t="s">
        <v>8306</v>
      </c>
      <c r="P1398" s="13">
        <f t="shared" si="84"/>
        <v>107</v>
      </c>
      <c r="Q1398" s="13">
        <f t="shared" si="85"/>
        <v>88.19</v>
      </c>
      <c r="R1398" s="14">
        <f t="shared" si="86"/>
        <v>42018.99863425926</v>
      </c>
      <c r="S1398" s="14">
        <f t="shared" si="87"/>
        <v>42048.99863425926</v>
      </c>
    </row>
    <row r="1399" spans="1:19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2" t="s">
        <v>8305</v>
      </c>
      <c r="O1399" t="s">
        <v>8306</v>
      </c>
      <c r="P1399" s="13">
        <f t="shared" si="84"/>
        <v>114</v>
      </c>
      <c r="Q1399" s="13">
        <f t="shared" si="85"/>
        <v>72.06</v>
      </c>
      <c r="R1399" s="14">
        <f t="shared" si="86"/>
        <v>42640.917939814812</v>
      </c>
      <c r="S1399" s="14">
        <f t="shared" si="87"/>
        <v>42670.888194444444</v>
      </c>
    </row>
    <row r="1400" spans="1:19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2" t="s">
        <v>8305</v>
      </c>
      <c r="O1400" t="s">
        <v>8306</v>
      </c>
      <c r="P1400" s="13">
        <f t="shared" si="84"/>
        <v>110</v>
      </c>
      <c r="Q1400" s="13">
        <f t="shared" si="85"/>
        <v>74.25</v>
      </c>
      <c r="R1400" s="14">
        <f t="shared" si="86"/>
        <v>42526.874236111107</v>
      </c>
      <c r="S1400" s="14">
        <f t="shared" si="87"/>
        <v>42556.874236111107</v>
      </c>
    </row>
    <row r="1401" spans="1:19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2" t="s">
        <v>8305</v>
      </c>
      <c r="O1401" t="s">
        <v>8306</v>
      </c>
      <c r="P1401" s="13">
        <f t="shared" si="84"/>
        <v>126</v>
      </c>
      <c r="Q1401" s="13">
        <f t="shared" si="85"/>
        <v>61.7</v>
      </c>
      <c r="R1401" s="14">
        <f t="shared" si="86"/>
        <v>41889.004317129627</v>
      </c>
      <c r="S1401" s="14">
        <f t="shared" si="87"/>
        <v>41919.004317129627</v>
      </c>
    </row>
    <row r="1402" spans="1:19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2" t="s">
        <v>8305</v>
      </c>
      <c r="O1402" t="s">
        <v>8306</v>
      </c>
      <c r="P1402" s="13">
        <f t="shared" si="84"/>
        <v>167</v>
      </c>
      <c r="Q1402" s="13">
        <f t="shared" si="85"/>
        <v>17.239999999999998</v>
      </c>
      <c r="R1402" s="14">
        <f t="shared" si="86"/>
        <v>42498.341122685189</v>
      </c>
      <c r="S1402" s="14">
        <f t="shared" si="87"/>
        <v>42533.229166666672</v>
      </c>
    </row>
    <row r="1403" spans="1:19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2" t="s">
        <v>8305</v>
      </c>
      <c r="O1403" t="s">
        <v>8306</v>
      </c>
      <c r="P1403" s="13">
        <f t="shared" si="84"/>
        <v>497</v>
      </c>
      <c r="Q1403" s="13">
        <f t="shared" si="85"/>
        <v>51.72</v>
      </c>
      <c r="R1403" s="14">
        <f t="shared" si="86"/>
        <v>41399.99622685185</v>
      </c>
      <c r="S1403" s="14">
        <f t="shared" si="87"/>
        <v>41420.99622685185</v>
      </c>
    </row>
    <row r="1404" spans="1:19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2" t="s">
        <v>8305</v>
      </c>
      <c r="O1404" t="s">
        <v>8306</v>
      </c>
      <c r="P1404" s="13">
        <f t="shared" si="84"/>
        <v>109</v>
      </c>
      <c r="Q1404" s="13">
        <f t="shared" si="85"/>
        <v>24.15</v>
      </c>
      <c r="R1404" s="14">
        <f t="shared" si="86"/>
        <v>42065.053368055553</v>
      </c>
      <c r="S1404" s="14">
        <f t="shared" si="87"/>
        <v>42125.011701388896</v>
      </c>
    </row>
    <row r="1405" spans="1:19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2" t="s">
        <v>8305</v>
      </c>
      <c r="O1405" t="s">
        <v>8306</v>
      </c>
      <c r="P1405" s="13">
        <f t="shared" si="84"/>
        <v>103</v>
      </c>
      <c r="Q1405" s="13">
        <f t="shared" si="85"/>
        <v>62.17</v>
      </c>
      <c r="R1405" s="14">
        <f t="shared" si="86"/>
        <v>41451.062905092593</v>
      </c>
      <c r="S1405" s="14">
        <f t="shared" si="87"/>
        <v>41481.062905092593</v>
      </c>
    </row>
    <row r="1406" spans="1:19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2" t="s">
        <v>8302</v>
      </c>
      <c r="O1406" t="s">
        <v>8321</v>
      </c>
      <c r="P1406" s="13">
        <f t="shared" si="84"/>
        <v>2</v>
      </c>
      <c r="Q1406" s="13">
        <f t="shared" si="85"/>
        <v>48.2</v>
      </c>
      <c r="R1406" s="14">
        <f t="shared" si="86"/>
        <v>42032.510243055556</v>
      </c>
      <c r="S1406" s="14">
        <f t="shared" si="87"/>
        <v>42057.510243055556</v>
      </c>
    </row>
    <row r="1407" spans="1:19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2" t="s">
        <v>8302</v>
      </c>
      <c r="O1407" t="s">
        <v>8321</v>
      </c>
      <c r="P1407" s="13">
        <f t="shared" si="84"/>
        <v>0</v>
      </c>
      <c r="Q1407" s="13">
        <f t="shared" si="85"/>
        <v>6.18</v>
      </c>
      <c r="R1407" s="14">
        <f t="shared" si="86"/>
        <v>41941.680567129632</v>
      </c>
      <c r="S1407" s="14">
        <f t="shared" si="87"/>
        <v>41971.722233796296</v>
      </c>
    </row>
    <row r="1408" spans="1:19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2" t="s">
        <v>8302</v>
      </c>
      <c r="O1408" t="s">
        <v>8321</v>
      </c>
      <c r="P1408" s="13">
        <f t="shared" si="84"/>
        <v>0</v>
      </c>
      <c r="Q1408" s="13">
        <f t="shared" si="85"/>
        <v>5</v>
      </c>
      <c r="R1408" s="14">
        <f t="shared" si="86"/>
        <v>42297.432951388888</v>
      </c>
      <c r="S1408" s="14">
        <f t="shared" si="87"/>
        <v>42350.416666666672</v>
      </c>
    </row>
    <row r="1409" spans="1:19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2" t="s">
        <v>8302</v>
      </c>
      <c r="O1409" t="s">
        <v>8321</v>
      </c>
      <c r="P1409" s="13">
        <f t="shared" si="84"/>
        <v>1</v>
      </c>
      <c r="Q1409" s="13">
        <f t="shared" si="85"/>
        <v>7.5</v>
      </c>
      <c r="R1409" s="14">
        <f t="shared" si="86"/>
        <v>41838.536782407406</v>
      </c>
      <c r="S1409" s="14">
        <f t="shared" si="87"/>
        <v>41863.536782407406</v>
      </c>
    </row>
    <row r="1410" spans="1:19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2" t="s">
        <v>8302</v>
      </c>
      <c r="O1410" t="s">
        <v>8321</v>
      </c>
      <c r="P1410" s="13">
        <f t="shared" ref="P1410:P1473" si="88">ROUND(E1410/D1410*100,0)</f>
        <v>7</v>
      </c>
      <c r="Q1410" s="13">
        <f t="shared" si="85"/>
        <v>12</v>
      </c>
      <c r="R1410" s="14">
        <f t="shared" si="86"/>
        <v>42291.872175925921</v>
      </c>
      <c r="S1410" s="14">
        <f t="shared" si="87"/>
        <v>42321.913842592592</v>
      </c>
    </row>
    <row r="1411" spans="1:19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2" t="s">
        <v>8302</v>
      </c>
      <c r="O1411" t="s">
        <v>8321</v>
      </c>
      <c r="P1411" s="13">
        <f t="shared" si="88"/>
        <v>0</v>
      </c>
      <c r="Q1411" s="13">
        <f t="shared" ref="Q1411:Q1474" si="89">IFERROR(ROUND(E1411/L1411,2),0)</f>
        <v>0</v>
      </c>
      <c r="R1411" s="14">
        <f t="shared" ref="R1411:R1474" si="90">(((J1411/60)/60)/24)+DATE(1970,1,1)</f>
        <v>41945.133506944447</v>
      </c>
      <c r="S1411" s="14">
        <f t="shared" ref="S1411:S1474" si="91">(((I1411/60)/60)/24)+DATE(1970,1,1)</f>
        <v>42005.175173611111</v>
      </c>
    </row>
    <row r="1412" spans="1:19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2" t="s">
        <v>8302</v>
      </c>
      <c r="O1412" t="s">
        <v>8321</v>
      </c>
      <c r="P1412" s="13">
        <f t="shared" si="88"/>
        <v>0</v>
      </c>
      <c r="Q1412" s="13">
        <f t="shared" si="89"/>
        <v>1</v>
      </c>
      <c r="R1412" s="14">
        <f t="shared" si="90"/>
        <v>42479.318518518514</v>
      </c>
      <c r="S1412" s="14">
        <f t="shared" si="91"/>
        <v>42524.318518518514</v>
      </c>
    </row>
    <row r="1413" spans="1:19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2" t="s">
        <v>8302</v>
      </c>
      <c r="O1413" t="s">
        <v>8321</v>
      </c>
      <c r="P1413" s="13">
        <f t="shared" si="88"/>
        <v>0</v>
      </c>
      <c r="Q1413" s="13">
        <f t="shared" si="89"/>
        <v>2.33</v>
      </c>
      <c r="R1413" s="14">
        <f t="shared" si="90"/>
        <v>42013.059027777781</v>
      </c>
      <c r="S1413" s="14">
        <f t="shared" si="91"/>
        <v>42041.059027777781</v>
      </c>
    </row>
    <row r="1414" spans="1:19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2" t="s">
        <v>8302</v>
      </c>
      <c r="O1414" t="s">
        <v>8321</v>
      </c>
      <c r="P1414" s="13">
        <f t="shared" si="88"/>
        <v>5</v>
      </c>
      <c r="Q1414" s="13">
        <f t="shared" si="89"/>
        <v>24.62</v>
      </c>
      <c r="R1414" s="14">
        <f t="shared" si="90"/>
        <v>41947.063645833332</v>
      </c>
      <c r="S1414" s="14">
        <f t="shared" si="91"/>
        <v>41977.063645833332</v>
      </c>
    </row>
    <row r="1415" spans="1:19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2" t="s">
        <v>8302</v>
      </c>
      <c r="O1415" t="s">
        <v>8321</v>
      </c>
      <c r="P1415" s="13">
        <f t="shared" si="88"/>
        <v>5</v>
      </c>
      <c r="Q1415" s="13">
        <f t="shared" si="89"/>
        <v>100</v>
      </c>
      <c r="R1415" s="14">
        <f t="shared" si="90"/>
        <v>42360.437152777777</v>
      </c>
      <c r="S1415" s="14">
        <f t="shared" si="91"/>
        <v>42420.437152777777</v>
      </c>
    </row>
    <row r="1416" spans="1:19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2" t="s">
        <v>8302</v>
      </c>
      <c r="O1416" t="s">
        <v>8321</v>
      </c>
      <c r="P1416" s="13">
        <f t="shared" si="88"/>
        <v>0</v>
      </c>
      <c r="Q1416" s="13">
        <f t="shared" si="89"/>
        <v>1</v>
      </c>
      <c r="R1416" s="14">
        <f t="shared" si="90"/>
        <v>42708.25309027778</v>
      </c>
      <c r="S1416" s="14">
        <f t="shared" si="91"/>
        <v>42738.25309027778</v>
      </c>
    </row>
    <row r="1417" spans="1:19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2" t="s">
        <v>8302</v>
      </c>
      <c r="O1417" t="s">
        <v>8321</v>
      </c>
      <c r="P1417" s="13">
        <f t="shared" si="88"/>
        <v>18</v>
      </c>
      <c r="Q1417" s="13">
        <f t="shared" si="89"/>
        <v>88.89</v>
      </c>
      <c r="R1417" s="14">
        <f t="shared" si="90"/>
        <v>42192.675821759258</v>
      </c>
      <c r="S1417" s="14">
        <f t="shared" si="91"/>
        <v>42232.675821759258</v>
      </c>
    </row>
    <row r="1418" spans="1:19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2" t="s">
        <v>8302</v>
      </c>
      <c r="O1418" t="s">
        <v>8321</v>
      </c>
      <c r="P1418" s="13">
        <f t="shared" si="88"/>
        <v>0</v>
      </c>
      <c r="Q1418" s="13">
        <f t="shared" si="89"/>
        <v>0</v>
      </c>
      <c r="R1418" s="14">
        <f t="shared" si="90"/>
        <v>42299.926145833335</v>
      </c>
      <c r="S1418" s="14">
        <f t="shared" si="91"/>
        <v>42329.967812499999</v>
      </c>
    </row>
    <row r="1419" spans="1:19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2" t="s">
        <v>8302</v>
      </c>
      <c r="O1419" t="s">
        <v>8321</v>
      </c>
      <c r="P1419" s="13">
        <f t="shared" si="88"/>
        <v>1</v>
      </c>
      <c r="Q1419" s="13">
        <f t="shared" si="89"/>
        <v>27.5</v>
      </c>
      <c r="R1419" s="14">
        <f t="shared" si="90"/>
        <v>42232.15016203704</v>
      </c>
      <c r="S1419" s="14">
        <f t="shared" si="91"/>
        <v>42262.465972222228</v>
      </c>
    </row>
    <row r="1420" spans="1:19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2" t="s">
        <v>8302</v>
      </c>
      <c r="O1420" t="s">
        <v>8321</v>
      </c>
      <c r="P1420" s="13">
        <f t="shared" si="88"/>
        <v>0</v>
      </c>
      <c r="Q1420" s="13">
        <f t="shared" si="89"/>
        <v>6</v>
      </c>
      <c r="R1420" s="14">
        <f t="shared" si="90"/>
        <v>42395.456412037034</v>
      </c>
      <c r="S1420" s="14">
        <f t="shared" si="91"/>
        <v>42425.456412037034</v>
      </c>
    </row>
    <row r="1421" spans="1:19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2" t="s">
        <v>8302</v>
      </c>
      <c r="O1421" t="s">
        <v>8321</v>
      </c>
      <c r="P1421" s="13">
        <f t="shared" si="88"/>
        <v>7</v>
      </c>
      <c r="Q1421" s="13">
        <f t="shared" si="89"/>
        <v>44.5</v>
      </c>
      <c r="R1421" s="14">
        <f t="shared" si="90"/>
        <v>42622.456238425926</v>
      </c>
      <c r="S1421" s="14">
        <f t="shared" si="91"/>
        <v>42652.456238425926</v>
      </c>
    </row>
    <row r="1422" spans="1:19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2" t="s">
        <v>8302</v>
      </c>
      <c r="O1422" t="s">
        <v>8321</v>
      </c>
      <c r="P1422" s="13">
        <f t="shared" si="88"/>
        <v>3</v>
      </c>
      <c r="Q1422" s="13">
        <f t="shared" si="89"/>
        <v>1</v>
      </c>
      <c r="R1422" s="14">
        <f t="shared" si="90"/>
        <v>42524.667662037042</v>
      </c>
      <c r="S1422" s="14">
        <f t="shared" si="91"/>
        <v>42549.667662037042</v>
      </c>
    </row>
    <row r="1423" spans="1:19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2" t="s">
        <v>8302</v>
      </c>
      <c r="O1423" t="s">
        <v>8321</v>
      </c>
      <c r="P1423" s="13">
        <f t="shared" si="88"/>
        <v>0</v>
      </c>
      <c r="Q1423" s="13">
        <f t="shared" si="89"/>
        <v>100</v>
      </c>
      <c r="R1423" s="14">
        <f t="shared" si="90"/>
        <v>42013.915613425925</v>
      </c>
      <c r="S1423" s="14">
        <f t="shared" si="91"/>
        <v>42043.915613425925</v>
      </c>
    </row>
    <row r="1424" spans="1:19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2" t="s">
        <v>8302</v>
      </c>
      <c r="O1424" t="s">
        <v>8321</v>
      </c>
      <c r="P1424" s="13">
        <f t="shared" si="88"/>
        <v>0</v>
      </c>
      <c r="Q1424" s="13">
        <f t="shared" si="89"/>
        <v>13</v>
      </c>
      <c r="R1424" s="14">
        <f t="shared" si="90"/>
        <v>42604.239629629628</v>
      </c>
      <c r="S1424" s="14">
        <f t="shared" si="91"/>
        <v>42634.239629629628</v>
      </c>
    </row>
    <row r="1425" spans="1:19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2" t="s">
        <v>8302</v>
      </c>
      <c r="O1425" t="s">
        <v>8321</v>
      </c>
      <c r="P1425" s="13">
        <f t="shared" si="88"/>
        <v>0</v>
      </c>
      <c r="Q1425" s="13">
        <f t="shared" si="89"/>
        <v>100</v>
      </c>
      <c r="R1425" s="14">
        <f t="shared" si="90"/>
        <v>42340.360312500001</v>
      </c>
      <c r="S1425" s="14">
        <f t="shared" si="91"/>
        <v>42370.360312500001</v>
      </c>
    </row>
    <row r="1426" spans="1:19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2" t="s">
        <v>8302</v>
      </c>
      <c r="O1426" t="s">
        <v>8321</v>
      </c>
      <c r="P1426" s="13">
        <f t="shared" si="88"/>
        <v>20</v>
      </c>
      <c r="Q1426" s="13">
        <f t="shared" si="89"/>
        <v>109.07</v>
      </c>
      <c r="R1426" s="14">
        <f t="shared" si="90"/>
        <v>42676.717615740738</v>
      </c>
      <c r="S1426" s="14">
        <f t="shared" si="91"/>
        <v>42689.759282407409</v>
      </c>
    </row>
    <row r="1427" spans="1:19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2" t="s">
        <v>8302</v>
      </c>
      <c r="O1427" t="s">
        <v>8321</v>
      </c>
      <c r="P1427" s="13">
        <f t="shared" si="88"/>
        <v>0</v>
      </c>
      <c r="Q1427" s="13">
        <f t="shared" si="89"/>
        <v>0</v>
      </c>
      <c r="R1427" s="14">
        <f t="shared" si="90"/>
        <v>42093.131469907406</v>
      </c>
      <c r="S1427" s="14">
        <f t="shared" si="91"/>
        <v>42123.131469907406</v>
      </c>
    </row>
    <row r="1428" spans="1:19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2" t="s">
        <v>8302</v>
      </c>
      <c r="O1428" t="s">
        <v>8321</v>
      </c>
      <c r="P1428" s="13">
        <f t="shared" si="88"/>
        <v>0</v>
      </c>
      <c r="Q1428" s="13">
        <f t="shared" si="89"/>
        <v>0</v>
      </c>
      <c r="R1428" s="14">
        <f t="shared" si="90"/>
        <v>42180.390277777777</v>
      </c>
      <c r="S1428" s="14">
        <f t="shared" si="91"/>
        <v>42240.390277777777</v>
      </c>
    </row>
    <row r="1429" spans="1:19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2" t="s">
        <v>8302</v>
      </c>
      <c r="O1429" t="s">
        <v>8321</v>
      </c>
      <c r="P1429" s="13">
        <f t="shared" si="88"/>
        <v>8</v>
      </c>
      <c r="Q1429" s="13">
        <f t="shared" si="89"/>
        <v>104.75</v>
      </c>
      <c r="R1429" s="14">
        <f t="shared" si="90"/>
        <v>42601.851678240739</v>
      </c>
      <c r="S1429" s="14">
        <f t="shared" si="91"/>
        <v>42631.851678240739</v>
      </c>
    </row>
    <row r="1430" spans="1:19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2" t="s">
        <v>8302</v>
      </c>
      <c r="O1430" t="s">
        <v>8321</v>
      </c>
      <c r="P1430" s="13">
        <f t="shared" si="88"/>
        <v>5</v>
      </c>
      <c r="Q1430" s="13">
        <f t="shared" si="89"/>
        <v>15</v>
      </c>
      <c r="R1430" s="14">
        <f t="shared" si="90"/>
        <v>42432.379826388889</v>
      </c>
      <c r="S1430" s="14">
        <f t="shared" si="91"/>
        <v>42462.338159722218</v>
      </c>
    </row>
    <row r="1431" spans="1:19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2" t="s">
        <v>8302</v>
      </c>
      <c r="O1431" t="s">
        <v>8321</v>
      </c>
      <c r="P1431" s="13">
        <f t="shared" si="88"/>
        <v>0</v>
      </c>
      <c r="Q1431" s="13">
        <f t="shared" si="89"/>
        <v>0</v>
      </c>
      <c r="R1431" s="14">
        <f t="shared" si="90"/>
        <v>42074.060671296291</v>
      </c>
      <c r="S1431" s="14">
        <f t="shared" si="91"/>
        <v>42104.060671296291</v>
      </c>
    </row>
    <row r="1432" spans="1:19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2" t="s">
        <v>8302</v>
      </c>
      <c r="O1432" t="s">
        <v>8321</v>
      </c>
      <c r="P1432" s="13">
        <f t="shared" si="88"/>
        <v>8</v>
      </c>
      <c r="Q1432" s="13">
        <f t="shared" si="89"/>
        <v>80.599999999999994</v>
      </c>
      <c r="R1432" s="14">
        <f t="shared" si="90"/>
        <v>41961.813518518517</v>
      </c>
      <c r="S1432" s="14">
        <f t="shared" si="91"/>
        <v>41992.813518518517</v>
      </c>
    </row>
    <row r="1433" spans="1:19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2" t="s">
        <v>8302</v>
      </c>
      <c r="O1433" t="s">
        <v>8321</v>
      </c>
      <c r="P1433" s="13">
        <f t="shared" si="88"/>
        <v>32</v>
      </c>
      <c r="Q1433" s="13">
        <f t="shared" si="89"/>
        <v>115.55</v>
      </c>
      <c r="R1433" s="14">
        <f t="shared" si="90"/>
        <v>42304.210833333331</v>
      </c>
      <c r="S1433" s="14">
        <f t="shared" si="91"/>
        <v>42334.252500000002</v>
      </c>
    </row>
    <row r="1434" spans="1:19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2" t="s">
        <v>8302</v>
      </c>
      <c r="O1434" t="s">
        <v>8321</v>
      </c>
      <c r="P1434" s="13">
        <f t="shared" si="88"/>
        <v>0</v>
      </c>
      <c r="Q1434" s="13">
        <f t="shared" si="89"/>
        <v>0</v>
      </c>
      <c r="R1434" s="14">
        <f t="shared" si="90"/>
        <v>42175.780416666668</v>
      </c>
      <c r="S1434" s="14">
        <f t="shared" si="91"/>
        <v>42205.780416666668</v>
      </c>
    </row>
    <row r="1435" spans="1:19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2" t="s">
        <v>8302</v>
      </c>
      <c r="O1435" t="s">
        <v>8321</v>
      </c>
      <c r="P1435" s="13">
        <f t="shared" si="88"/>
        <v>7</v>
      </c>
      <c r="Q1435" s="13">
        <f t="shared" si="89"/>
        <v>80.5</v>
      </c>
      <c r="R1435" s="14">
        <f t="shared" si="90"/>
        <v>42673.625868055555</v>
      </c>
      <c r="S1435" s="14">
        <f t="shared" si="91"/>
        <v>42714.458333333328</v>
      </c>
    </row>
    <row r="1436" spans="1:19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2" t="s">
        <v>8302</v>
      </c>
      <c r="O1436" t="s">
        <v>8321</v>
      </c>
      <c r="P1436" s="13">
        <f t="shared" si="88"/>
        <v>10</v>
      </c>
      <c r="Q1436" s="13">
        <f t="shared" si="89"/>
        <v>744.55</v>
      </c>
      <c r="R1436" s="14">
        <f t="shared" si="90"/>
        <v>42142.767106481479</v>
      </c>
      <c r="S1436" s="14">
        <f t="shared" si="91"/>
        <v>42163.625</v>
      </c>
    </row>
    <row r="1437" spans="1:19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2" t="s">
        <v>8302</v>
      </c>
      <c r="O1437" t="s">
        <v>8321</v>
      </c>
      <c r="P1437" s="13">
        <f t="shared" si="88"/>
        <v>0</v>
      </c>
      <c r="Q1437" s="13">
        <f t="shared" si="89"/>
        <v>7.5</v>
      </c>
      <c r="R1437" s="14">
        <f t="shared" si="90"/>
        <v>42258.780324074076</v>
      </c>
      <c r="S1437" s="14">
        <f t="shared" si="91"/>
        <v>42288.780324074076</v>
      </c>
    </row>
    <row r="1438" spans="1:19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2" t="s">
        <v>8302</v>
      </c>
      <c r="O1438" t="s">
        <v>8321</v>
      </c>
      <c r="P1438" s="13">
        <f t="shared" si="88"/>
        <v>1</v>
      </c>
      <c r="Q1438" s="13">
        <f t="shared" si="89"/>
        <v>38.5</v>
      </c>
      <c r="R1438" s="14">
        <f t="shared" si="90"/>
        <v>42391.35019675926</v>
      </c>
      <c r="S1438" s="14">
        <f t="shared" si="91"/>
        <v>42421.35019675926</v>
      </c>
    </row>
    <row r="1439" spans="1:19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2" t="s">
        <v>8302</v>
      </c>
      <c r="O1439" t="s">
        <v>8321</v>
      </c>
      <c r="P1439" s="13">
        <f t="shared" si="88"/>
        <v>27</v>
      </c>
      <c r="Q1439" s="13">
        <f t="shared" si="89"/>
        <v>36.68</v>
      </c>
      <c r="R1439" s="14">
        <f t="shared" si="90"/>
        <v>41796.531701388885</v>
      </c>
      <c r="S1439" s="14">
        <f t="shared" si="91"/>
        <v>41833.207638888889</v>
      </c>
    </row>
    <row r="1440" spans="1:19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2" t="s">
        <v>8302</v>
      </c>
      <c r="O1440" t="s">
        <v>8321</v>
      </c>
      <c r="P1440" s="13">
        <f t="shared" si="88"/>
        <v>3</v>
      </c>
      <c r="Q1440" s="13">
        <f t="shared" si="89"/>
        <v>75</v>
      </c>
      <c r="R1440" s="14">
        <f t="shared" si="90"/>
        <v>42457.871516203704</v>
      </c>
      <c r="S1440" s="14">
        <f t="shared" si="91"/>
        <v>42487.579861111109</v>
      </c>
    </row>
    <row r="1441" spans="1:19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2" t="s">
        <v>8302</v>
      </c>
      <c r="O1441" t="s">
        <v>8321</v>
      </c>
      <c r="P1441" s="13">
        <f t="shared" si="88"/>
        <v>7</v>
      </c>
      <c r="Q1441" s="13">
        <f t="shared" si="89"/>
        <v>30</v>
      </c>
      <c r="R1441" s="14">
        <f t="shared" si="90"/>
        <v>42040.829872685179</v>
      </c>
      <c r="S1441" s="14">
        <f t="shared" si="91"/>
        <v>42070.829872685179</v>
      </c>
    </row>
    <row r="1442" spans="1:19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2" t="s">
        <v>8302</v>
      </c>
      <c r="O1442" t="s">
        <v>8321</v>
      </c>
      <c r="P1442" s="13">
        <f t="shared" si="88"/>
        <v>0</v>
      </c>
      <c r="Q1442" s="13">
        <f t="shared" si="89"/>
        <v>1</v>
      </c>
      <c r="R1442" s="14">
        <f t="shared" si="90"/>
        <v>42486.748414351852</v>
      </c>
      <c r="S1442" s="14">
        <f t="shared" si="91"/>
        <v>42516.748414351852</v>
      </c>
    </row>
    <row r="1443" spans="1:19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2" t="s">
        <v>8302</v>
      </c>
      <c r="O1443" t="s">
        <v>8321</v>
      </c>
      <c r="P1443" s="13">
        <f t="shared" si="88"/>
        <v>1</v>
      </c>
      <c r="Q1443" s="13">
        <f t="shared" si="89"/>
        <v>673.33</v>
      </c>
      <c r="R1443" s="14">
        <f t="shared" si="90"/>
        <v>42198.765844907408</v>
      </c>
      <c r="S1443" s="14">
        <f t="shared" si="91"/>
        <v>42258.765844907408</v>
      </c>
    </row>
    <row r="1444" spans="1:19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2" t="s">
        <v>8302</v>
      </c>
      <c r="O1444" t="s">
        <v>8321</v>
      </c>
      <c r="P1444" s="13">
        <f t="shared" si="88"/>
        <v>0</v>
      </c>
      <c r="Q1444" s="13">
        <f t="shared" si="89"/>
        <v>0</v>
      </c>
      <c r="R1444" s="14">
        <f t="shared" si="90"/>
        <v>42485.64534722222</v>
      </c>
      <c r="S1444" s="14">
        <f t="shared" si="91"/>
        <v>42515.64534722222</v>
      </c>
    </row>
    <row r="1445" spans="1:19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2" t="s">
        <v>8302</v>
      </c>
      <c r="O1445" t="s">
        <v>8321</v>
      </c>
      <c r="P1445" s="13">
        <f t="shared" si="88"/>
        <v>0</v>
      </c>
      <c r="Q1445" s="13">
        <f t="shared" si="89"/>
        <v>0</v>
      </c>
      <c r="R1445" s="14">
        <f t="shared" si="90"/>
        <v>42707.926030092596</v>
      </c>
      <c r="S1445" s="14">
        <f t="shared" si="91"/>
        <v>42737.926030092596</v>
      </c>
    </row>
    <row r="1446" spans="1:19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2" t="s">
        <v>8302</v>
      </c>
      <c r="O1446" t="s">
        <v>8321</v>
      </c>
      <c r="P1446" s="13">
        <f t="shared" si="88"/>
        <v>0</v>
      </c>
      <c r="Q1446" s="13">
        <f t="shared" si="89"/>
        <v>0</v>
      </c>
      <c r="R1446" s="14">
        <f t="shared" si="90"/>
        <v>42199.873402777783</v>
      </c>
      <c r="S1446" s="14">
        <f t="shared" si="91"/>
        <v>42259.873402777783</v>
      </c>
    </row>
    <row r="1447" spans="1:19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2" t="s">
        <v>8302</v>
      </c>
      <c r="O1447" t="s">
        <v>8321</v>
      </c>
      <c r="P1447" s="13">
        <f t="shared" si="88"/>
        <v>0</v>
      </c>
      <c r="Q1447" s="13">
        <f t="shared" si="89"/>
        <v>0</v>
      </c>
      <c r="R1447" s="14">
        <f t="shared" si="90"/>
        <v>42139.542303240742</v>
      </c>
      <c r="S1447" s="14">
        <f t="shared" si="91"/>
        <v>42169.542303240742</v>
      </c>
    </row>
    <row r="1448" spans="1:19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2" t="s">
        <v>8302</v>
      </c>
      <c r="O1448" t="s">
        <v>8321</v>
      </c>
      <c r="P1448" s="13">
        <f t="shared" si="88"/>
        <v>0</v>
      </c>
      <c r="Q1448" s="13">
        <f t="shared" si="89"/>
        <v>0</v>
      </c>
      <c r="R1448" s="14">
        <f t="shared" si="90"/>
        <v>42461.447662037041</v>
      </c>
      <c r="S1448" s="14">
        <f t="shared" si="91"/>
        <v>42481.447662037041</v>
      </c>
    </row>
    <row r="1449" spans="1:19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2" t="s">
        <v>8302</v>
      </c>
      <c r="O1449" t="s">
        <v>8321</v>
      </c>
      <c r="P1449" s="13">
        <f t="shared" si="88"/>
        <v>0</v>
      </c>
      <c r="Q1449" s="13">
        <f t="shared" si="89"/>
        <v>25</v>
      </c>
      <c r="R1449" s="14">
        <f t="shared" si="90"/>
        <v>42529.730717592596</v>
      </c>
      <c r="S1449" s="14">
        <f t="shared" si="91"/>
        <v>42559.730717592596</v>
      </c>
    </row>
    <row r="1450" spans="1:19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2" t="s">
        <v>8302</v>
      </c>
      <c r="O1450" t="s">
        <v>8321</v>
      </c>
      <c r="P1450" s="13">
        <f t="shared" si="88"/>
        <v>0</v>
      </c>
      <c r="Q1450" s="13">
        <f t="shared" si="89"/>
        <v>0</v>
      </c>
      <c r="R1450" s="14">
        <f t="shared" si="90"/>
        <v>42115.936550925922</v>
      </c>
      <c r="S1450" s="14">
        <f t="shared" si="91"/>
        <v>42146.225694444445</v>
      </c>
    </row>
    <row r="1451" spans="1:19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2" t="s">
        <v>8302</v>
      </c>
      <c r="O1451" t="s">
        <v>8321</v>
      </c>
      <c r="P1451" s="13">
        <f t="shared" si="88"/>
        <v>0</v>
      </c>
      <c r="Q1451" s="13">
        <f t="shared" si="89"/>
        <v>0</v>
      </c>
      <c r="R1451" s="14">
        <f t="shared" si="90"/>
        <v>42086.811400462961</v>
      </c>
      <c r="S1451" s="14">
        <f t="shared" si="91"/>
        <v>42134.811400462961</v>
      </c>
    </row>
    <row r="1452" spans="1:19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2" t="s">
        <v>8302</v>
      </c>
      <c r="O1452" t="s">
        <v>8321</v>
      </c>
      <c r="P1452" s="13">
        <f t="shared" si="88"/>
        <v>0</v>
      </c>
      <c r="Q1452" s="13">
        <f t="shared" si="89"/>
        <v>1</v>
      </c>
      <c r="R1452" s="14">
        <f t="shared" si="90"/>
        <v>42390.171261574069</v>
      </c>
      <c r="S1452" s="14">
        <f t="shared" si="91"/>
        <v>42420.171261574069</v>
      </c>
    </row>
    <row r="1453" spans="1:19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2" t="s">
        <v>8302</v>
      </c>
      <c r="O1453" t="s">
        <v>8321</v>
      </c>
      <c r="P1453" s="13">
        <f t="shared" si="88"/>
        <v>0</v>
      </c>
      <c r="Q1453" s="13">
        <f t="shared" si="89"/>
        <v>1</v>
      </c>
      <c r="R1453" s="14">
        <f t="shared" si="90"/>
        <v>41931.959016203706</v>
      </c>
      <c r="S1453" s="14">
        <f t="shared" si="91"/>
        <v>41962.00068287037</v>
      </c>
    </row>
    <row r="1454" spans="1:19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2" t="s">
        <v>8302</v>
      </c>
      <c r="O1454" t="s">
        <v>8321</v>
      </c>
      <c r="P1454" s="13">
        <f t="shared" si="88"/>
        <v>0</v>
      </c>
      <c r="Q1454" s="13">
        <f t="shared" si="89"/>
        <v>0</v>
      </c>
      <c r="R1454" s="14">
        <f t="shared" si="90"/>
        <v>41818.703275462962</v>
      </c>
      <c r="S1454" s="14">
        <f t="shared" si="91"/>
        <v>41848.703275462962</v>
      </c>
    </row>
    <row r="1455" spans="1:19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2" t="s">
        <v>8302</v>
      </c>
      <c r="O1455" t="s">
        <v>8321</v>
      </c>
      <c r="P1455" s="13">
        <f t="shared" si="88"/>
        <v>0</v>
      </c>
      <c r="Q1455" s="13">
        <f t="shared" si="89"/>
        <v>0</v>
      </c>
      <c r="R1455" s="14">
        <f t="shared" si="90"/>
        <v>42795.696145833332</v>
      </c>
      <c r="S1455" s="14">
        <f t="shared" si="91"/>
        <v>42840.654479166667</v>
      </c>
    </row>
    <row r="1456" spans="1:19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2" t="s">
        <v>8302</v>
      </c>
      <c r="O1456" t="s">
        <v>8321</v>
      </c>
      <c r="P1456" s="13">
        <f t="shared" si="88"/>
        <v>1</v>
      </c>
      <c r="Q1456" s="13">
        <f t="shared" si="89"/>
        <v>15</v>
      </c>
      <c r="R1456" s="14">
        <f t="shared" si="90"/>
        <v>42463.866666666669</v>
      </c>
      <c r="S1456" s="14">
        <f t="shared" si="91"/>
        <v>42484.915972222225</v>
      </c>
    </row>
    <row r="1457" spans="1:19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2" t="s">
        <v>8302</v>
      </c>
      <c r="O1457" t="s">
        <v>8321</v>
      </c>
      <c r="P1457" s="13">
        <f t="shared" si="88"/>
        <v>11</v>
      </c>
      <c r="Q1457" s="13">
        <f t="shared" si="89"/>
        <v>225</v>
      </c>
      <c r="R1457" s="14">
        <f t="shared" si="90"/>
        <v>41832.672685185185</v>
      </c>
      <c r="S1457" s="14">
        <f t="shared" si="91"/>
        <v>41887.568749999999</v>
      </c>
    </row>
    <row r="1458" spans="1:19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2" t="s">
        <v>8302</v>
      </c>
      <c r="O1458" t="s">
        <v>8321</v>
      </c>
      <c r="P1458" s="13">
        <f t="shared" si="88"/>
        <v>3</v>
      </c>
      <c r="Q1458" s="13">
        <f t="shared" si="89"/>
        <v>48.33</v>
      </c>
      <c r="R1458" s="14">
        <f t="shared" si="90"/>
        <v>42708.668576388889</v>
      </c>
      <c r="S1458" s="14">
        <f t="shared" si="91"/>
        <v>42738.668576388889</v>
      </c>
    </row>
    <row r="1459" spans="1:19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2" t="s">
        <v>8302</v>
      </c>
      <c r="O1459" t="s">
        <v>8321</v>
      </c>
      <c r="P1459" s="13">
        <f t="shared" si="88"/>
        <v>0</v>
      </c>
      <c r="Q1459" s="13">
        <f t="shared" si="89"/>
        <v>0</v>
      </c>
      <c r="R1459" s="14">
        <f t="shared" si="90"/>
        <v>42289.89634259259</v>
      </c>
      <c r="S1459" s="14">
        <f t="shared" si="91"/>
        <v>42319.938009259262</v>
      </c>
    </row>
    <row r="1460" spans="1:19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2" t="s">
        <v>8302</v>
      </c>
      <c r="O1460" t="s">
        <v>8321</v>
      </c>
      <c r="P1460" s="13">
        <f t="shared" si="88"/>
        <v>0</v>
      </c>
      <c r="Q1460" s="13">
        <f t="shared" si="89"/>
        <v>0</v>
      </c>
      <c r="R1460" s="14">
        <f t="shared" si="90"/>
        <v>41831.705555555556</v>
      </c>
      <c r="S1460" s="14">
        <f t="shared" si="91"/>
        <v>41862.166666666664</v>
      </c>
    </row>
    <row r="1461" spans="1:19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2" t="s">
        <v>8302</v>
      </c>
      <c r="O1461" t="s">
        <v>8321</v>
      </c>
      <c r="P1461" s="13">
        <f t="shared" si="88"/>
        <v>0</v>
      </c>
      <c r="Q1461" s="13">
        <f t="shared" si="89"/>
        <v>0</v>
      </c>
      <c r="R1461" s="14">
        <f t="shared" si="90"/>
        <v>42312.204814814817</v>
      </c>
      <c r="S1461" s="14">
        <f t="shared" si="91"/>
        <v>42340.725694444445</v>
      </c>
    </row>
    <row r="1462" spans="1:19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2" t="s">
        <v>8302</v>
      </c>
      <c r="O1462" t="s">
        <v>8321</v>
      </c>
      <c r="P1462" s="13">
        <f t="shared" si="88"/>
        <v>0</v>
      </c>
      <c r="Q1462" s="13">
        <f t="shared" si="89"/>
        <v>0</v>
      </c>
      <c r="R1462" s="14">
        <f t="shared" si="90"/>
        <v>41915.896967592591</v>
      </c>
      <c r="S1462" s="14">
        <f t="shared" si="91"/>
        <v>41973.989583333328</v>
      </c>
    </row>
    <row r="1463" spans="1:19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2" t="s">
        <v>8302</v>
      </c>
      <c r="O1463" t="s">
        <v>8322</v>
      </c>
      <c r="P1463" s="13">
        <f t="shared" si="88"/>
        <v>101</v>
      </c>
      <c r="Q1463" s="13">
        <f t="shared" si="89"/>
        <v>44.67</v>
      </c>
      <c r="R1463" s="14">
        <f t="shared" si="90"/>
        <v>41899.645300925928</v>
      </c>
      <c r="S1463" s="14">
        <f t="shared" si="91"/>
        <v>41933</v>
      </c>
    </row>
    <row r="1464" spans="1:19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2" t="s">
        <v>8302</v>
      </c>
      <c r="O1464" t="s">
        <v>8322</v>
      </c>
      <c r="P1464" s="13">
        <f t="shared" si="88"/>
        <v>109</v>
      </c>
      <c r="Q1464" s="13">
        <f t="shared" si="89"/>
        <v>28.94</v>
      </c>
      <c r="R1464" s="14">
        <f t="shared" si="90"/>
        <v>41344.662858796299</v>
      </c>
      <c r="S1464" s="14">
        <f t="shared" si="91"/>
        <v>41374.662858796299</v>
      </c>
    </row>
    <row r="1465" spans="1:19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2" t="s">
        <v>8302</v>
      </c>
      <c r="O1465" t="s">
        <v>8322</v>
      </c>
      <c r="P1465" s="13">
        <f t="shared" si="88"/>
        <v>148</v>
      </c>
      <c r="Q1465" s="13">
        <f t="shared" si="89"/>
        <v>35.44</v>
      </c>
      <c r="R1465" s="14">
        <f t="shared" si="90"/>
        <v>41326.911319444444</v>
      </c>
      <c r="S1465" s="14">
        <f t="shared" si="91"/>
        <v>41371.869652777779</v>
      </c>
    </row>
    <row r="1466" spans="1:19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2" t="s">
        <v>8302</v>
      </c>
      <c r="O1466" t="s">
        <v>8322</v>
      </c>
      <c r="P1466" s="13">
        <f t="shared" si="88"/>
        <v>163</v>
      </c>
      <c r="Q1466" s="13">
        <f t="shared" si="89"/>
        <v>34.869999999999997</v>
      </c>
      <c r="R1466" s="14">
        <f t="shared" si="90"/>
        <v>41291.661550925928</v>
      </c>
      <c r="S1466" s="14">
        <f t="shared" si="91"/>
        <v>41321.661550925928</v>
      </c>
    </row>
    <row r="1467" spans="1:19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2" t="s">
        <v>8302</v>
      </c>
      <c r="O1467" t="s">
        <v>8322</v>
      </c>
      <c r="P1467" s="13">
        <f t="shared" si="88"/>
        <v>456</v>
      </c>
      <c r="Q1467" s="13">
        <f t="shared" si="89"/>
        <v>52.62</v>
      </c>
      <c r="R1467" s="14">
        <f t="shared" si="90"/>
        <v>40959.734398148146</v>
      </c>
      <c r="S1467" s="14">
        <f t="shared" si="91"/>
        <v>40990.125</v>
      </c>
    </row>
    <row r="1468" spans="1:19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2" t="s">
        <v>8302</v>
      </c>
      <c r="O1468" t="s">
        <v>8322</v>
      </c>
      <c r="P1468" s="13">
        <f t="shared" si="88"/>
        <v>108</v>
      </c>
      <c r="Q1468" s="13">
        <f t="shared" si="89"/>
        <v>69.599999999999994</v>
      </c>
      <c r="R1468" s="14">
        <f t="shared" si="90"/>
        <v>42340.172060185185</v>
      </c>
      <c r="S1468" s="14">
        <f t="shared" si="91"/>
        <v>42381.208333333328</v>
      </c>
    </row>
    <row r="1469" spans="1:19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2" t="s">
        <v>8302</v>
      </c>
      <c r="O1469" t="s">
        <v>8322</v>
      </c>
      <c r="P1469" s="13">
        <f t="shared" si="88"/>
        <v>115</v>
      </c>
      <c r="Q1469" s="13">
        <f t="shared" si="89"/>
        <v>76.72</v>
      </c>
      <c r="R1469" s="14">
        <f t="shared" si="90"/>
        <v>40933.80190972222</v>
      </c>
      <c r="S1469" s="14">
        <f t="shared" si="91"/>
        <v>40993.760243055556</v>
      </c>
    </row>
    <row r="1470" spans="1:19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2" t="s">
        <v>8302</v>
      </c>
      <c r="O1470" t="s">
        <v>8322</v>
      </c>
      <c r="P1470" s="13">
        <f t="shared" si="88"/>
        <v>102</v>
      </c>
      <c r="Q1470" s="13">
        <f t="shared" si="89"/>
        <v>33.19</v>
      </c>
      <c r="R1470" s="14">
        <f t="shared" si="90"/>
        <v>40646.014456018522</v>
      </c>
      <c r="S1470" s="14">
        <f t="shared" si="91"/>
        <v>40706.014456018522</v>
      </c>
    </row>
    <row r="1471" spans="1:19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2" t="s">
        <v>8302</v>
      </c>
      <c r="O1471" t="s">
        <v>8322</v>
      </c>
      <c r="P1471" s="13">
        <f t="shared" si="88"/>
        <v>108</v>
      </c>
      <c r="Q1471" s="13">
        <f t="shared" si="89"/>
        <v>149.46</v>
      </c>
      <c r="R1471" s="14">
        <f t="shared" si="90"/>
        <v>41290.598483796297</v>
      </c>
      <c r="S1471" s="14">
        <f t="shared" si="91"/>
        <v>41320.598483796297</v>
      </c>
    </row>
    <row r="1472" spans="1:19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2" t="s">
        <v>8302</v>
      </c>
      <c r="O1472" t="s">
        <v>8322</v>
      </c>
      <c r="P1472" s="13">
        <f t="shared" si="88"/>
        <v>125</v>
      </c>
      <c r="Q1472" s="13">
        <f t="shared" si="89"/>
        <v>23.17</v>
      </c>
      <c r="R1472" s="14">
        <f t="shared" si="90"/>
        <v>41250.827118055553</v>
      </c>
      <c r="S1472" s="14">
        <f t="shared" si="91"/>
        <v>41271.827118055553</v>
      </c>
    </row>
    <row r="1473" spans="1:19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2" t="s">
        <v>8302</v>
      </c>
      <c r="O1473" t="s">
        <v>8322</v>
      </c>
      <c r="P1473" s="13">
        <f t="shared" si="88"/>
        <v>104</v>
      </c>
      <c r="Q1473" s="13">
        <f t="shared" si="89"/>
        <v>96.88</v>
      </c>
      <c r="R1473" s="14">
        <f t="shared" si="90"/>
        <v>42073.957569444443</v>
      </c>
      <c r="S1473" s="14">
        <f t="shared" si="91"/>
        <v>42103.957569444443</v>
      </c>
    </row>
    <row r="1474" spans="1:19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2" t="s">
        <v>8302</v>
      </c>
      <c r="O1474" t="s">
        <v>8322</v>
      </c>
      <c r="P1474" s="13">
        <f t="shared" ref="P1474:P1537" si="92">ROUND(E1474/D1474*100,0)</f>
        <v>139</v>
      </c>
      <c r="Q1474" s="13">
        <f t="shared" si="89"/>
        <v>103.2</v>
      </c>
      <c r="R1474" s="14">
        <f t="shared" si="90"/>
        <v>41533.542858796296</v>
      </c>
      <c r="S1474" s="14">
        <f t="shared" si="91"/>
        <v>41563.542858796296</v>
      </c>
    </row>
    <row r="1475" spans="1:19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2" t="s">
        <v>8302</v>
      </c>
      <c r="O1475" t="s">
        <v>8322</v>
      </c>
      <c r="P1475" s="13">
        <f t="shared" si="92"/>
        <v>121</v>
      </c>
      <c r="Q1475" s="13">
        <f t="shared" ref="Q1475:Q1538" si="93">IFERROR(ROUND(E1475/L1475,2),0)</f>
        <v>38.46</v>
      </c>
      <c r="R1475" s="14">
        <f t="shared" ref="R1475:R1538" si="94">(((J1475/60)/60)/24)+DATE(1970,1,1)</f>
        <v>40939.979618055557</v>
      </c>
      <c r="S1475" s="14">
        <f t="shared" ref="S1475:S1538" si="95">(((I1475/60)/60)/24)+DATE(1970,1,1)</f>
        <v>40969.979618055557</v>
      </c>
    </row>
    <row r="1476" spans="1:19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2" t="s">
        <v>8302</v>
      </c>
      <c r="O1476" t="s">
        <v>8322</v>
      </c>
      <c r="P1476" s="13">
        <f t="shared" si="92"/>
        <v>112</v>
      </c>
      <c r="Q1476" s="13">
        <f t="shared" si="93"/>
        <v>44.32</v>
      </c>
      <c r="R1476" s="14">
        <f t="shared" si="94"/>
        <v>41500.727916666663</v>
      </c>
      <c r="S1476" s="14">
        <f t="shared" si="95"/>
        <v>41530.727916666663</v>
      </c>
    </row>
    <row r="1477" spans="1:19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2" t="s">
        <v>8302</v>
      </c>
      <c r="O1477" t="s">
        <v>8322</v>
      </c>
      <c r="P1477" s="13">
        <f t="shared" si="92"/>
        <v>189</v>
      </c>
      <c r="Q1477" s="13">
        <f t="shared" si="93"/>
        <v>64.17</v>
      </c>
      <c r="R1477" s="14">
        <f t="shared" si="94"/>
        <v>41960.722951388889</v>
      </c>
      <c r="S1477" s="14">
        <f t="shared" si="95"/>
        <v>41993.207638888889</v>
      </c>
    </row>
    <row r="1478" spans="1:19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2" t="s">
        <v>8302</v>
      </c>
      <c r="O1478" t="s">
        <v>8322</v>
      </c>
      <c r="P1478" s="13">
        <f t="shared" si="92"/>
        <v>662</v>
      </c>
      <c r="Q1478" s="13">
        <f t="shared" si="93"/>
        <v>43.33</v>
      </c>
      <c r="R1478" s="14">
        <f t="shared" si="94"/>
        <v>40766.041921296295</v>
      </c>
      <c r="S1478" s="14">
        <f t="shared" si="95"/>
        <v>40796.041921296295</v>
      </c>
    </row>
    <row r="1479" spans="1:19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2" t="s">
        <v>8302</v>
      </c>
      <c r="O1479" t="s">
        <v>8322</v>
      </c>
      <c r="P1479" s="13">
        <f t="shared" si="92"/>
        <v>111</v>
      </c>
      <c r="Q1479" s="13">
        <f t="shared" si="93"/>
        <v>90.5</v>
      </c>
      <c r="R1479" s="14">
        <f t="shared" si="94"/>
        <v>40840.615787037037</v>
      </c>
      <c r="S1479" s="14">
        <f t="shared" si="95"/>
        <v>40900.125</v>
      </c>
    </row>
    <row r="1480" spans="1:19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2" t="s">
        <v>8302</v>
      </c>
      <c r="O1480" t="s">
        <v>8322</v>
      </c>
      <c r="P1480" s="13">
        <f t="shared" si="92"/>
        <v>1182</v>
      </c>
      <c r="Q1480" s="13">
        <f t="shared" si="93"/>
        <v>29.19</v>
      </c>
      <c r="R1480" s="14">
        <f t="shared" si="94"/>
        <v>41394.871678240743</v>
      </c>
      <c r="S1480" s="14">
        <f t="shared" si="95"/>
        <v>41408.871678240743</v>
      </c>
    </row>
    <row r="1481" spans="1:19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2" t="s">
        <v>8302</v>
      </c>
      <c r="O1481" t="s">
        <v>8322</v>
      </c>
      <c r="P1481" s="13">
        <f t="shared" si="92"/>
        <v>137</v>
      </c>
      <c r="Q1481" s="13">
        <f t="shared" si="93"/>
        <v>30.96</v>
      </c>
      <c r="R1481" s="14">
        <f t="shared" si="94"/>
        <v>41754.745243055557</v>
      </c>
      <c r="S1481" s="14">
        <f t="shared" si="95"/>
        <v>41769.165972222225</v>
      </c>
    </row>
    <row r="1482" spans="1:19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2" t="s">
        <v>8302</v>
      </c>
      <c r="O1482" t="s">
        <v>8322</v>
      </c>
      <c r="P1482" s="13">
        <f t="shared" si="92"/>
        <v>117</v>
      </c>
      <c r="Q1482" s="13">
        <f t="shared" si="93"/>
        <v>92.16</v>
      </c>
      <c r="R1482" s="14">
        <f t="shared" si="94"/>
        <v>41464.934016203704</v>
      </c>
      <c r="S1482" s="14">
        <f t="shared" si="95"/>
        <v>41481.708333333336</v>
      </c>
    </row>
    <row r="1483" spans="1:19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2" t="s">
        <v>8302</v>
      </c>
      <c r="O1483" t="s">
        <v>8304</v>
      </c>
      <c r="P1483" s="13">
        <f t="shared" si="92"/>
        <v>2</v>
      </c>
      <c r="Q1483" s="13">
        <f t="shared" si="93"/>
        <v>17.5</v>
      </c>
      <c r="R1483" s="14">
        <f t="shared" si="94"/>
        <v>41550.922974537039</v>
      </c>
      <c r="S1483" s="14">
        <f t="shared" si="95"/>
        <v>41580.922974537039</v>
      </c>
    </row>
    <row r="1484" spans="1:19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2" t="s">
        <v>8302</v>
      </c>
      <c r="O1484" t="s">
        <v>8304</v>
      </c>
      <c r="P1484" s="13">
        <f t="shared" si="92"/>
        <v>0</v>
      </c>
      <c r="Q1484" s="13">
        <f t="shared" si="93"/>
        <v>5</v>
      </c>
      <c r="R1484" s="14">
        <f t="shared" si="94"/>
        <v>41136.85805555556</v>
      </c>
      <c r="S1484" s="14">
        <f t="shared" si="95"/>
        <v>41159.32708333333</v>
      </c>
    </row>
    <row r="1485" spans="1:19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2" t="s">
        <v>8302</v>
      </c>
      <c r="O1485" t="s">
        <v>8304</v>
      </c>
      <c r="P1485" s="13">
        <f t="shared" si="92"/>
        <v>1</v>
      </c>
      <c r="Q1485" s="13">
        <f t="shared" si="93"/>
        <v>25</v>
      </c>
      <c r="R1485" s="14">
        <f t="shared" si="94"/>
        <v>42548.192997685182</v>
      </c>
      <c r="S1485" s="14">
        <f t="shared" si="95"/>
        <v>42573.192997685182</v>
      </c>
    </row>
    <row r="1486" spans="1:19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2" t="s">
        <v>8302</v>
      </c>
      <c r="O1486" t="s">
        <v>8304</v>
      </c>
      <c r="P1486" s="13">
        <f t="shared" si="92"/>
        <v>0</v>
      </c>
      <c r="Q1486" s="13">
        <f t="shared" si="93"/>
        <v>0</v>
      </c>
      <c r="R1486" s="14">
        <f t="shared" si="94"/>
        <v>41053.200960648144</v>
      </c>
      <c r="S1486" s="14">
        <f t="shared" si="95"/>
        <v>41111.618750000001</v>
      </c>
    </row>
    <row r="1487" spans="1:19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2" t="s">
        <v>8302</v>
      </c>
      <c r="O1487" t="s">
        <v>8304</v>
      </c>
      <c r="P1487" s="13">
        <f t="shared" si="92"/>
        <v>2</v>
      </c>
      <c r="Q1487" s="13">
        <f t="shared" si="93"/>
        <v>50</v>
      </c>
      <c r="R1487" s="14">
        <f t="shared" si="94"/>
        <v>42130.795983796299</v>
      </c>
      <c r="S1487" s="14">
        <f t="shared" si="95"/>
        <v>42175.795983796299</v>
      </c>
    </row>
    <row r="1488" spans="1:19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2" t="s">
        <v>8302</v>
      </c>
      <c r="O1488" t="s">
        <v>8304</v>
      </c>
      <c r="P1488" s="13">
        <f t="shared" si="92"/>
        <v>0</v>
      </c>
      <c r="Q1488" s="13">
        <f t="shared" si="93"/>
        <v>16</v>
      </c>
      <c r="R1488" s="14">
        <f t="shared" si="94"/>
        <v>42032.168530092589</v>
      </c>
      <c r="S1488" s="14">
        <f t="shared" si="95"/>
        <v>42062.168530092589</v>
      </c>
    </row>
    <row r="1489" spans="1:19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2" t="s">
        <v>8302</v>
      </c>
      <c r="O1489" t="s">
        <v>8304</v>
      </c>
      <c r="P1489" s="13">
        <f t="shared" si="92"/>
        <v>0</v>
      </c>
      <c r="Q1489" s="13">
        <f t="shared" si="93"/>
        <v>0</v>
      </c>
      <c r="R1489" s="14">
        <f t="shared" si="94"/>
        <v>42554.917488425926</v>
      </c>
      <c r="S1489" s="14">
        <f t="shared" si="95"/>
        <v>42584.917488425926</v>
      </c>
    </row>
    <row r="1490" spans="1:19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2" t="s">
        <v>8302</v>
      </c>
      <c r="O1490" t="s">
        <v>8304</v>
      </c>
      <c r="P1490" s="13">
        <f t="shared" si="92"/>
        <v>2</v>
      </c>
      <c r="Q1490" s="13">
        <f t="shared" si="93"/>
        <v>60</v>
      </c>
      <c r="R1490" s="14">
        <f t="shared" si="94"/>
        <v>41614.563194444447</v>
      </c>
      <c r="S1490" s="14">
        <f t="shared" si="95"/>
        <v>41644.563194444447</v>
      </c>
    </row>
    <row r="1491" spans="1:19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2" t="s">
        <v>8302</v>
      </c>
      <c r="O1491" t="s">
        <v>8304</v>
      </c>
      <c r="P1491" s="13">
        <f t="shared" si="92"/>
        <v>0</v>
      </c>
      <c r="Q1491" s="13">
        <f t="shared" si="93"/>
        <v>0</v>
      </c>
      <c r="R1491" s="14">
        <f t="shared" si="94"/>
        <v>41198.611712962964</v>
      </c>
      <c r="S1491" s="14">
        <f t="shared" si="95"/>
        <v>41228.653379629628</v>
      </c>
    </row>
    <row r="1492" spans="1:19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2" t="s">
        <v>8302</v>
      </c>
      <c r="O1492" t="s">
        <v>8304</v>
      </c>
      <c r="P1492" s="13">
        <f t="shared" si="92"/>
        <v>31</v>
      </c>
      <c r="Q1492" s="13">
        <f t="shared" si="93"/>
        <v>47.11</v>
      </c>
      <c r="R1492" s="14">
        <f t="shared" si="94"/>
        <v>41520.561041666668</v>
      </c>
      <c r="S1492" s="14">
        <f t="shared" si="95"/>
        <v>41549.561041666668</v>
      </c>
    </row>
    <row r="1493" spans="1:19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2" t="s">
        <v>8302</v>
      </c>
      <c r="O1493" t="s">
        <v>8304</v>
      </c>
      <c r="P1493" s="13">
        <f t="shared" si="92"/>
        <v>8</v>
      </c>
      <c r="Q1493" s="13">
        <f t="shared" si="93"/>
        <v>100</v>
      </c>
      <c r="R1493" s="14">
        <f t="shared" si="94"/>
        <v>41991.713460648149</v>
      </c>
      <c r="S1493" s="14">
        <f t="shared" si="95"/>
        <v>42050.651388888888</v>
      </c>
    </row>
    <row r="1494" spans="1:19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2" t="s">
        <v>8302</v>
      </c>
      <c r="O1494" t="s">
        <v>8304</v>
      </c>
      <c r="P1494" s="13">
        <f t="shared" si="92"/>
        <v>1</v>
      </c>
      <c r="Q1494" s="13">
        <f t="shared" si="93"/>
        <v>15</v>
      </c>
      <c r="R1494" s="14">
        <f t="shared" si="94"/>
        <v>40682.884791666671</v>
      </c>
      <c r="S1494" s="14">
        <f t="shared" si="95"/>
        <v>40712.884791666671</v>
      </c>
    </row>
    <row r="1495" spans="1:19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2" t="s">
        <v>8302</v>
      </c>
      <c r="O1495" t="s">
        <v>8304</v>
      </c>
      <c r="P1495" s="13">
        <f t="shared" si="92"/>
        <v>0</v>
      </c>
      <c r="Q1495" s="13">
        <f t="shared" si="93"/>
        <v>0</v>
      </c>
      <c r="R1495" s="14">
        <f t="shared" si="94"/>
        <v>41411.866608796299</v>
      </c>
      <c r="S1495" s="14">
        <f t="shared" si="95"/>
        <v>41441.866608796299</v>
      </c>
    </row>
    <row r="1496" spans="1:19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2" t="s">
        <v>8302</v>
      </c>
      <c r="O1496" t="s">
        <v>8304</v>
      </c>
      <c r="P1496" s="13">
        <f t="shared" si="92"/>
        <v>9</v>
      </c>
      <c r="Q1496" s="13">
        <f t="shared" si="93"/>
        <v>40.450000000000003</v>
      </c>
      <c r="R1496" s="14">
        <f t="shared" si="94"/>
        <v>42067.722372685181</v>
      </c>
      <c r="S1496" s="14">
        <f t="shared" si="95"/>
        <v>42097.651388888888</v>
      </c>
    </row>
    <row r="1497" spans="1:19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2" t="s">
        <v>8302</v>
      </c>
      <c r="O1497" t="s">
        <v>8304</v>
      </c>
      <c r="P1497" s="13">
        <f t="shared" si="92"/>
        <v>0</v>
      </c>
      <c r="Q1497" s="13">
        <f t="shared" si="93"/>
        <v>0</v>
      </c>
      <c r="R1497" s="14">
        <f t="shared" si="94"/>
        <v>40752.789710648147</v>
      </c>
      <c r="S1497" s="14">
        <f t="shared" si="95"/>
        <v>40782.789710648147</v>
      </c>
    </row>
    <row r="1498" spans="1:19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2" t="s">
        <v>8302</v>
      </c>
      <c r="O1498" t="s">
        <v>8304</v>
      </c>
      <c r="P1498" s="13">
        <f t="shared" si="92"/>
        <v>0</v>
      </c>
      <c r="Q1498" s="13">
        <f t="shared" si="93"/>
        <v>0</v>
      </c>
      <c r="R1498" s="14">
        <f t="shared" si="94"/>
        <v>41838.475219907406</v>
      </c>
      <c r="S1498" s="14">
        <f t="shared" si="95"/>
        <v>41898.475219907406</v>
      </c>
    </row>
    <row r="1499" spans="1:19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2" t="s">
        <v>8302</v>
      </c>
      <c r="O1499" t="s">
        <v>8304</v>
      </c>
      <c r="P1499" s="13">
        <f t="shared" si="92"/>
        <v>0</v>
      </c>
      <c r="Q1499" s="13">
        <f t="shared" si="93"/>
        <v>1</v>
      </c>
      <c r="R1499" s="14">
        <f t="shared" si="94"/>
        <v>41444.64261574074</v>
      </c>
      <c r="S1499" s="14">
        <f t="shared" si="95"/>
        <v>41486.821527777778</v>
      </c>
    </row>
    <row r="1500" spans="1:19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2" t="s">
        <v>8302</v>
      </c>
      <c r="O1500" t="s">
        <v>8304</v>
      </c>
      <c r="P1500" s="13">
        <f t="shared" si="92"/>
        <v>2</v>
      </c>
      <c r="Q1500" s="13">
        <f t="shared" si="93"/>
        <v>19</v>
      </c>
      <c r="R1500" s="14">
        <f t="shared" si="94"/>
        <v>41840.983541666668</v>
      </c>
      <c r="S1500" s="14">
        <f t="shared" si="95"/>
        <v>41885.983541666668</v>
      </c>
    </row>
    <row r="1501" spans="1:19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2" t="s">
        <v>8302</v>
      </c>
      <c r="O1501" t="s">
        <v>8304</v>
      </c>
      <c r="P1501" s="13">
        <f t="shared" si="92"/>
        <v>0</v>
      </c>
      <c r="Q1501" s="13">
        <f t="shared" si="93"/>
        <v>5</v>
      </c>
      <c r="R1501" s="14">
        <f t="shared" si="94"/>
        <v>42527.007326388892</v>
      </c>
      <c r="S1501" s="14">
        <f t="shared" si="95"/>
        <v>42587.007326388892</v>
      </c>
    </row>
    <row r="1502" spans="1:19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2" t="s">
        <v>8302</v>
      </c>
      <c r="O1502" t="s">
        <v>8304</v>
      </c>
      <c r="P1502" s="13">
        <f t="shared" si="92"/>
        <v>25</v>
      </c>
      <c r="Q1502" s="13">
        <f t="shared" si="93"/>
        <v>46.73</v>
      </c>
      <c r="R1502" s="14">
        <f t="shared" si="94"/>
        <v>41365.904594907406</v>
      </c>
      <c r="S1502" s="14">
        <f t="shared" si="95"/>
        <v>41395.904594907406</v>
      </c>
    </row>
    <row r="1503" spans="1:19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2" t="s">
        <v>8318</v>
      </c>
      <c r="O1503" t="s">
        <v>8319</v>
      </c>
      <c r="P1503" s="13">
        <f t="shared" si="92"/>
        <v>166</v>
      </c>
      <c r="Q1503" s="13">
        <f t="shared" si="93"/>
        <v>97.73</v>
      </c>
      <c r="R1503" s="14">
        <f t="shared" si="94"/>
        <v>42163.583599537036</v>
      </c>
      <c r="S1503" s="14">
        <f t="shared" si="95"/>
        <v>42193.583599537036</v>
      </c>
    </row>
    <row r="1504" spans="1:19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2" t="s">
        <v>8318</v>
      </c>
      <c r="O1504" t="s">
        <v>8319</v>
      </c>
      <c r="P1504" s="13">
        <f t="shared" si="92"/>
        <v>101</v>
      </c>
      <c r="Q1504" s="13">
        <f t="shared" si="93"/>
        <v>67.84</v>
      </c>
      <c r="R1504" s="14">
        <f t="shared" si="94"/>
        <v>42426.542592592596</v>
      </c>
      <c r="S1504" s="14">
        <f t="shared" si="95"/>
        <v>42454.916666666672</v>
      </c>
    </row>
    <row r="1505" spans="1:19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2" t="s">
        <v>8318</v>
      </c>
      <c r="O1505" t="s">
        <v>8319</v>
      </c>
      <c r="P1505" s="13">
        <f t="shared" si="92"/>
        <v>108</v>
      </c>
      <c r="Q1505" s="13">
        <f t="shared" si="93"/>
        <v>56.98</v>
      </c>
      <c r="R1505" s="14">
        <f t="shared" si="94"/>
        <v>42606.347233796296</v>
      </c>
      <c r="S1505" s="14">
        <f t="shared" si="95"/>
        <v>42666.347233796296</v>
      </c>
    </row>
    <row r="1506" spans="1:19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2" t="s">
        <v>8318</v>
      </c>
      <c r="O1506" t="s">
        <v>8319</v>
      </c>
      <c r="P1506" s="13">
        <f t="shared" si="92"/>
        <v>278</v>
      </c>
      <c r="Q1506" s="13">
        <f t="shared" si="93"/>
        <v>67.16</v>
      </c>
      <c r="R1506" s="14">
        <f t="shared" si="94"/>
        <v>41772.657685185186</v>
      </c>
      <c r="S1506" s="14">
        <f t="shared" si="95"/>
        <v>41800.356249999997</v>
      </c>
    </row>
    <row r="1507" spans="1:19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2" t="s">
        <v>8318</v>
      </c>
      <c r="O1507" t="s">
        <v>8319</v>
      </c>
      <c r="P1507" s="13">
        <f t="shared" si="92"/>
        <v>104</v>
      </c>
      <c r="Q1507" s="13">
        <f t="shared" si="93"/>
        <v>48.04</v>
      </c>
      <c r="R1507" s="14">
        <f t="shared" si="94"/>
        <v>42414.44332175926</v>
      </c>
      <c r="S1507" s="14">
        <f t="shared" si="95"/>
        <v>42451.834027777775</v>
      </c>
    </row>
    <row r="1508" spans="1:19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2" t="s">
        <v>8318</v>
      </c>
      <c r="O1508" t="s">
        <v>8319</v>
      </c>
      <c r="P1508" s="13">
        <f t="shared" si="92"/>
        <v>111</v>
      </c>
      <c r="Q1508" s="13">
        <f t="shared" si="93"/>
        <v>38.86</v>
      </c>
      <c r="R1508" s="14">
        <f t="shared" si="94"/>
        <v>41814.785925925928</v>
      </c>
      <c r="S1508" s="14">
        <f t="shared" si="95"/>
        <v>41844.785925925928</v>
      </c>
    </row>
    <row r="1509" spans="1:19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2" t="s">
        <v>8318</v>
      </c>
      <c r="O1509" t="s">
        <v>8319</v>
      </c>
      <c r="P1509" s="13">
        <f t="shared" si="92"/>
        <v>215</v>
      </c>
      <c r="Q1509" s="13">
        <f t="shared" si="93"/>
        <v>78.180000000000007</v>
      </c>
      <c r="R1509" s="14">
        <f t="shared" si="94"/>
        <v>40254.450335648151</v>
      </c>
      <c r="S1509" s="14">
        <f t="shared" si="95"/>
        <v>40313.340277777781</v>
      </c>
    </row>
    <row r="1510" spans="1:19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2" t="s">
        <v>8318</v>
      </c>
      <c r="O1510" t="s">
        <v>8319</v>
      </c>
      <c r="P1510" s="13">
        <f t="shared" si="92"/>
        <v>111</v>
      </c>
      <c r="Q1510" s="13">
        <f t="shared" si="93"/>
        <v>97.11</v>
      </c>
      <c r="R1510" s="14">
        <f t="shared" si="94"/>
        <v>41786.614363425928</v>
      </c>
      <c r="S1510" s="14">
        <f t="shared" si="95"/>
        <v>41817.614363425928</v>
      </c>
    </row>
    <row r="1511" spans="1:19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2" t="s">
        <v>8318</v>
      </c>
      <c r="O1511" t="s">
        <v>8319</v>
      </c>
      <c r="P1511" s="13">
        <f t="shared" si="92"/>
        <v>124</v>
      </c>
      <c r="Q1511" s="13">
        <f t="shared" si="93"/>
        <v>110.39</v>
      </c>
      <c r="R1511" s="14">
        <f t="shared" si="94"/>
        <v>42751.533391203702</v>
      </c>
      <c r="S1511" s="14">
        <f t="shared" si="95"/>
        <v>42780.957638888889</v>
      </c>
    </row>
    <row r="1512" spans="1:19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2" t="s">
        <v>8318</v>
      </c>
      <c r="O1512" t="s">
        <v>8319</v>
      </c>
      <c r="P1512" s="13">
        <f t="shared" si="92"/>
        <v>101</v>
      </c>
      <c r="Q1512" s="13">
        <f t="shared" si="93"/>
        <v>39.92</v>
      </c>
      <c r="R1512" s="14">
        <f t="shared" si="94"/>
        <v>41809.385162037033</v>
      </c>
      <c r="S1512" s="14">
        <f t="shared" si="95"/>
        <v>41839.385162037033</v>
      </c>
    </row>
    <row r="1513" spans="1:19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2" t="s">
        <v>8318</v>
      </c>
      <c r="O1513" t="s">
        <v>8319</v>
      </c>
      <c r="P1513" s="13">
        <f t="shared" si="92"/>
        <v>112</v>
      </c>
      <c r="Q1513" s="13">
        <f t="shared" si="93"/>
        <v>75.98</v>
      </c>
      <c r="R1513" s="14">
        <f t="shared" si="94"/>
        <v>42296.583379629628</v>
      </c>
      <c r="S1513" s="14">
        <f t="shared" si="95"/>
        <v>42326.625046296293</v>
      </c>
    </row>
    <row r="1514" spans="1:19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2" t="s">
        <v>8318</v>
      </c>
      <c r="O1514" t="s">
        <v>8319</v>
      </c>
      <c r="P1514" s="13">
        <f t="shared" si="92"/>
        <v>559</v>
      </c>
      <c r="Q1514" s="13">
        <f t="shared" si="93"/>
        <v>58.38</v>
      </c>
      <c r="R1514" s="14">
        <f t="shared" si="94"/>
        <v>42741.684479166666</v>
      </c>
      <c r="S1514" s="14">
        <f t="shared" si="95"/>
        <v>42771.684479166666</v>
      </c>
    </row>
    <row r="1515" spans="1:19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2" t="s">
        <v>8318</v>
      </c>
      <c r="O1515" t="s">
        <v>8319</v>
      </c>
      <c r="P1515" s="13">
        <f t="shared" si="92"/>
        <v>150</v>
      </c>
      <c r="Q1515" s="13">
        <f t="shared" si="93"/>
        <v>55.82</v>
      </c>
      <c r="R1515" s="14">
        <f t="shared" si="94"/>
        <v>41806.637337962966</v>
      </c>
      <c r="S1515" s="14">
        <f t="shared" si="95"/>
        <v>41836.637337962966</v>
      </c>
    </row>
    <row r="1516" spans="1:19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2" t="s">
        <v>8318</v>
      </c>
      <c r="O1516" t="s">
        <v>8319</v>
      </c>
      <c r="P1516" s="13">
        <f t="shared" si="92"/>
        <v>106</v>
      </c>
      <c r="Q1516" s="13">
        <f t="shared" si="93"/>
        <v>151.24</v>
      </c>
      <c r="R1516" s="14">
        <f t="shared" si="94"/>
        <v>42234.597685185188</v>
      </c>
      <c r="S1516" s="14">
        <f t="shared" si="95"/>
        <v>42274.597685185188</v>
      </c>
    </row>
    <row r="1517" spans="1:19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2" t="s">
        <v>8318</v>
      </c>
      <c r="O1517" t="s">
        <v>8319</v>
      </c>
      <c r="P1517" s="13">
        <f t="shared" si="92"/>
        <v>157</v>
      </c>
      <c r="Q1517" s="13">
        <f t="shared" si="93"/>
        <v>849.67</v>
      </c>
      <c r="R1517" s="14">
        <f t="shared" si="94"/>
        <v>42415.253437499996</v>
      </c>
      <c r="S1517" s="14">
        <f t="shared" si="95"/>
        <v>42445.211770833332</v>
      </c>
    </row>
    <row r="1518" spans="1:19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2" t="s">
        <v>8318</v>
      </c>
      <c r="O1518" t="s">
        <v>8319</v>
      </c>
      <c r="P1518" s="13">
        <f t="shared" si="92"/>
        <v>109</v>
      </c>
      <c r="Q1518" s="13">
        <f t="shared" si="93"/>
        <v>159.24</v>
      </c>
      <c r="R1518" s="14">
        <f t="shared" si="94"/>
        <v>42619.466342592597</v>
      </c>
      <c r="S1518" s="14">
        <f t="shared" si="95"/>
        <v>42649.583333333328</v>
      </c>
    </row>
    <row r="1519" spans="1:19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2" t="s">
        <v>8318</v>
      </c>
      <c r="O1519" t="s">
        <v>8319</v>
      </c>
      <c r="P1519" s="13">
        <f t="shared" si="92"/>
        <v>162</v>
      </c>
      <c r="Q1519" s="13">
        <f t="shared" si="93"/>
        <v>39.51</v>
      </c>
      <c r="R1519" s="14">
        <f t="shared" si="94"/>
        <v>41948.56658564815</v>
      </c>
      <c r="S1519" s="14">
        <f t="shared" si="95"/>
        <v>41979.25</v>
      </c>
    </row>
    <row r="1520" spans="1:19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2" t="s">
        <v>8318</v>
      </c>
      <c r="O1520" t="s">
        <v>8319</v>
      </c>
      <c r="P1520" s="13">
        <f t="shared" si="92"/>
        <v>205</v>
      </c>
      <c r="Q1520" s="13">
        <f t="shared" si="93"/>
        <v>130.53</v>
      </c>
      <c r="R1520" s="14">
        <f t="shared" si="94"/>
        <v>41760.8200462963</v>
      </c>
      <c r="S1520" s="14">
        <f t="shared" si="95"/>
        <v>41790.8200462963</v>
      </c>
    </row>
    <row r="1521" spans="1:19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2" t="s">
        <v>8318</v>
      </c>
      <c r="O1521" t="s">
        <v>8319</v>
      </c>
      <c r="P1521" s="13">
        <f t="shared" si="92"/>
        <v>103</v>
      </c>
      <c r="Q1521" s="13">
        <f t="shared" si="93"/>
        <v>64.16</v>
      </c>
      <c r="R1521" s="14">
        <f t="shared" si="94"/>
        <v>41782.741701388892</v>
      </c>
      <c r="S1521" s="14">
        <f t="shared" si="95"/>
        <v>41810.915972222225</v>
      </c>
    </row>
    <row r="1522" spans="1:19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2" t="s">
        <v>8318</v>
      </c>
      <c r="O1522" t="s">
        <v>8319</v>
      </c>
      <c r="P1522" s="13">
        <f t="shared" si="92"/>
        <v>103</v>
      </c>
      <c r="Q1522" s="13">
        <f t="shared" si="93"/>
        <v>111.53</v>
      </c>
      <c r="R1522" s="14">
        <f t="shared" si="94"/>
        <v>41955.857789351852</v>
      </c>
      <c r="S1522" s="14">
        <f t="shared" si="95"/>
        <v>41992.166666666672</v>
      </c>
    </row>
    <row r="1523" spans="1:19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2" t="s">
        <v>8318</v>
      </c>
      <c r="O1523" t="s">
        <v>8319</v>
      </c>
      <c r="P1523" s="13">
        <f t="shared" si="92"/>
        <v>107</v>
      </c>
      <c r="Q1523" s="13">
        <f t="shared" si="93"/>
        <v>170.45</v>
      </c>
      <c r="R1523" s="14">
        <f t="shared" si="94"/>
        <v>42493.167719907404</v>
      </c>
      <c r="S1523" s="14">
        <f t="shared" si="95"/>
        <v>42528.167719907404</v>
      </c>
    </row>
    <row r="1524" spans="1:19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2" t="s">
        <v>8318</v>
      </c>
      <c r="O1524" t="s">
        <v>8319</v>
      </c>
      <c r="P1524" s="13">
        <f t="shared" si="92"/>
        <v>139</v>
      </c>
      <c r="Q1524" s="13">
        <f t="shared" si="93"/>
        <v>133.74</v>
      </c>
      <c r="R1524" s="14">
        <f t="shared" si="94"/>
        <v>41899.830312500002</v>
      </c>
      <c r="S1524" s="14">
        <f t="shared" si="95"/>
        <v>41929.830312500002</v>
      </c>
    </row>
    <row r="1525" spans="1:19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2" t="s">
        <v>8318</v>
      </c>
      <c r="O1525" t="s">
        <v>8319</v>
      </c>
      <c r="P1525" s="13">
        <f t="shared" si="92"/>
        <v>125</v>
      </c>
      <c r="Q1525" s="13">
        <f t="shared" si="93"/>
        <v>95.83</v>
      </c>
      <c r="R1525" s="14">
        <f t="shared" si="94"/>
        <v>41964.751342592594</v>
      </c>
      <c r="S1525" s="14">
        <f t="shared" si="95"/>
        <v>41996</v>
      </c>
    </row>
    <row r="1526" spans="1:19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2" t="s">
        <v>8318</v>
      </c>
      <c r="O1526" t="s">
        <v>8319</v>
      </c>
      <c r="P1526" s="13">
        <f t="shared" si="92"/>
        <v>207</v>
      </c>
      <c r="Q1526" s="13">
        <f t="shared" si="93"/>
        <v>221.79</v>
      </c>
      <c r="R1526" s="14">
        <f t="shared" si="94"/>
        <v>42756.501041666663</v>
      </c>
      <c r="S1526" s="14">
        <f t="shared" si="95"/>
        <v>42786.501041666663</v>
      </c>
    </row>
    <row r="1527" spans="1:19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2" t="s">
        <v>8318</v>
      </c>
      <c r="O1527" t="s">
        <v>8319</v>
      </c>
      <c r="P1527" s="13">
        <f t="shared" si="92"/>
        <v>174</v>
      </c>
      <c r="Q1527" s="13">
        <f t="shared" si="93"/>
        <v>32.32</v>
      </c>
      <c r="R1527" s="14">
        <f t="shared" si="94"/>
        <v>42570.702986111108</v>
      </c>
      <c r="S1527" s="14">
        <f t="shared" si="95"/>
        <v>42600.702986111108</v>
      </c>
    </row>
    <row r="1528" spans="1:19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2" t="s">
        <v>8318</v>
      </c>
      <c r="O1528" t="s">
        <v>8319</v>
      </c>
      <c r="P1528" s="13">
        <f t="shared" si="92"/>
        <v>120</v>
      </c>
      <c r="Q1528" s="13">
        <f t="shared" si="93"/>
        <v>98.84</v>
      </c>
      <c r="R1528" s="14">
        <f t="shared" si="94"/>
        <v>42339.276006944448</v>
      </c>
      <c r="S1528" s="14">
        <f t="shared" si="95"/>
        <v>42388.276006944448</v>
      </c>
    </row>
    <row r="1529" spans="1:19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2" t="s">
        <v>8318</v>
      </c>
      <c r="O1529" t="s">
        <v>8319</v>
      </c>
      <c r="P1529" s="13">
        <f t="shared" si="92"/>
        <v>110</v>
      </c>
      <c r="Q1529" s="13">
        <f t="shared" si="93"/>
        <v>55.22</v>
      </c>
      <c r="R1529" s="14">
        <f t="shared" si="94"/>
        <v>42780.600532407407</v>
      </c>
      <c r="S1529" s="14">
        <f t="shared" si="95"/>
        <v>42808.558865740735</v>
      </c>
    </row>
    <row r="1530" spans="1:19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2" t="s">
        <v>8318</v>
      </c>
      <c r="O1530" t="s">
        <v>8319</v>
      </c>
      <c r="P1530" s="13">
        <f t="shared" si="92"/>
        <v>282</v>
      </c>
      <c r="Q1530" s="13">
        <f t="shared" si="93"/>
        <v>52.79</v>
      </c>
      <c r="R1530" s="14">
        <f t="shared" si="94"/>
        <v>42736.732893518521</v>
      </c>
      <c r="S1530" s="14">
        <f t="shared" si="95"/>
        <v>42767</v>
      </c>
    </row>
    <row r="1531" spans="1:19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2" t="s">
        <v>8318</v>
      </c>
      <c r="O1531" t="s">
        <v>8319</v>
      </c>
      <c r="P1531" s="13">
        <f t="shared" si="92"/>
        <v>101</v>
      </c>
      <c r="Q1531" s="13">
        <f t="shared" si="93"/>
        <v>135.66999999999999</v>
      </c>
      <c r="R1531" s="14">
        <f t="shared" si="94"/>
        <v>42052.628703703704</v>
      </c>
      <c r="S1531" s="14">
        <f t="shared" si="95"/>
        <v>42082.587037037039</v>
      </c>
    </row>
    <row r="1532" spans="1:19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2" t="s">
        <v>8318</v>
      </c>
      <c r="O1532" t="s">
        <v>8319</v>
      </c>
      <c r="P1532" s="13">
        <f t="shared" si="92"/>
        <v>135</v>
      </c>
      <c r="Q1532" s="13">
        <f t="shared" si="93"/>
        <v>53.99</v>
      </c>
      <c r="R1532" s="14">
        <f t="shared" si="94"/>
        <v>42275.767303240747</v>
      </c>
      <c r="S1532" s="14">
        <f t="shared" si="95"/>
        <v>42300.767303240747</v>
      </c>
    </row>
    <row r="1533" spans="1:19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2" t="s">
        <v>8318</v>
      </c>
      <c r="O1533" t="s">
        <v>8319</v>
      </c>
      <c r="P1533" s="13">
        <f t="shared" si="92"/>
        <v>176</v>
      </c>
      <c r="Q1533" s="13">
        <f t="shared" si="93"/>
        <v>56.64</v>
      </c>
      <c r="R1533" s="14">
        <f t="shared" si="94"/>
        <v>41941.802384259259</v>
      </c>
      <c r="S1533" s="14">
        <f t="shared" si="95"/>
        <v>41974.125</v>
      </c>
    </row>
    <row r="1534" spans="1:19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2" t="s">
        <v>8318</v>
      </c>
      <c r="O1534" t="s">
        <v>8319</v>
      </c>
      <c r="P1534" s="13">
        <f t="shared" si="92"/>
        <v>484</v>
      </c>
      <c r="Q1534" s="13">
        <f t="shared" si="93"/>
        <v>82.32</v>
      </c>
      <c r="R1534" s="14">
        <f t="shared" si="94"/>
        <v>42391.475289351853</v>
      </c>
      <c r="S1534" s="14">
        <f t="shared" si="95"/>
        <v>42415.625</v>
      </c>
    </row>
    <row r="1535" spans="1:19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2" t="s">
        <v>8318</v>
      </c>
      <c r="O1535" t="s">
        <v>8319</v>
      </c>
      <c r="P1535" s="13">
        <f t="shared" si="92"/>
        <v>145</v>
      </c>
      <c r="Q1535" s="13">
        <f t="shared" si="93"/>
        <v>88.26</v>
      </c>
      <c r="R1535" s="14">
        <f t="shared" si="94"/>
        <v>42443.00204861111</v>
      </c>
      <c r="S1535" s="14">
        <f t="shared" si="95"/>
        <v>42492.165972222225</v>
      </c>
    </row>
    <row r="1536" spans="1:19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2" t="s">
        <v>8318</v>
      </c>
      <c r="O1536" t="s">
        <v>8319</v>
      </c>
      <c r="P1536" s="13">
        <f t="shared" si="92"/>
        <v>418</v>
      </c>
      <c r="Q1536" s="13">
        <f t="shared" si="93"/>
        <v>84.91</v>
      </c>
      <c r="R1536" s="14">
        <f t="shared" si="94"/>
        <v>42221.67432870371</v>
      </c>
      <c r="S1536" s="14">
        <f t="shared" si="95"/>
        <v>42251.67432870371</v>
      </c>
    </row>
    <row r="1537" spans="1:19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2" t="s">
        <v>8318</v>
      </c>
      <c r="O1537" t="s">
        <v>8319</v>
      </c>
      <c r="P1537" s="13">
        <f t="shared" si="92"/>
        <v>132</v>
      </c>
      <c r="Q1537" s="13">
        <f t="shared" si="93"/>
        <v>48.15</v>
      </c>
      <c r="R1537" s="14">
        <f t="shared" si="94"/>
        <v>42484.829062500001</v>
      </c>
      <c r="S1537" s="14">
        <f t="shared" si="95"/>
        <v>42513.916666666672</v>
      </c>
    </row>
    <row r="1538" spans="1:19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2" t="s">
        <v>8318</v>
      </c>
      <c r="O1538" t="s">
        <v>8319</v>
      </c>
      <c r="P1538" s="13">
        <f t="shared" ref="P1538:P1601" si="96">ROUND(E1538/D1538*100,0)</f>
        <v>250</v>
      </c>
      <c r="Q1538" s="13">
        <f t="shared" si="93"/>
        <v>66.02</v>
      </c>
      <c r="R1538" s="14">
        <f t="shared" si="94"/>
        <v>42213.802199074074</v>
      </c>
      <c r="S1538" s="14">
        <f t="shared" si="95"/>
        <v>42243.802199074074</v>
      </c>
    </row>
    <row r="1539" spans="1:19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2" t="s">
        <v>8318</v>
      </c>
      <c r="O1539" t="s">
        <v>8319</v>
      </c>
      <c r="P1539" s="13">
        <f t="shared" si="96"/>
        <v>180</v>
      </c>
      <c r="Q1539" s="13">
        <f t="shared" ref="Q1539:Q1602" si="97">IFERROR(ROUND(E1539/L1539,2),0)</f>
        <v>96.38</v>
      </c>
      <c r="R1539" s="14">
        <f t="shared" ref="R1539:R1602" si="98">(((J1539/60)/60)/24)+DATE(1970,1,1)</f>
        <v>42552.315127314811</v>
      </c>
      <c r="S1539" s="14">
        <f t="shared" ref="S1539:S1602" si="99">(((I1539/60)/60)/24)+DATE(1970,1,1)</f>
        <v>42588.75</v>
      </c>
    </row>
    <row r="1540" spans="1:19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2" t="s">
        <v>8318</v>
      </c>
      <c r="O1540" t="s">
        <v>8319</v>
      </c>
      <c r="P1540" s="13">
        <f t="shared" si="96"/>
        <v>103</v>
      </c>
      <c r="Q1540" s="13">
        <f t="shared" si="97"/>
        <v>156.16999999999999</v>
      </c>
      <c r="R1540" s="14">
        <f t="shared" si="98"/>
        <v>41981.782060185185</v>
      </c>
      <c r="S1540" s="14">
        <f t="shared" si="99"/>
        <v>42026.782060185185</v>
      </c>
    </row>
    <row r="1541" spans="1:19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2" t="s">
        <v>8318</v>
      </c>
      <c r="O1541" t="s">
        <v>8319</v>
      </c>
      <c r="P1541" s="13">
        <f t="shared" si="96"/>
        <v>136</v>
      </c>
      <c r="Q1541" s="13">
        <f t="shared" si="97"/>
        <v>95.76</v>
      </c>
      <c r="R1541" s="14">
        <f t="shared" si="98"/>
        <v>42705.919201388882</v>
      </c>
      <c r="S1541" s="14">
        <f t="shared" si="99"/>
        <v>42738.919201388882</v>
      </c>
    </row>
    <row r="1542" spans="1:19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2" t="s">
        <v>8318</v>
      </c>
      <c r="O1542" t="s">
        <v>8319</v>
      </c>
      <c r="P1542" s="13">
        <f t="shared" si="96"/>
        <v>118</v>
      </c>
      <c r="Q1542" s="13">
        <f t="shared" si="97"/>
        <v>180.41</v>
      </c>
      <c r="R1542" s="14">
        <f t="shared" si="98"/>
        <v>41939.00712962963</v>
      </c>
      <c r="S1542" s="14">
        <f t="shared" si="99"/>
        <v>41969.052083333328</v>
      </c>
    </row>
    <row r="1543" spans="1:19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2" t="s">
        <v>8318</v>
      </c>
      <c r="O1543" t="s">
        <v>8323</v>
      </c>
      <c r="P1543" s="13">
        <f t="shared" si="96"/>
        <v>0</v>
      </c>
      <c r="Q1543" s="13">
        <f t="shared" si="97"/>
        <v>3</v>
      </c>
      <c r="R1543" s="14">
        <f t="shared" si="98"/>
        <v>41974.712245370371</v>
      </c>
      <c r="S1543" s="14">
        <f t="shared" si="99"/>
        <v>42004.712245370371</v>
      </c>
    </row>
    <row r="1544" spans="1:19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2" t="s">
        <v>8318</v>
      </c>
      <c r="O1544" t="s">
        <v>8323</v>
      </c>
      <c r="P1544" s="13">
        <f t="shared" si="96"/>
        <v>4</v>
      </c>
      <c r="Q1544" s="13">
        <f t="shared" si="97"/>
        <v>20</v>
      </c>
      <c r="R1544" s="14">
        <f t="shared" si="98"/>
        <v>42170.996527777781</v>
      </c>
      <c r="S1544" s="14">
        <f t="shared" si="99"/>
        <v>42185.996527777781</v>
      </c>
    </row>
    <row r="1545" spans="1:19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2" t="s">
        <v>8318</v>
      </c>
      <c r="O1545" t="s">
        <v>8323</v>
      </c>
      <c r="P1545" s="13">
        <f t="shared" si="96"/>
        <v>0</v>
      </c>
      <c r="Q1545" s="13">
        <f t="shared" si="97"/>
        <v>10</v>
      </c>
      <c r="R1545" s="14">
        <f t="shared" si="98"/>
        <v>41935.509652777779</v>
      </c>
      <c r="S1545" s="14">
        <f t="shared" si="99"/>
        <v>41965.551319444443</v>
      </c>
    </row>
    <row r="1546" spans="1:19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2" t="s">
        <v>8318</v>
      </c>
      <c r="O1546" t="s">
        <v>8323</v>
      </c>
      <c r="P1546" s="13">
        <f t="shared" si="96"/>
        <v>0</v>
      </c>
      <c r="Q1546" s="13">
        <f t="shared" si="97"/>
        <v>0</v>
      </c>
      <c r="R1546" s="14">
        <f t="shared" si="98"/>
        <v>42053.051203703704</v>
      </c>
      <c r="S1546" s="14">
        <f t="shared" si="99"/>
        <v>42095.012499999997</v>
      </c>
    </row>
    <row r="1547" spans="1:19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2" t="s">
        <v>8318</v>
      </c>
      <c r="O1547" t="s">
        <v>8323</v>
      </c>
      <c r="P1547" s="13">
        <f t="shared" si="96"/>
        <v>0</v>
      </c>
      <c r="Q1547" s="13">
        <f t="shared" si="97"/>
        <v>1</v>
      </c>
      <c r="R1547" s="14">
        <f t="shared" si="98"/>
        <v>42031.884652777779</v>
      </c>
      <c r="S1547" s="14">
        <f t="shared" si="99"/>
        <v>42065.886111111111</v>
      </c>
    </row>
    <row r="1548" spans="1:19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2" t="s">
        <v>8318</v>
      </c>
      <c r="O1548" t="s">
        <v>8323</v>
      </c>
      <c r="P1548" s="13">
        <f t="shared" si="96"/>
        <v>29</v>
      </c>
      <c r="Q1548" s="13">
        <f t="shared" si="97"/>
        <v>26.27</v>
      </c>
      <c r="R1548" s="14">
        <f t="shared" si="98"/>
        <v>41839.212951388887</v>
      </c>
      <c r="S1548" s="14">
        <f t="shared" si="99"/>
        <v>41899.212951388887</v>
      </c>
    </row>
    <row r="1549" spans="1:19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2" t="s">
        <v>8318</v>
      </c>
      <c r="O1549" t="s">
        <v>8323</v>
      </c>
      <c r="P1549" s="13">
        <f t="shared" si="96"/>
        <v>0</v>
      </c>
      <c r="Q1549" s="13">
        <f t="shared" si="97"/>
        <v>0</v>
      </c>
      <c r="R1549" s="14">
        <f t="shared" si="98"/>
        <v>42782.426875000005</v>
      </c>
      <c r="S1549" s="14">
        <f t="shared" si="99"/>
        <v>42789.426875000005</v>
      </c>
    </row>
    <row r="1550" spans="1:19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2" t="s">
        <v>8318</v>
      </c>
      <c r="O1550" t="s">
        <v>8323</v>
      </c>
      <c r="P1550" s="13">
        <f t="shared" si="96"/>
        <v>9</v>
      </c>
      <c r="Q1550" s="13">
        <f t="shared" si="97"/>
        <v>60</v>
      </c>
      <c r="R1550" s="14">
        <f t="shared" si="98"/>
        <v>42286.88217592593</v>
      </c>
      <c r="S1550" s="14">
        <f t="shared" si="99"/>
        <v>42316.923842592587</v>
      </c>
    </row>
    <row r="1551" spans="1:19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2" t="s">
        <v>8318</v>
      </c>
      <c r="O1551" t="s">
        <v>8323</v>
      </c>
      <c r="P1551" s="13">
        <f t="shared" si="96"/>
        <v>34</v>
      </c>
      <c r="Q1551" s="13">
        <f t="shared" si="97"/>
        <v>28.33</v>
      </c>
      <c r="R1551" s="14">
        <f t="shared" si="98"/>
        <v>42281.136099537034</v>
      </c>
      <c r="S1551" s="14">
        <f t="shared" si="99"/>
        <v>42311.177766203706</v>
      </c>
    </row>
    <row r="1552" spans="1:19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2" t="s">
        <v>8318</v>
      </c>
      <c r="O1552" t="s">
        <v>8323</v>
      </c>
      <c r="P1552" s="13">
        <f t="shared" si="96"/>
        <v>13</v>
      </c>
      <c r="Q1552" s="13">
        <f t="shared" si="97"/>
        <v>14.43</v>
      </c>
      <c r="R1552" s="14">
        <f t="shared" si="98"/>
        <v>42472.449467592596</v>
      </c>
      <c r="S1552" s="14">
        <f t="shared" si="99"/>
        <v>42502.449467592596</v>
      </c>
    </row>
    <row r="1553" spans="1:19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2" t="s">
        <v>8318</v>
      </c>
      <c r="O1553" t="s">
        <v>8323</v>
      </c>
      <c r="P1553" s="13">
        <f t="shared" si="96"/>
        <v>0</v>
      </c>
      <c r="Q1553" s="13">
        <f t="shared" si="97"/>
        <v>0</v>
      </c>
      <c r="R1553" s="14">
        <f t="shared" si="98"/>
        <v>42121.824525462958</v>
      </c>
      <c r="S1553" s="14">
        <f t="shared" si="99"/>
        <v>42151.824525462958</v>
      </c>
    </row>
    <row r="1554" spans="1:19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2" t="s">
        <v>8318</v>
      </c>
      <c r="O1554" t="s">
        <v>8323</v>
      </c>
      <c r="P1554" s="13">
        <f t="shared" si="96"/>
        <v>49</v>
      </c>
      <c r="Q1554" s="13">
        <f t="shared" si="97"/>
        <v>132.19</v>
      </c>
      <c r="R1554" s="14">
        <f t="shared" si="98"/>
        <v>41892.688750000001</v>
      </c>
      <c r="S1554" s="14">
        <f t="shared" si="99"/>
        <v>41913.165972222225</v>
      </c>
    </row>
    <row r="1555" spans="1:19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2" t="s">
        <v>8318</v>
      </c>
      <c r="O1555" t="s">
        <v>8323</v>
      </c>
      <c r="P1555" s="13">
        <f t="shared" si="96"/>
        <v>0</v>
      </c>
      <c r="Q1555" s="13">
        <f t="shared" si="97"/>
        <v>0</v>
      </c>
      <c r="R1555" s="14">
        <f t="shared" si="98"/>
        <v>42219.282951388886</v>
      </c>
      <c r="S1555" s="14">
        <f t="shared" si="99"/>
        <v>42249.282951388886</v>
      </c>
    </row>
    <row r="1556" spans="1:19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2" t="s">
        <v>8318</v>
      </c>
      <c r="O1556" t="s">
        <v>8323</v>
      </c>
      <c r="P1556" s="13">
        <f t="shared" si="96"/>
        <v>0</v>
      </c>
      <c r="Q1556" s="13">
        <f t="shared" si="97"/>
        <v>0</v>
      </c>
      <c r="R1556" s="14">
        <f t="shared" si="98"/>
        <v>42188.252199074079</v>
      </c>
      <c r="S1556" s="14">
        <f t="shared" si="99"/>
        <v>42218.252199074079</v>
      </c>
    </row>
    <row r="1557" spans="1:19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2" t="s">
        <v>8318</v>
      </c>
      <c r="O1557" t="s">
        <v>8323</v>
      </c>
      <c r="P1557" s="13">
        <f t="shared" si="96"/>
        <v>0</v>
      </c>
      <c r="Q1557" s="13">
        <f t="shared" si="97"/>
        <v>0</v>
      </c>
      <c r="R1557" s="14">
        <f t="shared" si="98"/>
        <v>42241.613796296297</v>
      </c>
      <c r="S1557" s="14">
        <f t="shared" si="99"/>
        <v>42264.708333333328</v>
      </c>
    </row>
    <row r="1558" spans="1:19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2" t="s">
        <v>8318</v>
      </c>
      <c r="O1558" t="s">
        <v>8323</v>
      </c>
      <c r="P1558" s="13">
        <f t="shared" si="96"/>
        <v>45</v>
      </c>
      <c r="Q1558" s="13">
        <f t="shared" si="97"/>
        <v>56.42</v>
      </c>
      <c r="R1558" s="14">
        <f t="shared" si="98"/>
        <v>42525.153055555551</v>
      </c>
      <c r="S1558" s="14">
        <f t="shared" si="99"/>
        <v>42555.153055555551</v>
      </c>
    </row>
    <row r="1559" spans="1:19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2" t="s">
        <v>8318</v>
      </c>
      <c r="O1559" t="s">
        <v>8323</v>
      </c>
      <c r="P1559" s="13">
        <f t="shared" si="96"/>
        <v>4</v>
      </c>
      <c r="Q1559" s="13">
        <f t="shared" si="97"/>
        <v>100</v>
      </c>
      <c r="R1559" s="14">
        <f t="shared" si="98"/>
        <v>41871.65315972222</v>
      </c>
      <c r="S1559" s="14">
        <f t="shared" si="99"/>
        <v>41902.65315972222</v>
      </c>
    </row>
    <row r="1560" spans="1:19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2" t="s">
        <v>8318</v>
      </c>
      <c r="O1560" t="s">
        <v>8323</v>
      </c>
      <c r="P1560" s="13">
        <f t="shared" si="96"/>
        <v>5</v>
      </c>
      <c r="Q1560" s="13">
        <f t="shared" si="97"/>
        <v>11.67</v>
      </c>
      <c r="R1560" s="14">
        <f t="shared" si="98"/>
        <v>42185.397673611107</v>
      </c>
      <c r="S1560" s="14">
        <f t="shared" si="99"/>
        <v>42244.508333333331</v>
      </c>
    </row>
    <row r="1561" spans="1:19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2" t="s">
        <v>8318</v>
      </c>
      <c r="O1561" t="s">
        <v>8323</v>
      </c>
      <c r="P1561" s="13">
        <f t="shared" si="96"/>
        <v>0</v>
      </c>
      <c r="Q1561" s="13">
        <f t="shared" si="97"/>
        <v>50</v>
      </c>
      <c r="R1561" s="14">
        <f t="shared" si="98"/>
        <v>42108.05322916666</v>
      </c>
      <c r="S1561" s="14">
        <f t="shared" si="99"/>
        <v>42123.05322916666</v>
      </c>
    </row>
    <row r="1562" spans="1:19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2" t="s">
        <v>8318</v>
      </c>
      <c r="O1562" t="s">
        <v>8323</v>
      </c>
      <c r="P1562" s="13">
        <f t="shared" si="96"/>
        <v>4</v>
      </c>
      <c r="Q1562" s="13">
        <f t="shared" si="97"/>
        <v>23.5</v>
      </c>
      <c r="R1562" s="14">
        <f t="shared" si="98"/>
        <v>41936.020752314813</v>
      </c>
      <c r="S1562" s="14">
        <f t="shared" si="99"/>
        <v>41956.062418981484</v>
      </c>
    </row>
    <row r="1563" spans="1:19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2" t="s">
        <v>8302</v>
      </c>
      <c r="O1563" t="s">
        <v>8324</v>
      </c>
      <c r="P1563" s="13">
        <f t="shared" si="96"/>
        <v>1</v>
      </c>
      <c r="Q1563" s="13">
        <f t="shared" si="97"/>
        <v>67</v>
      </c>
      <c r="R1563" s="14">
        <f t="shared" si="98"/>
        <v>41555.041701388887</v>
      </c>
      <c r="S1563" s="14">
        <f t="shared" si="99"/>
        <v>41585.083368055559</v>
      </c>
    </row>
    <row r="1564" spans="1:19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2" t="s">
        <v>8302</v>
      </c>
      <c r="O1564" t="s">
        <v>8324</v>
      </c>
      <c r="P1564" s="13">
        <f t="shared" si="96"/>
        <v>0</v>
      </c>
      <c r="Q1564" s="13">
        <f t="shared" si="97"/>
        <v>0</v>
      </c>
      <c r="R1564" s="14">
        <f t="shared" si="98"/>
        <v>40079.566157407404</v>
      </c>
      <c r="S1564" s="14">
        <f t="shared" si="99"/>
        <v>40149.034722222219</v>
      </c>
    </row>
    <row r="1565" spans="1:19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2" t="s">
        <v>8302</v>
      </c>
      <c r="O1565" t="s">
        <v>8324</v>
      </c>
      <c r="P1565" s="13">
        <f t="shared" si="96"/>
        <v>1</v>
      </c>
      <c r="Q1565" s="13">
        <f t="shared" si="97"/>
        <v>42.5</v>
      </c>
      <c r="R1565" s="14">
        <f t="shared" si="98"/>
        <v>41652.742488425924</v>
      </c>
      <c r="S1565" s="14">
        <f t="shared" si="99"/>
        <v>41712.700821759259</v>
      </c>
    </row>
    <row r="1566" spans="1:19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2" t="s">
        <v>8302</v>
      </c>
      <c r="O1566" t="s">
        <v>8324</v>
      </c>
      <c r="P1566" s="13">
        <f t="shared" si="96"/>
        <v>0</v>
      </c>
      <c r="Q1566" s="13">
        <f t="shared" si="97"/>
        <v>10</v>
      </c>
      <c r="R1566" s="14">
        <f t="shared" si="98"/>
        <v>42121.367002314815</v>
      </c>
      <c r="S1566" s="14">
        <f t="shared" si="99"/>
        <v>42152.836805555555</v>
      </c>
    </row>
    <row r="1567" spans="1:19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2" t="s">
        <v>8302</v>
      </c>
      <c r="O1567" t="s">
        <v>8324</v>
      </c>
      <c r="P1567" s="13">
        <f t="shared" si="96"/>
        <v>3</v>
      </c>
      <c r="Q1567" s="13">
        <f t="shared" si="97"/>
        <v>100</v>
      </c>
      <c r="R1567" s="14">
        <f t="shared" si="98"/>
        <v>40672.729872685188</v>
      </c>
      <c r="S1567" s="14">
        <f t="shared" si="99"/>
        <v>40702.729872685188</v>
      </c>
    </row>
    <row r="1568" spans="1:19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2" t="s">
        <v>8302</v>
      </c>
      <c r="O1568" t="s">
        <v>8324</v>
      </c>
      <c r="P1568" s="13">
        <f t="shared" si="96"/>
        <v>21</v>
      </c>
      <c r="Q1568" s="13">
        <f t="shared" si="97"/>
        <v>108.05</v>
      </c>
      <c r="R1568" s="14">
        <f t="shared" si="98"/>
        <v>42549.916712962964</v>
      </c>
      <c r="S1568" s="14">
        <f t="shared" si="99"/>
        <v>42578.916666666672</v>
      </c>
    </row>
    <row r="1569" spans="1:19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2" t="s">
        <v>8302</v>
      </c>
      <c r="O1569" t="s">
        <v>8324</v>
      </c>
      <c r="P1569" s="13">
        <f t="shared" si="96"/>
        <v>4</v>
      </c>
      <c r="Q1569" s="13">
        <f t="shared" si="97"/>
        <v>26.92</v>
      </c>
      <c r="R1569" s="14">
        <f t="shared" si="98"/>
        <v>41671.936863425923</v>
      </c>
      <c r="S1569" s="14">
        <f t="shared" si="99"/>
        <v>41687</v>
      </c>
    </row>
    <row r="1570" spans="1:19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2" t="s">
        <v>8302</v>
      </c>
      <c r="O1570" t="s">
        <v>8324</v>
      </c>
      <c r="P1570" s="13">
        <f t="shared" si="96"/>
        <v>14</v>
      </c>
      <c r="Q1570" s="13">
        <f t="shared" si="97"/>
        <v>155</v>
      </c>
      <c r="R1570" s="14">
        <f t="shared" si="98"/>
        <v>41962.062326388885</v>
      </c>
      <c r="S1570" s="14">
        <f t="shared" si="99"/>
        <v>41997.062326388885</v>
      </c>
    </row>
    <row r="1571" spans="1:19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2" t="s">
        <v>8302</v>
      </c>
      <c r="O1571" t="s">
        <v>8324</v>
      </c>
      <c r="P1571" s="13">
        <f t="shared" si="96"/>
        <v>0</v>
      </c>
      <c r="Q1571" s="13">
        <f t="shared" si="97"/>
        <v>0</v>
      </c>
      <c r="R1571" s="14">
        <f t="shared" si="98"/>
        <v>41389.679560185185</v>
      </c>
      <c r="S1571" s="14">
        <f t="shared" si="99"/>
        <v>41419.679560185185</v>
      </c>
    </row>
    <row r="1572" spans="1:19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2" t="s">
        <v>8302</v>
      </c>
      <c r="O1572" t="s">
        <v>8324</v>
      </c>
      <c r="P1572" s="13">
        <f t="shared" si="96"/>
        <v>41</v>
      </c>
      <c r="Q1572" s="13">
        <f t="shared" si="97"/>
        <v>47.77</v>
      </c>
      <c r="R1572" s="14">
        <f t="shared" si="98"/>
        <v>42438.813449074078</v>
      </c>
      <c r="S1572" s="14">
        <f t="shared" si="99"/>
        <v>42468.771782407406</v>
      </c>
    </row>
    <row r="1573" spans="1:19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2" t="s">
        <v>8302</v>
      </c>
      <c r="O1573" t="s">
        <v>8324</v>
      </c>
      <c r="P1573" s="13">
        <f t="shared" si="96"/>
        <v>1</v>
      </c>
      <c r="Q1573" s="13">
        <f t="shared" si="97"/>
        <v>20</v>
      </c>
      <c r="R1573" s="14">
        <f t="shared" si="98"/>
        <v>42144.769479166673</v>
      </c>
      <c r="S1573" s="14">
        <f t="shared" si="99"/>
        <v>42174.769479166673</v>
      </c>
    </row>
    <row r="1574" spans="1:19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2" t="s">
        <v>8302</v>
      </c>
      <c r="O1574" t="s">
        <v>8324</v>
      </c>
      <c r="P1574" s="13">
        <f t="shared" si="96"/>
        <v>5</v>
      </c>
      <c r="Q1574" s="13">
        <f t="shared" si="97"/>
        <v>41.67</v>
      </c>
      <c r="R1574" s="14">
        <f t="shared" si="98"/>
        <v>42404.033090277779</v>
      </c>
      <c r="S1574" s="14">
        <f t="shared" si="99"/>
        <v>42428.999305555553</v>
      </c>
    </row>
    <row r="1575" spans="1:19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2" t="s">
        <v>8302</v>
      </c>
      <c r="O1575" t="s">
        <v>8324</v>
      </c>
      <c r="P1575" s="13">
        <f t="shared" si="96"/>
        <v>2</v>
      </c>
      <c r="Q1575" s="13">
        <f t="shared" si="97"/>
        <v>74.33</v>
      </c>
      <c r="R1575" s="14">
        <f t="shared" si="98"/>
        <v>42786.000023148154</v>
      </c>
      <c r="S1575" s="14">
        <f t="shared" si="99"/>
        <v>42826.165972222225</v>
      </c>
    </row>
    <row r="1576" spans="1:19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2" t="s">
        <v>8302</v>
      </c>
      <c r="O1576" t="s">
        <v>8324</v>
      </c>
      <c r="P1576" s="13">
        <f t="shared" si="96"/>
        <v>5</v>
      </c>
      <c r="Q1576" s="13">
        <f t="shared" si="97"/>
        <v>84.33</v>
      </c>
      <c r="R1576" s="14">
        <f t="shared" si="98"/>
        <v>42017.927418981482</v>
      </c>
      <c r="S1576" s="14">
        <f t="shared" si="99"/>
        <v>42052.927418981482</v>
      </c>
    </row>
    <row r="1577" spans="1:19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2" t="s">
        <v>8302</v>
      </c>
      <c r="O1577" t="s">
        <v>8324</v>
      </c>
      <c r="P1577" s="13">
        <f t="shared" si="96"/>
        <v>23</v>
      </c>
      <c r="Q1577" s="13">
        <f t="shared" si="97"/>
        <v>65.459999999999994</v>
      </c>
      <c r="R1577" s="14">
        <f t="shared" si="98"/>
        <v>41799.524259259262</v>
      </c>
      <c r="S1577" s="14">
        <f t="shared" si="99"/>
        <v>41829.524259259262</v>
      </c>
    </row>
    <row r="1578" spans="1:19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2" t="s">
        <v>8302</v>
      </c>
      <c r="O1578" t="s">
        <v>8324</v>
      </c>
      <c r="P1578" s="13">
        <f t="shared" si="96"/>
        <v>13</v>
      </c>
      <c r="Q1578" s="13">
        <f t="shared" si="97"/>
        <v>65</v>
      </c>
      <c r="R1578" s="14">
        <f t="shared" si="98"/>
        <v>42140.879259259258</v>
      </c>
      <c r="S1578" s="14">
        <f t="shared" si="99"/>
        <v>42185.879259259258</v>
      </c>
    </row>
    <row r="1579" spans="1:19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2" t="s">
        <v>8302</v>
      </c>
      <c r="O1579" t="s">
        <v>8324</v>
      </c>
      <c r="P1579" s="13">
        <f t="shared" si="96"/>
        <v>1</v>
      </c>
      <c r="Q1579" s="13">
        <f t="shared" si="97"/>
        <v>27.5</v>
      </c>
      <c r="R1579" s="14">
        <f t="shared" si="98"/>
        <v>41054.847777777781</v>
      </c>
      <c r="S1579" s="14">
        <f t="shared" si="99"/>
        <v>41114.847777777781</v>
      </c>
    </row>
    <row r="1580" spans="1:19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2" t="s">
        <v>8302</v>
      </c>
      <c r="O1580" t="s">
        <v>8324</v>
      </c>
      <c r="P1580" s="13">
        <f t="shared" si="96"/>
        <v>11</v>
      </c>
      <c r="Q1580" s="13">
        <f t="shared" si="97"/>
        <v>51.25</v>
      </c>
      <c r="R1580" s="14">
        <f t="shared" si="98"/>
        <v>40399.065868055557</v>
      </c>
      <c r="S1580" s="14">
        <f t="shared" si="99"/>
        <v>40423.083333333336</v>
      </c>
    </row>
    <row r="1581" spans="1:19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2" t="s">
        <v>8302</v>
      </c>
      <c r="O1581" t="s">
        <v>8324</v>
      </c>
      <c r="P1581" s="13">
        <f t="shared" si="96"/>
        <v>1</v>
      </c>
      <c r="Q1581" s="13">
        <f t="shared" si="97"/>
        <v>14</v>
      </c>
      <c r="R1581" s="14">
        <f t="shared" si="98"/>
        <v>41481.996423611112</v>
      </c>
      <c r="S1581" s="14">
        <f t="shared" si="99"/>
        <v>41514.996423611112</v>
      </c>
    </row>
    <row r="1582" spans="1:19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2" t="s">
        <v>8302</v>
      </c>
      <c r="O1582" t="s">
        <v>8324</v>
      </c>
      <c r="P1582" s="13">
        <f t="shared" si="96"/>
        <v>0</v>
      </c>
      <c r="Q1582" s="13">
        <f t="shared" si="97"/>
        <v>0</v>
      </c>
      <c r="R1582" s="14">
        <f t="shared" si="98"/>
        <v>40990.050069444449</v>
      </c>
      <c r="S1582" s="14">
        <f t="shared" si="99"/>
        <v>41050.050069444449</v>
      </c>
    </row>
    <row r="1583" spans="1:19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2" t="s">
        <v>8318</v>
      </c>
      <c r="O1583" t="s">
        <v>8325</v>
      </c>
      <c r="P1583" s="13">
        <f t="shared" si="96"/>
        <v>1</v>
      </c>
      <c r="Q1583" s="13">
        <f t="shared" si="97"/>
        <v>5</v>
      </c>
      <c r="R1583" s="14">
        <f t="shared" si="98"/>
        <v>42325.448958333334</v>
      </c>
      <c r="S1583" s="14">
        <f t="shared" si="99"/>
        <v>42357.448958333334</v>
      </c>
    </row>
    <row r="1584" spans="1:19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2" t="s">
        <v>8318</v>
      </c>
      <c r="O1584" t="s">
        <v>8325</v>
      </c>
      <c r="P1584" s="13">
        <f t="shared" si="96"/>
        <v>9</v>
      </c>
      <c r="Q1584" s="13">
        <f t="shared" si="97"/>
        <v>31</v>
      </c>
      <c r="R1584" s="14">
        <f t="shared" si="98"/>
        <v>42246.789965277778</v>
      </c>
      <c r="S1584" s="14">
        <f t="shared" si="99"/>
        <v>42303.888888888891</v>
      </c>
    </row>
    <row r="1585" spans="1:19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2" t="s">
        <v>8318</v>
      </c>
      <c r="O1585" t="s">
        <v>8325</v>
      </c>
      <c r="P1585" s="13">
        <f t="shared" si="96"/>
        <v>0</v>
      </c>
      <c r="Q1585" s="13">
        <f t="shared" si="97"/>
        <v>15</v>
      </c>
      <c r="R1585" s="14">
        <f t="shared" si="98"/>
        <v>41877.904988425929</v>
      </c>
      <c r="S1585" s="14">
        <f t="shared" si="99"/>
        <v>41907.904988425929</v>
      </c>
    </row>
    <row r="1586" spans="1:19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2" t="s">
        <v>8318</v>
      </c>
      <c r="O1586" t="s">
        <v>8325</v>
      </c>
      <c r="P1586" s="13">
        <f t="shared" si="96"/>
        <v>0</v>
      </c>
      <c r="Q1586" s="13">
        <f t="shared" si="97"/>
        <v>0</v>
      </c>
      <c r="R1586" s="14">
        <f t="shared" si="98"/>
        <v>41779.649317129632</v>
      </c>
      <c r="S1586" s="14">
        <f t="shared" si="99"/>
        <v>41789.649317129632</v>
      </c>
    </row>
    <row r="1587" spans="1:19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2" t="s">
        <v>8318</v>
      </c>
      <c r="O1587" t="s">
        <v>8325</v>
      </c>
      <c r="P1587" s="13">
        <f t="shared" si="96"/>
        <v>79</v>
      </c>
      <c r="Q1587" s="13">
        <f t="shared" si="97"/>
        <v>131.66999999999999</v>
      </c>
      <c r="R1587" s="14">
        <f t="shared" si="98"/>
        <v>42707.895462962959</v>
      </c>
      <c r="S1587" s="14">
        <f t="shared" si="99"/>
        <v>42729.458333333328</v>
      </c>
    </row>
    <row r="1588" spans="1:19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2" t="s">
        <v>8318</v>
      </c>
      <c r="O1588" t="s">
        <v>8325</v>
      </c>
      <c r="P1588" s="13">
        <f t="shared" si="96"/>
        <v>0</v>
      </c>
      <c r="Q1588" s="13">
        <f t="shared" si="97"/>
        <v>0</v>
      </c>
      <c r="R1588" s="14">
        <f t="shared" si="98"/>
        <v>42069.104421296302</v>
      </c>
      <c r="S1588" s="14">
        <f t="shared" si="99"/>
        <v>42099.062754629631</v>
      </c>
    </row>
    <row r="1589" spans="1:19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2" t="s">
        <v>8318</v>
      </c>
      <c r="O1589" t="s">
        <v>8325</v>
      </c>
      <c r="P1589" s="13">
        <f t="shared" si="96"/>
        <v>0</v>
      </c>
      <c r="Q1589" s="13">
        <f t="shared" si="97"/>
        <v>1</v>
      </c>
      <c r="R1589" s="14">
        <f t="shared" si="98"/>
        <v>41956.950983796298</v>
      </c>
      <c r="S1589" s="14">
        <f t="shared" si="99"/>
        <v>41986.950983796298</v>
      </c>
    </row>
    <row r="1590" spans="1:19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2" t="s">
        <v>8318</v>
      </c>
      <c r="O1590" t="s">
        <v>8325</v>
      </c>
      <c r="P1590" s="13">
        <f t="shared" si="96"/>
        <v>0</v>
      </c>
      <c r="Q1590" s="13">
        <f t="shared" si="97"/>
        <v>0</v>
      </c>
      <c r="R1590" s="14">
        <f t="shared" si="98"/>
        <v>42005.24998842593</v>
      </c>
      <c r="S1590" s="14">
        <f t="shared" si="99"/>
        <v>42035.841666666667</v>
      </c>
    </row>
    <row r="1591" spans="1:19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2" t="s">
        <v>8318</v>
      </c>
      <c r="O1591" t="s">
        <v>8325</v>
      </c>
      <c r="P1591" s="13">
        <f t="shared" si="96"/>
        <v>0</v>
      </c>
      <c r="Q1591" s="13">
        <f t="shared" si="97"/>
        <v>0</v>
      </c>
      <c r="R1591" s="14">
        <f t="shared" si="98"/>
        <v>42256.984791666662</v>
      </c>
      <c r="S1591" s="14">
        <f t="shared" si="99"/>
        <v>42286.984791666662</v>
      </c>
    </row>
    <row r="1592" spans="1:19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2" t="s">
        <v>8318</v>
      </c>
      <c r="O1592" t="s">
        <v>8325</v>
      </c>
      <c r="P1592" s="13">
        <f t="shared" si="96"/>
        <v>2</v>
      </c>
      <c r="Q1592" s="13">
        <f t="shared" si="97"/>
        <v>510</v>
      </c>
      <c r="R1592" s="14">
        <f t="shared" si="98"/>
        <v>42240.857222222221</v>
      </c>
      <c r="S1592" s="14">
        <f t="shared" si="99"/>
        <v>42270.857222222221</v>
      </c>
    </row>
    <row r="1593" spans="1:19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2" t="s">
        <v>8318</v>
      </c>
      <c r="O1593" t="s">
        <v>8325</v>
      </c>
      <c r="P1593" s="13">
        <f t="shared" si="96"/>
        <v>29</v>
      </c>
      <c r="Q1593" s="13">
        <f t="shared" si="97"/>
        <v>44.48</v>
      </c>
      <c r="R1593" s="14">
        <f t="shared" si="98"/>
        <v>42433.726168981477</v>
      </c>
      <c r="S1593" s="14">
        <f t="shared" si="99"/>
        <v>42463.68450231482</v>
      </c>
    </row>
    <row r="1594" spans="1:19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2" t="s">
        <v>8318</v>
      </c>
      <c r="O1594" t="s">
        <v>8325</v>
      </c>
      <c r="P1594" s="13">
        <f t="shared" si="96"/>
        <v>0</v>
      </c>
      <c r="Q1594" s="13">
        <f t="shared" si="97"/>
        <v>0</v>
      </c>
      <c r="R1594" s="14">
        <f t="shared" si="98"/>
        <v>42046.072743055556</v>
      </c>
      <c r="S1594" s="14">
        <f t="shared" si="99"/>
        <v>42091.031076388885</v>
      </c>
    </row>
    <row r="1595" spans="1:19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2" t="s">
        <v>8318</v>
      </c>
      <c r="O1595" t="s">
        <v>8325</v>
      </c>
      <c r="P1595" s="13">
        <f t="shared" si="96"/>
        <v>0</v>
      </c>
      <c r="Q1595" s="13">
        <f t="shared" si="97"/>
        <v>1</v>
      </c>
      <c r="R1595" s="14">
        <f t="shared" si="98"/>
        <v>42033.845543981486</v>
      </c>
      <c r="S1595" s="14">
        <f t="shared" si="99"/>
        <v>42063.845543981486</v>
      </c>
    </row>
    <row r="1596" spans="1:19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2" t="s">
        <v>8318</v>
      </c>
      <c r="O1596" t="s">
        <v>8325</v>
      </c>
      <c r="P1596" s="13">
        <f t="shared" si="96"/>
        <v>21</v>
      </c>
      <c r="Q1596" s="13">
        <f t="shared" si="97"/>
        <v>20.5</v>
      </c>
      <c r="R1596" s="14">
        <f t="shared" si="98"/>
        <v>42445.712754629625</v>
      </c>
      <c r="S1596" s="14">
        <f t="shared" si="99"/>
        <v>42505.681249999994</v>
      </c>
    </row>
    <row r="1597" spans="1:19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2" t="s">
        <v>8318</v>
      </c>
      <c r="O1597" t="s">
        <v>8325</v>
      </c>
      <c r="P1597" s="13">
        <f t="shared" si="96"/>
        <v>0</v>
      </c>
      <c r="Q1597" s="13">
        <f t="shared" si="97"/>
        <v>40</v>
      </c>
      <c r="R1597" s="14">
        <f t="shared" si="98"/>
        <v>41780.050092592595</v>
      </c>
      <c r="S1597" s="14">
        <f t="shared" si="99"/>
        <v>41808.842361111114</v>
      </c>
    </row>
    <row r="1598" spans="1:19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2" t="s">
        <v>8318</v>
      </c>
      <c r="O1598" t="s">
        <v>8325</v>
      </c>
      <c r="P1598" s="13">
        <f t="shared" si="96"/>
        <v>2</v>
      </c>
      <c r="Q1598" s="13">
        <f t="shared" si="97"/>
        <v>25</v>
      </c>
      <c r="R1598" s="14">
        <f t="shared" si="98"/>
        <v>41941.430196759262</v>
      </c>
      <c r="S1598" s="14">
        <f t="shared" si="99"/>
        <v>41986.471863425926</v>
      </c>
    </row>
    <row r="1599" spans="1:19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2" t="s">
        <v>8318</v>
      </c>
      <c r="O1599" t="s">
        <v>8325</v>
      </c>
      <c r="P1599" s="13">
        <f t="shared" si="96"/>
        <v>0</v>
      </c>
      <c r="Q1599" s="13">
        <f t="shared" si="97"/>
        <v>0</v>
      </c>
      <c r="R1599" s="14">
        <f t="shared" si="98"/>
        <v>42603.354131944448</v>
      </c>
      <c r="S1599" s="14">
        <f t="shared" si="99"/>
        <v>42633.354131944448</v>
      </c>
    </row>
    <row r="1600" spans="1:19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2" t="s">
        <v>8318</v>
      </c>
      <c r="O1600" t="s">
        <v>8325</v>
      </c>
      <c r="P1600" s="13">
        <f t="shared" si="96"/>
        <v>0</v>
      </c>
      <c r="Q1600" s="13">
        <f t="shared" si="97"/>
        <v>1</v>
      </c>
      <c r="R1600" s="14">
        <f t="shared" si="98"/>
        <v>42151.667337962965</v>
      </c>
      <c r="S1600" s="14">
        <f t="shared" si="99"/>
        <v>42211.667337962965</v>
      </c>
    </row>
    <row r="1601" spans="1:19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2" t="s">
        <v>8318</v>
      </c>
      <c r="O1601" t="s">
        <v>8325</v>
      </c>
      <c r="P1601" s="13">
        <f t="shared" si="96"/>
        <v>0</v>
      </c>
      <c r="Q1601" s="13">
        <f t="shared" si="97"/>
        <v>0</v>
      </c>
      <c r="R1601" s="14">
        <f t="shared" si="98"/>
        <v>42438.53907407407</v>
      </c>
      <c r="S1601" s="14">
        <f t="shared" si="99"/>
        <v>42468.497407407413</v>
      </c>
    </row>
    <row r="1602" spans="1:19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2" t="s">
        <v>8318</v>
      </c>
      <c r="O1602" t="s">
        <v>8325</v>
      </c>
      <c r="P1602" s="13">
        <f t="shared" ref="P1602:P1665" si="100">ROUND(E1602/D1602*100,0)</f>
        <v>7</v>
      </c>
      <c r="Q1602" s="13">
        <f t="shared" si="97"/>
        <v>40.78</v>
      </c>
      <c r="R1602" s="14">
        <f t="shared" si="98"/>
        <v>41791.057314814818</v>
      </c>
      <c r="S1602" s="14">
        <f t="shared" si="99"/>
        <v>41835.21597222222</v>
      </c>
    </row>
    <row r="1603" spans="1:19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2" t="s">
        <v>8305</v>
      </c>
      <c r="O1603" t="s">
        <v>8306</v>
      </c>
      <c r="P1603" s="13">
        <f t="shared" si="100"/>
        <v>108</v>
      </c>
      <c r="Q1603" s="13">
        <f t="shared" ref="Q1603:Q1666" si="101">IFERROR(ROUND(E1603/L1603,2),0)</f>
        <v>48.33</v>
      </c>
      <c r="R1603" s="14">
        <f t="shared" ref="R1603:R1666" si="102">(((J1603/60)/60)/24)+DATE(1970,1,1)</f>
        <v>40638.092974537038</v>
      </c>
      <c r="S1603" s="14">
        <f t="shared" ref="S1603:S1666" si="103">(((I1603/60)/60)/24)+DATE(1970,1,1)</f>
        <v>40668.092974537038</v>
      </c>
    </row>
    <row r="1604" spans="1:19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2" t="s">
        <v>8305</v>
      </c>
      <c r="O1604" t="s">
        <v>8306</v>
      </c>
      <c r="P1604" s="13">
        <f t="shared" si="100"/>
        <v>100</v>
      </c>
      <c r="Q1604" s="13">
        <f t="shared" si="101"/>
        <v>46.95</v>
      </c>
      <c r="R1604" s="14">
        <f t="shared" si="102"/>
        <v>40788.297650462962</v>
      </c>
      <c r="S1604" s="14">
        <f t="shared" si="103"/>
        <v>40830.958333333336</v>
      </c>
    </row>
    <row r="1605" spans="1:19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2" t="s">
        <v>8305</v>
      </c>
      <c r="O1605" t="s">
        <v>8306</v>
      </c>
      <c r="P1605" s="13">
        <f t="shared" si="100"/>
        <v>100</v>
      </c>
      <c r="Q1605" s="13">
        <f t="shared" si="101"/>
        <v>66.69</v>
      </c>
      <c r="R1605" s="14">
        <f t="shared" si="102"/>
        <v>40876.169664351852</v>
      </c>
      <c r="S1605" s="14">
        <f t="shared" si="103"/>
        <v>40936.169664351852</v>
      </c>
    </row>
    <row r="1606" spans="1:19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2" t="s">
        <v>8305</v>
      </c>
      <c r="O1606" t="s">
        <v>8306</v>
      </c>
      <c r="P1606" s="13">
        <f t="shared" si="100"/>
        <v>122</v>
      </c>
      <c r="Q1606" s="13">
        <f t="shared" si="101"/>
        <v>48.84</v>
      </c>
      <c r="R1606" s="14">
        <f t="shared" si="102"/>
        <v>40945.845312500001</v>
      </c>
      <c r="S1606" s="14">
        <f t="shared" si="103"/>
        <v>40985.80364583333</v>
      </c>
    </row>
    <row r="1607" spans="1:19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2" t="s">
        <v>8305</v>
      </c>
      <c r="O1607" t="s">
        <v>8306</v>
      </c>
      <c r="P1607" s="13">
        <f t="shared" si="100"/>
        <v>101</v>
      </c>
      <c r="Q1607" s="13">
        <f t="shared" si="101"/>
        <v>137.31</v>
      </c>
      <c r="R1607" s="14">
        <f t="shared" si="102"/>
        <v>40747.012881944444</v>
      </c>
      <c r="S1607" s="14">
        <f t="shared" si="103"/>
        <v>40756.291666666664</v>
      </c>
    </row>
    <row r="1608" spans="1:19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2" t="s">
        <v>8305</v>
      </c>
      <c r="O1608" t="s">
        <v>8306</v>
      </c>
      <c r="P1608" s="13">
        <f t="shared" si="100"/>
        <v>101</v>
      </c>
      <c r="Q1608" s="13">
        <f t="shared" si="101"/>
        <v>87.83</v>
      </c>
      <c r="R1608" s="14">
        <f t="shared" si="102"/>
        <v>40536.111550925925</v>
      </c>
      <c r="S1608" s="14">
        <f t="shared" si="103"/>
        <v>40626.069884259261</v>
      </c>
    </row>
    <row r="1609" spans="1:19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2" t="s">
        <v>8305</v>
      </c>
      <c r="O1609" t="s">
        <v>8306</v>
      </c>
      <c r="P1609" s="13">
        <f t="shared" si="100"/>
        <v>145</v>
      </c>
      <c r="Q1609" s="13">
        <f t="shared" si="101"/>
        <v>70.790000000000006</v>
      </c>
      <c r="R1609" s="14">
        <f t="shared" si="102"/>
        <v>41053.80846064815</v>
      </c>
      <c r="S1609" s="14">
        <f t="shared" si="103"/>
        <v>41074.80846064815</v>
      </c>
    </row>
    <row r="1610" spans="1:19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2" t="s">
        <v>8305</v>
      </c>
      <c r="O1610" t="s">
        <v>8306</v>
      </c>
      <c r="P1610" s="13">
        <f t="shared" si="100"/>
        <v>101</v>
      </c>
      <c r="Q1610" s="13">
        <f t="shared" si="101"/>
        <v>52.83</v>
      </c>
      <c r="R1610" s="14">
        <f t="shared" si="102"/>
        <v>41607.83085648148</v>
      </c>
      <c r="S1610" s="14">
        <f t="shared" si="103"/>
        <v>41640.226388888892</v>
      </c>
    </row>
    <row r="1611" spans="1:19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2" t="s">
        <v>8305</v>
      </c>
      <c r="O1611" t="s">
        <v>8306</v>
      </c>
      <c r="P1611" s="13">
        <f t="shared" si="100"/>
        <v>118</v>
      </c>
      <c r="Q1611" s="13">
        <f t="shared" si="101"/>
        <v>443.75</v>
      </c>
      <c r="R1611" s="14">
        <f t="shared" si="102"/>
        <v>40796.001261574071</v>
      </c>
      <c r="S1611" s="14">
        <f t="shared" si="103"/>
        <v>40849.333333333336</v>
      </c>
    </row>
    <row r="1612" spans="1:19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2" t="s">
        <v>8305</v>
      </c>
      <c r="O1612" t="s">
        <v>8306</v>
      </c>
      <c r="P1612" s="13">
        <f t="shared" si="100"/>
        <v>272</v>
      </c>
      <c r="Q1612" s="13">
        <f t="shared" si="101"/>
        <v>48.54</v>
      </c>
      <c r="R1612" s="14">
        <f t="shared" si="102"/>
        <v>41228.924884259257</v>
      </c>
      <c r="S1612" s="14">
        <f t="shared" si="103"/>
        <v>41258.924884259257</v>
      </c>
    </row>
    <row r="1613" spans="1:19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2" t="s">
        <v>8305</v>
      </c>
      <c r="O1613" t="s">
        <v>8306</v>
      </c>
      <c r="P1613" s="13">
        <f t="shared" si="100"/>
        <v>125</v>
      </c>
      <c r="Q1613" s="13">
        <f t="shared" si="101"/>
        <v>37.07</v>
      </c>
      <c r="R1613" s="14">
        <f t="shared" si="102"/>
        <v>41409.00037037037</v>
      </c>
      <c r="S1613" s="14">
        <f t="shared" si="103"/>
        <v>41430.00037037037</v>
      </c>
    </row>
    <row r="1614" spans="1:19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2" t="s">
        <v>8305</v>
      </c>
      <c r="O1614" t="s">
        <v>8306</v>
      </c>
      <c r="P1614" s="13">
        <f t="shared" si="100"/>
        <v>110</v>
      </c>
      <c r="Q1614" s="13">
        <f t="shared" si="101"/>
        <v>50</v>
      </c>
      <c r="R1614" s="14">
        <f t="shared" si="102"/>
        <v>41246.874814814815</v>
      </c>
      <c r="S1614" s="14">
        <f t="shared" si="103"/>
        <v>41276.874814814815</v>
      </c>
    </row>
    <row r="1615" spans="1:19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2" t="s">
        <v>8305</v>
      </c>
      <c r="O1615" t="s">
        <v>8306</v>
      </c>
      <c r="P1615" s="13">
        <f t="shared" si="100"/>
        <v>102</v>
      </c>
      <c r="Q1615" s="13">
        <f t="shared" si="101"/>
        <v>39.04</v>
      </c>
      <c r="R1615" s="14">
        <f t="shared" si="102"/>
        <v>41082.069467592592</v>
      </c>
      <c r="S1615" s="14">
        <f t="shared" si="103"/>
        <v>41112.069467592592</v>
      </c>
    </row>
    <row r="1616" spans="1:19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2" t="s">
        <v>8305</v>
      </c>
      <c r="O1616" t="s">
        <v>8306</v>
      </c>
      <c r="P1616" s="13">
        <f t="shared" si="100"/>
        <v>103</v>
      </c>
      <c r="Q1616" s="13">
        <f t="shared" si="101"/>
        <v>66.69</v>
      </c>
      <c r="R1616" s="14">
        <f t="shared" si="102"/>
        <v>41794.981122685182</v>
      </c>
      <c r="S1616" s="14">
        <f t="shared" si="103"/>
        <v>41854.708333333336</v>
      </c>
    </row>
    <row r="1617" spans="1:19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2" t="s">
        <v>8305</v>
      </c>
      <c r="O1617" t="s">
        <v>8306</v>
      </c>
      <c r="P1617" s="13">
        <f t="shared" si="100"/>
        <v>114</v>
      </c>
      <c r="Q1617" s="13">
        <f t="shared" si="101"/>
        <v>67.13</v>
      </c>
      <c r="R1617" s="14">
        <f t="shared" si="102"/>
        <v>40845.050879629627</v>
      </c>
      <c r="S1617" s="14">
        <f t="shared" si="103"/>
        <v>40890.092546296299</v>
      </c>
    </row>
    <row r="1618" spans="1:19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2" t="s">
        <v>8305</v>
      </c>
      <c r="O1618" t="s">
        <v>8306</v>
      </c>
      <c r="P1618" s="13">
        <f t="shared" si="100"/>
        <v>104</v>
      </c>
      <c r="Q1618" s="13">
        <f t="shared" si="101"/>
        <v>66.37</v>
      </c>
      <c r="R1618" s="14">
        <f t="shared" si="102"/>
        <v>41194.715520833335</v>
      </c>
      <c r="S1618" s="14">
        <f t="shared" si="103"/>
        <v>41235.916666666664</v>
      </c>
    </row>
    <row r="1619" spans="1:19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2" t="s">
        <v>8305</v>
      </c>
      <c r="O1619" t="s">
        <v>8306</v>
      </c>
      <c r="P1619" s="13">
        <f t="shared" si="100"/>
        <v>146</v>
      </c>
      <c r="Q1619" s="13">
        <f t="shared" si="101"/>
        <v>64.62</v>
      </c>
      <c r="R1619" s="14">
        <f t="shared" si="102"/>
        <v>41546.664212962962</v>
      </c>
      <c r="S1619" s="14">
        <f t="shared" si="103"/>
        <v>41579.791666666664</v>
      </c>
    </row>
    <row r="1620" spans="1:19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2" t="s">
        <v>8305</v>
      </c>
      <c r="O1620" t="s">
        <v>8306</v>
      </c>
      <c r="P1620" s="13">
        <f t="shared" si="100"/>
        <v>105</v>
      </c>
      <c r="Q1620" s="13">
        <f t="shared" si="101"/>
        <v>58.37</v>
      </c>
      <c r="R1620" s="14">
        <f t="shared" si="102"/>
        <v>41301.654340277775</v>
      </c>
      <c r="S1620" s="14">
        <f t="shared" si="103"/>
        <v>41341.654340277775</v>
      </c>
    </row>
    <row r="1621" spans="1:19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2" t="s">
        <v>8305</v>
      </c>
      <c r="O1621" t="s">
        <v>8306</v>
      </c>
      <c r="P1621" s="13">
        <f t="shared" si="100"/>
        <v>133</v>
      </c>
      <c r="Q1621" s="13">
        <f t="shared" si="101"/>
        <v>86.96</v>
      </c>
      <c r="R1621" s="14">
        <f t="shared" si="102"/>
        <v>41876.18618055556</v>
      </c>
      <c r="S1621" s="14">
        <f t="shared" si="103"/>
        <v>41897.18618055556</v>
      </c>
    </row>
    <row r="1622" spans="1:19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2" t="s">
        <v>8305</v>
      </c>
      <c r="O1622" t="s">
        <v>8306</v>
      </c>
      <c r="P1622" s="13">
        <f t="shared" si="100"/>
        <v>113</v>
      </c>
      <c r="Q1622" s="13">
        <f t="shared" si="101"/>
        <v>66.47</v>
      </c>
      <c r="R1622" s="14">
        <f t="shared" si="102"/>
        <v>41321.339583333334</v>
      </c>
      <c r="S1622" s="14">
        <f t="shared" si="103"/>
        <v>41328.339583333334</v>
      </c>
    </row>
    <row r="1623" spans="1:19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2" t="s">
        <v>8305</v>
      </c>
      <c r="O1623" t="s">
        <v>8306</v>
      </c>
      <c r="P1623" s="13">
        <f t="shared" si="100"/>
        <v>121</v>
      </c>
      <c r="Q1623" s="13">
        <f t="shared" si="101"/>
        <v>163.78</v>
      </c>
      <c r="R1623" s="14">
        <f t="shared" si="102"/>
        <v>41003.60665509259</v>
      </c>
      <c r="S1623" s="14">
        <f t="shared" si="103"/>
        <v>41057.165972222225</v>
      </c>
    </row>
    <row r="1624" spans="1:19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2" t="s">
        <v>8305</v>
      </c>
      <c r="O1624" t="s">
        <v>8306</v>
      </c>
      <c r="P1624" s="13">
        <f t="shared" si="100"/>
        <v>102</v>
      </c>
      <c r="Q1624" s="13">
        <f t="shared" si="101"/>
        <v>107.98</v>
      </c>
      <c r="R1624" s="14">
        <f t="shared" si="102"/>
        <v>41950.29483796296</v>
      </c>
      <c r="S1624" s="14">
        <f t="shared" si="103"/>
        <v>41990.332638888889</v>
      </c>
    </row>
    <row r="1625" spans="1:19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2" t="s">
        <v>8305</v>
      </c>
      <c r="O1625" t="s">
        <v>8306</v>
      </c>
      <c r="P1625" s="13">
        <f t="shared" si="100"/>
        <v>101</v>
      </c>
      <c r="Q1625" s="13">
        <f t="shared" si="101"/>
        <v>42.11</v>
      </c>
      <c r="R1625" s="14">
        <f t="shared" si="102"/>
        <v>41453.688530092593</v>
      </c>
      <c r="S1625" s="14">
        <f t="shared" si="103"/>
        <v>41513.688530092593</v>
      </c>
    </row>
    <row r="1626" spans="1:19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2" t="s">
        <v>8305</v>
      </c>
      <c r="O1626" t="s">
        <v>8306</v>
      </c>
      <c r="P1626" s="13">
        <f t="shared" si="100"/>
        <v>118</v>
      </c>
      <c r="Q1626" s="13">
        <f t="shared" si="101"/>
        <v>47.2</v>
      </c>
      <c r="R1626" s="14">
        <f t="shared" si="102"/>
        <v>41243.367303240739</v>
      </c>
      <c r="S1626" s="14">
        <f t="shared" si="103"/>
        <v>41283.367303240739</v>
      </c>
    </row>
    <row r="1627" spans="1:19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2" t="s">
        <v>8305</v>
      </c>
      <c r="O1627" t="s">
        <v>8306</v>
      </c>
      <c r="P1627" s="13">
        <f t="shared" si="100"/>
        <v>155</v>
      </c>
      <c r="Q1627" s="13">
        <f t="shared" si="101"/>
        <v>112.02</v>
      </c>
      <c r="R1627" s="14">
        <f t="shared" si="102"/>
        <v>41135.699687500004</v>
      </c>
      <c r="S1627" s="14">
        <f t="shared" si="103"/>
        <v>41163.699687500004</v>
      </c>
    </row>
    <row r="1628" spans="1:19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2" t="s">
        <v>8305</v>
      </c>
      <c r="O1628" t="s">
        <v>8306</v>
      </c>
      <c r="P1628" s="13">
        <f t="shared" si="100"/>
        <v>101</v>
      </c>
      <c r="Q1628" s="13">
        <f t="shared" si="101"/>
        <v>74.95</v>
      </c>
      <c r="R1628" s="14">
        <f t="shared" si="102"/>
        <v>41579.847997685189</v>
      </c>
      <c r="S1628" s="14">
        <f t="shared" si="103"/>
        <v>41609.889664351853</v>
      </c>
    </row>
    <row r="1629" spans="1:19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2" t="s">
        <v>8305</v>
      </c>
      <c r="O1629" t="s">
        <v>8306</v>
      </c>
      <c r="P1629" s="13">
        <f t="shared" si="100"/>
        <v>117</v>
      </c>
      <c r="Q1629" s="13">
        <f t="shared" si="101"/>
        <v>61.58</v>
      </c>
      <c r="R1629" s="14">
        <f t="shared" si="102"/>
        <v>41205.707048611112</v>
      </c>
      <c r="S1629" s="14">
        <f t="shared" si="103"/>
        <v>41239.207638888889</v>
      </c>
    </row>
    <row r="1630" spans="1:19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2" t="s">
        <v>8305</v>
      </c>
      <c r="O1630" t="s">
        <v>8306</v>
      </c>
      <c r="P1630" s="13">
        <f t="shared" si="100"/>
        <v>101</v>
      </c>
      <c r="Q1630" s="13">
        <f t="shared" si="101"/>
        <v>45.88</v>
      </c>
      <c r="R1630" s="14">
        <f t="shared" si="102"/>
        <v>41774.737060185187</v>
      </c>
      <c r="S1630" s="14">
        <f t="shared" si="103"/>
        <v>41807.737060185187</v>
      </c>
    </row>
    <row r="1631" spans="1:19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2" t="s">
        <v>8305</v>
      </c>
      <c r="O1631" t="s">
        <v>8306</v>
      </c>
      <c r="P1631" s="13">
        <f t="shared" si="100"/>
        <v>104</v>
      </c>
      <c r="Q1631" s="13">
        <f t="shared" si="101"/>
        <v>75.849999999999994</v>
      </c>
      <c r="R1631" s="14">
        <f t="shared" si="102"/>
        <v>41645.867280092592</v>
      </c>
      <c r="S1631" s="14">
        <f t="shared" si="103"/>
        <v>41690.867280092592</v>
      </c>
    </row>
    <row r="1632" spans="1:19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2" t="s">
        <v>8305</v>
      </c>
      <c r="O1632" t="s">
        <v>8306</v>
      </c>
      <c r="P1632" s="13">
        <f t="shared" si="100"/>
        <v>265</v>
      </c>
      <c r="Q1632" s="13">
        <f t="shared" si="101"/>
        <v>84.21</v>
      </c>
      <c r="R1632" s="14">
        <f t="shared" si="102"/>
        <v>40939.837673611109</v>
      </c>
      <c r="S1632" s="14">
        <f t="shared" si="103"/>
        <v>40970.290972222225</v>
      </c>
    </row>
    <row r="1633" spans="1:19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2" t="s">
        <v>8305</v>
      </c>
      <c r="O1633" t="s">
        <v>8306</v>
      </c>
      <c r="P1633" s="13">
        <f t="shared" si="100"/>
        <v>156</v>
      </c>
      <c r="Q1633" s="13">
        <f t="shared" si="101"/>
        <v>117.23</v>
      </c>
      <c r="R1633" s="14">
        <f t="shared" si="102"/>
        <v>41164.859502314815</v>
      </c>
      <c r="S1633" s="14">
        <f t="shared" si="103"/>
        <v>41194.859502314815</v>
      </c>
    </row>
    <row r="1634" spans="1:19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2" t="s">
        <v>8305</v>
      </c>
      <c r="O1634" t="s">
        <v>8306</v>
      </c>
      <c r="P1634" s="13">
        <f t="shared" si="100"/>
        <v>102</v>
      </c>
      <c r="Q1634" s="13">
        <f t="shared" si="101"/>
        <v>86.49</v>
      </c>
      <c r="R1634" s="14">
        <f t="shared" si="102"/>
        <v>40750.340902777774</v>
      </c>
      <c r="S1634" s="14">
        <f t="shared" si="103"/>
        <v>40810.340902777774</v>
      </c>
    </row>
    <row r="1635" spans="1:19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2" t="s">
        <v>8305</v>
      </c>
      <c r="O1635" t="s">
        <v>8306</v>
      </c>
      <c r="P1635" s="13">
        <f t="shared" si="100"/>
        <v>100</v>
      </c>
      <c r="Q1635" s="13">
        <f t="shared" si="101"/>
        <v>172.41</v>
      </c>
      <c r="R1635" s="14">
        <f t="shared" si="102"/>
        <v>40896.883750000001</v>
      </c>
      <c r="S1635" s="14">
        <f t="shared" si="103"/>
        <v>40924.208333333336</v>
      </c>
    </row>
    <row r="1636" spans="1:19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2" t="s">
        <v>8305</v>
      </c>
      <c r="O1636" t="s">
        <v>8306</v>
      </c>
      <c r="P1636" s="13">
        <f t="shared" si="100"/>
        <v>101</v>
      </c>
      <c r="Q1636" s="13">
        <f t="shared" si="101"/>
        <v>62.81</v>
      </c>
      <c r="R1636" s="14">
        <f t="shared" si="102"/>
        <v>40658.189826388887</v>
      </c>
      <c r="S1636" s="14">
        <f t="shared" si="103"/>
        <v>40696.249305555553</v>
      </c>
    </row>
    <row r="1637" spans="1:19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2" t="s">
        <v>8305</v>
      </c>
      <c r="O1637" t="s">
        <v>8306</v>
      </c>
      <c r="P1637" s="13">
        <f t="shared" si="100"/>
        <v>125</v>
      </c>
      <c r="Q1637" s="13">
        <f t="shared" si="101"/>
        <v>67.73</v>
      </c>
      <c r="R1637" s="14">
        <f t="shared" si="102"/>
        <v>42502.868761574078</v>
      </c>
      <c r="S1637" s="14">
        <f t="shared" si="103"/>
        <v>42562.868761574078</v>
      </c>
    </row>
    <row r="1638" spans="1:19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2" t="s">
        <v>8305</v>
      </c>
      <c r="O1638" t="s">
        <v>8306</v>
      </c>
      <c r="P1638" s="13">
        <f t="shared" si="100"/>
        <v>104</v>
      </c>
      <c r="Q1638" s="13">
        <f t="shared" si="101"/>
        <v>53.56</v>
      </c>
      <c r="R1638" s="14">
        <f t="shared" si="102"/>
        <v>40663.08666666667</v>
      </c>
      <c r="S1638" s="14">
        <f t="shared" si="103"/>
        <v>40706.166666666664</v>
      </c>
    </row>
    <row r="1639" spans="1:19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2" t="s">
        <v>8305</v>
      </c>
      <c r="O1639" t="s">
        <v>8306</v>
      </c>
      <c r="P1639" s="13">
        <f t="shared" si="100"/>
        <v>104</v>
      </c>
      <c r="Q1639" s="13">
        <f t="shared" si="101"/>
        <v>34.6</v>
      </c>
      <c r="R1639" s="14">
        <f t="shared" si="102"/>
        <v>40122.751620370371</v>
      </c>
      <c r="S1639" s="14">
        <f t="shared" si="103"/>
        <v>40178.98541666667</v>
      </c>
    </row>
    <row r="1640" spans="1:19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2" t="s">
        <v>8305</v>
      </c>
      <c r="O1640" t="s">
        <v>8306</v>
      </c>
      <c r="P1640" s="13">
        <f t="shared" si="100"/>
        <v>105</v>
      </c>
      <c r="Q1640" s="13">
        <f t="shared" si="101"/>
        <v>38.89</v>
      </c>
      <c r="R1640" s="14">
        <f t="shared" si="102"/>
        <v>41288.68712962963</v>
      </c>
      <c r="S1640" s="14">
        <f t="shared" si="103"/>
        <v>41333.892361111109</v>
      </c>
    </row>
    <row r="1641" spans="1:19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2" t="s">
        <v>8305</v>
      </c>
      <c r="O1641" t="s">
        <v>8306</v>
      </c>
      <c r="P1641" s="13">
        <f t="shared" si="100"/>
        <v>100</v>
      </c>
      <c r="Q1641" s="13">
        <f t="shared" si="101"/>
        <v>94.74</v>
      </c>
      <c r="R1641" s="14">
        <f t="shared" si="102"/>
        <v>40941.652372685188</v>
      </c>
      <c r="S1641" s="14">
        <f t="shared" si="103"/>
        <v>40971.652372685188</v>
      </c>
    </row>
    <row r="1642" spans="1:19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2" t="s">
        <v>8305</v>
      </c>
      <c r="O1642" t="s">
        <v>8306</v>
      </c>
      <c r="P1642" s="13">
        <f t="shared" si="100"/>
        <v>170</v>
      </c>
      <c r="Q1642" s="13">
        <f t="shared" si="101"/>
        <v>39.97</v>
      </c>
      <c r="R1642" s="14">
        <f t="shared" si="102"/>
        <v>40379.23096064815</v>
      </c>
      <c r="S1642" s="14">
        <f t="shared" si="103"/>
        <v>40393.082638888889</v>
      </c>
    </row>
    <row r="1643" spans="1:19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2" t="s">
        <v>8305</v>
      </c>
      <c r="O1643" t="s">
        <v>8326</v>
      </c>
      <c r="P1643" s="13">
        <f t="shared" si="100"/>
        <v>101</v>
      </c>
      <c r="Q1643" s="13">
        <f t="shared" si="101"/>
        <v>97.5</v>
      </c>
      <c r="R1643" s="14">
        <f t="shared" si="102"/>
        <v>41962.596574074079</v>
      </c>
      <c r="S1643" s="14">
        <f t="shared" si="103"/>
        <v>41992.596574074079</v>
      </c>
    </row>
    <row r="1644" spans="1:19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2" t="s">
        <v>8305</v>
      </c>
      <c r="O1644" t="s">
        <v>8326</v>
      </c>
      <c r="P1644" s="13">
        <f t="shared" si="100"/>
        <v>100</v>
      </c>
      <c r="Q1644" s="13">
        <f t="shared" si="101"/>
        <v>42.86</v>
      </c>
      <c r="R1644" s="14">
        <f t="shared" si="102"/>
        <v>40688.024618055555</v>
      </c>
      <c r="S1644" s="14">
        <f t="shared" si="103"/>
        <v>40708.024618055555</v>
      </c>
    </row>
    <row r="1645" spans="1:19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2" t="s">
        <v>8305</v>
      </c>
      <c r="O1645" t="s">
        <v>8326</v>
      </c>
      <c r="P1645" s="13">
        <f t="shared" si="100"/>
        <v>125</v>
      </c>
      <c r="Q1645" s="13">
        <f t="shared" si="101"/>
        <v>168.51</v>
      </c>
      <c r="R1645" s="14">
        <f t="shared" si="102"/>
        <v>41146.824212962965</v>
      </c>
      <c r="S1645" s="14">
        <f t="shared" si="103"/>
        <v>41176.824212962965</v>
      </c>
    </row>
    <row r="1646" spans="1:19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2" t="s">
        <v>8305</v>
      </c>
      <c r="O1646" t="s">
        <v>8326</v>
      </c>
      <c r="P1646" s="13">
        <f t="shared" si="100"/>
        <v>110</v>
      </c>
      <c r="Q1646" s="13">
        <f t="shared" si="101"/>
        <v>85.55</v>
      </c>
      <c r="R1646" s="14">
        <f t="shared" si="102"/>
        <v>41175.05972222222</v>
      </c>
      <c r="S1646" s="14">
        <f t="shared" si="103"/>
        <v>41235.101388888892</v>
      </c>
    </row>
    <row r="1647" spans="1:19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2" t="s">
        <v>8305</v>
      </c>
      <c r="O1647" t="s">
        <v>8326</v>
      </c>
      <c r="P1647" s="13">
        <f t="shared" si="100"/>
        <v>111</v>
      </c>
      <c r="Q1647" s="13">
        <f t="shared" si="101"/>
        <v>554</v>
      </c>
      <c r="R1647" s="14">
        <f t="shared" si="102"/>
        <v>41521.617361111108</v>
      </c>
      <c r="S1647" s="14">
        <f t="shared" si="103"/>
        <v>41535.617361111108</v>
      </c>
    </row>
    <row r="1648" spans="1:19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2" t="s">
        <v>8305</v>
      </c>
      <c r="O1648" t="s">
        <v>8326</v>
      </c>
      <c r="P1648" s="13">
        <f t="shared" si="100"/>
        <v>110</v>
      </c>
      <c r="Q1648" s="13">
        <f t="shared" si="101"/>
        <v>26.55</v>
      </c>
      <c r="R1648" s="14">
        <f t="shared" si="102"/>
        <v>41833.450266203705</v>
      </c>
      <c r="S1648" s="14">
        <f t="shared" si="103"/>
        <v>41865.757638888892</v>
      </c>
    </row>
    <row r="1649" spans="1:19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2" t="s">
        <v>8305</v>
      </c>
      <c r="O1649" t="s">
        <v>8326</v>
      </c>
      <c r="P1649" s="13">
        <f t="shared" si="100"/>
        <v>105</v>
      </c>
      <c r="Q1649" s="13">
        <f t="shared" si="101"/>
        <v>113.83</v>
      </c>
      <c r="R1649" s="14">
        <f t="shared" si="102"/>
        <v>41039.409456018519</v>
      </c>
      <c r="S1649" s="14">
        <f t="shared" si="103"/>
        <v>41069.409456018519</v>
      </c>
    </row>
    <row r="1650" spans="1:19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2" t="s">
        <v>8305</v>
      </c>
      <c r="O1650" t="s">
        <v>8326</v>
      </c>
      <c r="P1650" s="13">
        <f t="shared" si="100"/>
        <v>125</v>
      </c>
      <c r="Q1650" s="13">
        <f t="shared" si="101"/>
        <v>32.01</v>
      </c>
      <c r="R1650" s="14">
        <f t="shared" si="102"/>
        <v>40592.704652777778</v>
      </c>
      <c r="S1650" s="14">
        <f t="shared" si="103"/>
        <v>40622.662986111114</v>
      </c>
    </row>
    <row r="1651" spans="1:19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2" t="s">
        <v>8305</v>
      </c>
      <c r="O1651" t="s">
        <v>8326</v>
      </c>
      <c r="P1651" s="13">
        <f t="shared" si="100"/>
        <v>101</v>
      </c>
      <c r="Q1651" s="13">
        <f t="shared" si="101"/>
        <v>47.19</v>
      </c>
      <c r="R1651" s="14">
        <f t="shared" si="102"/>
        <v>41737.684664351851</v>
      </c>
      <c r="S1651" s="14">
        <f t="shared" si="103"/>
        <v>41782.684664351851</v>
      </c>
    </row>
    <row r="1652" spans="1:19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2" t="s">
        <v>8305</v>
      </c>
      <c r="O1652" t="s">
        <v>8326</v>
      </c>
      <c r="P1652" s="13">
        <f t="shared" si="100"/>
        <v>142</v>
      </c>
      <c r="Q1652" s="13">
        <f t="shared" si="101"/>
        <v>88.47</v>
      </c>
      <c r="R1652" s="14">
        <f t="shared" si="102"/>
        <v>41526.435613425929</v>
      </c>
      <c r="S1652" s="14">
        <f t="shared" si="103"/>
        <v>41556.435613425929</v>
      </c>
    </row>
    <row r="1653" spans="1:19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2" t="s">
        <v>8305</v>
      </c>
      <c r="O1653" t="s">
        <v>8326</v>
      </c>
      <c r="P1653" s="13">
        <f t="shared" si="100"/>
        <v>101</v>
      </c>
      <c r="Q1653" s="13">
        <f t="shared" si="101"/>
        <v>100.75</v>
      </c>
      <c r="R1653" s="14">
        <f t="shared" si="102"/>
        <v>40625.900694444441</v>
      </c>
      <c r="S1653" s="14">
        <f t="shared" si="103"/>
        <v>40659.290972222225</v>
      </c>
    </row>
    <row r="1654" spans="1:19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2" t="s">
        <v>8305</v>
      </c>
      <c r="O1654" t="s">
        <v>8326</v>
      </c>
      <c r="P1654" s="13">
        <f t="shared" si="100"/>
        <v>101</v>
      </c>
      <c r="Q1654" s="13">
        <f t="shared" si="101"/>
        <v>64.709999999999994</v>
      </c>
      <c r="R1654" s="14">
        <f t="shared" si="102"/>
        <v>41572.492974537039</v>
      </c>
      <c r="S1654" s="14">
        <f t="shared" si="103"/>
        <v>41602.534641203703</v>
      </c>
    </row>
    <row r="1655" spans="1:19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2" t="s">
        <v>8305</v>
      </c>
      <c r="O1655" t="s">
        <v>8326</v>
      </c>
      <c r="P1655" s="13">
        <f t="shared" si="100"/>
        <v>174</v>
      </c>
      <c r="Q1655" s="13">
        <f t="shared" si="101"/>
        <v>51.85</v>
      </c>
      <c r="R1655" s="14">
        <f t="shared" si="102"/>
        <v>40626.834444444445</v>
      </c>
      <c r="S1655" s="14">
        <f t="shared" si="103"/>
        <v>40657.834444444445</v>
      </c>
    </row>
    <row r="1656" spans="1:19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2" t="s">
        <v>8305</v>
      </c>
      <c r="O1656" t="s">
        <v>8326</v>
      </c>
      <c r="P1656" s="13">
        <f t="shared" si="100"/>
        <v>120</v>
      </c>
      <c r="Q1656" s="13">
        <f t="shared" si="101"/>
        <v>38.79</v>
      </c>
      <c r="R1656" s="14">
        <f t="shared" si="102"/>
        <v>40987.890740740739</v>
      </c>
      <c r="S1656" s="14">
        <f t="shared" si="103"/>
        <v>41017.890740740739</v>
      </c>
    </row>
    <row r="1657" spans="1:19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2" t="s">
        <v>8305</v>
      </c>
      <c r="O1657" t="s">
        <v>8326</v>
      </c>
      <c r="P1657" s="13">
        <f t="shared" si="100"/>
        <v>143</v>
      </c>
      <c r="Q1657" s="13">
        <f t="shared" si="101"/>
        <v>44.65</v>
      </c>
      <c r="R1657" s="14">
        <f t="shared" si="102"/>
        <v>40974.791898148149</v>
      </c>
      <c r="S1657" s="14">
        <f t="shared" si="103"/>
        <v>41004.750231481477</v>
      </c>
    </row>
    <row r="1658" spans="1:19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2" t="s">
        <v>8305</v>
      </c>
      <c r="O1658" t="s">
        <v>8326</v>
      </c>
      <c r="P1658" s="13">
        <f t="shared" si="100"/>
        <v>100</v>
      </c>
      <c r="Q1658" s="13">
        <f t="shared" si="101"/>
        <v>156.77000000000001</v>
      </c>
      <c r="R1658" s="14">
        <f t="shared" si="102"/>
        <v>41226.928842592592</v>
      </c>
      <c r="S1658" s="14">
        <f t="shared" si="103"/>
        <v>41256.928842592592</v>
      </c>
    </row>
    <row r="1659" spans="1:19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2" t="s">
        <v>8305</v>
      </c>
      <c r="O1659" t="s">
        <v>8326</v>
      </c>
      <c r="P1659" s="13">
        <f t="shared" si="100"/>
        <v>105</v>
      </c>
      <c r="Q1659" s="13">
        <f t="shared" si="101"/>
        <v>118.7</v>
      </c>
      <c r="R1659" s="14">
        <f t="shared" si="102"/>
        <v>41023.782037037039</v>
      </c>
      <c r="S1659" s="14">
        <f t="shared" si="103"/>
        <v>41053.782037037039</v>
      </c>
    </row>
    <row r="1660" spans="1:19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2" t="s">
        <v>8305</v>
      </c>
      <c r="O1660" t="s">
        <v>8326</v>
      </c>
      <c r="P1660" s="13">
        <f t="shared" si="100"/>
        <v>132</v>
      </c>
      <c r="Q1660" s="13">
        <f t="shared" si="101"/>
        <v>74.150000000000006</v>
      </c>
      <c r="R1660" s="14">
        <f t="shared" si="102"/>
        <v>41223.22184027778</v>
      </c>
      <c r="S1660" s="14">
        <f t="shared" si="103"/>
        <v>41261.597222222219</v>
      </c>
    </row>
    <row r="1661" spans="1:19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2" t="s">
        <v>8305</v>
      </c>
      <c r="O1661" t="s">
        <v>8326</v>
      </c>
      <c r="P1661" s="13">
        <f t="shared" si="100"/>
        <v>113</v>
      </c>
      <c r="Q1661" s="13">
        <f t="shared" si="101"/>
        <v>12.53</v>
      </c>
      <c r="R1661" s="14">
        <f t="shared" si="102"/>
        <v>41596.913437499999</v>
      </c>
      <c r="S1661" s="14">
        <f t="shared" si="103"/>
        <v>41625.5</v>
      </c>
    </row>
    <row r="1662" spans="1:19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2" t="s">
        <v>8305</v>
      </c>
      <c r="O1662" t="s">
        <v>8326</v>
      </c>
      <c r="P1662" s="13">
        <f t="shared" si="100"/>
        <v>1254</v>
      </c>
      <c r="Q1662" s="13">
        <f t="shared" si="101"/>
        <v>27.86</v>
      </c>
      <c r="R1662" s="14">
        <f t="shared" si="102"/>
        <v>42459.693865740745</v>
      </c>
      <c r="S1662" s="14">
        <f t="shared" si="103"/>
        <v>42490.915972222225</v>
      </c>
    </row>
    <row r="1663" spans="1:19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2" t="s">
        <v>8305</v>
      </c>
      <c r="O1663" t="s">
        <v>8326</v>
      </c>
      <c r="P1663" s="13">
        <f t="shared" si="100"/>
        <v>103</v>
      </c>
      <c r="Q1663" s="13">
        <f t="shared" si="101"/>
        <v>80.180000000000007</v>
      </c>
      <c r="R1663" s="14">
        <f t="shared" si="102"/>
        <v>42343.998043981483</v>
      </c>
      <c r="S1663" s="14">
        <f t="shared" si="103"/>
        <v>42386.875</v>
      </c>
    </row>
    <row r="1664" spans="1:19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2" t="s">
        <v>8305</v>
      </c>
      <c r="O1664" t="s">
        <v>8326</v>
      </c>
      <c r="P1664" s="13">
        <f t="shared" si="100"/>
        <v>103</v>
      </c>
      <c r="Q1664" s="13">
        <f t="shared" si="101"/>
        <v>132.44</v>
      </c>
      <c r="R1664" s="14">
        <f t="shared" si="102"/>
        <v>40848.198333333334</v>
      </c>
      <c r="S1664" s="14">
        <f t="shared" si="103"/>
        <v>40908.239999999998</v>
      </c>
    </row>
    <row r="1665" spans="1:19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2" t="s">
        <v>8305</v>
      </c>
      <c r="O1665" t="s">
        <v>8326</v>
      </c>
      <c r="P1665" s="13">
        <f t="shared" si="100"/>
        <v>108</v>
      </c>
      <c r="Q1665" s="13">
        <f t="shared" si="101"/>
        <v>33.75</v>
      </c>
      <c r="R1665" s="14">
        <f t="shared" si="102"/>
        <v>42006.02207175926</v>
      </c>
      <c r="S1665" s="14">
        <f t="shared" si="103"/>
        <v>42036.02207175926</v>
      </c>
    </row>
    <row r="1666" spans="1:19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2" t="s">
        <v>8305</v>
      </c>
      <c r="O1666" t="s">
        <v>8326</v>
      </c>
      <c r="P1666" s="13">
        <f t="shared" ref="P1666:P1729" si="104">ROUND(E1666/D1666*100,0)</f>
        <v>122</v>
      </c>
      <c r="Q1666" s="13">
        <f t="shared" si="101"/>
        <v>34.380000000000003</v>
      </c>
      <c r="R1666" s="14">
        <f t="shared" si="102"/>
        <v>40939.761782407404</v>
      </c>
      <c r="S1666" s="14">
        <f t="shared" si="103"/>
        <v>40984.165972222225</v>
      </c>
    </row>
    <row r="1667" spans="1:19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2" t="s">
        <v>8305</v>
      </c>
      <c r="O1667" t="s">
        <v>8326</v>
      </c>
      <c r="P1667" s="13">
        <f t="shared" si="104"/>
        <v>119</v>
      </c>
      <c r="Q1667" s="13">
        <f t="shared" ref="Q1667:Q1730" si="105">IFERROR(ROUND(E1667/L1667,2),0)</f>
        <v>44.96</v>
      </c>
      <c r="R1667" s="14">
        <f t="shared" ref="R1667:R1730" si="106">(((J1667/60)/60)/24)+DATE(1970,1,1)</f>
        <v>40564.649456018517</v>
      </c>
      <c r="S1667" s="14">
        <f t="shared" ref="S1667:S1730" si="107">(((I1667/60)/60)/24)+DATE(1970,1,1)</f>
        <v>40596.125</v>
      </c>
    </row>
    <row r="1668" spans="1:19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2" t="s">
        <v>8305</v>
      </c>
      <c r="O1668" t="s">
        <v>8326</v>
      </c>
      <c r="P1668" s="13">
        <f t="shared" si="104"/>
        <v>161</v>
      </c>
      <c r="Q1668" s="13">
        <f t="shared" si="105"/>
        <v>41.04</v>
      </c>
      <c r="R1668" s="14">
        <f t="shared" si="106"/>
        <v>41331.253159722226</v>
      </c>
      <c r="S1668" s="14">
        <f t="shared" si="107"/>
        <v>41361.211493055554</v>
      </c>
    </row>
    <row r="1669" spans="1:19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2" t="s">
        <v>8305</v>
      </c>
      <c r="O1669" t="s">
        <v>8326</v>
      </c>
      <c r="P1669" s="13">
        <f t="shared" si="104"/>
        <v>127</v>
      </c>
      <c r="Q1669" s="13">
        <f t="shared" si="105"/>
        <v>52.6</v>
      </c>
      <c r="R1669" s="14">
        <f t="shared" si="106"/>
        <v>41682.0705787037</v>
      </c>
      <c r="S1669" s="14">
        <f t="shared" si="107"/>
        <v>41709.290972222225</v>
      </c>
    </row>
    <row r="1670" spans="1:19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2" t="s">
        <v>8305</v>
      </c>
      <c r="O1670" t="s">
        <v>8326</v>
      </c>
      <c r="P1670" s="13">
        <f t="shared" si="104"/>
        <v>103</v>
      </c>
      <c r="Q1670" s="13">
        <f t="shared" si="105"/>
        <v>70.78</v>
      </c>
      <c r="R1670" s="14">
        <f t="shared" si="106"/>
        <v>40845.14975694444</v>
      </c>
      <c r="S1670" s="14">
        <f t="shared" si="107"/>
        <v>40875.191423611112</v>
      </c>
    </row>
    <row r="1671" spans="1:19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2" t="s">
        <v>8305</v>
      </c>
      <c r="O1671" t="s">
        <v>8326</v>
      </c>
      <c r="P1671" s="13">
        <f t="shared" si="104"/>
        <v>140</v>
      </c>
      <c r="Q1671" s="13">
        <f t="shared" si="105"/>
        <v>53.75</v>
      </c>
      <c r="R1671" s="14">
        <f t="shared" si="106"/>
        <v>42461.885138888887</v>
      </c>
      <c r="S1671" s="14">
        <f t="shared" si="107"/>
        <v>42521.885138888887</v>
      </c>
    </row>
    <row r="1672" spans="1:19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2" t="s">
        <v>8305</v>
      </c>
      <c r="O1672" t="s">
        <v>8326</v>
      </c>
      <c r="P1672" s="13">
        <f t="shared" si="104"/>
        <v>103</v>
      </c>
      <c r="Q1672" s="13">
        <f t="shared" si="105"/>
        <v>44.61</v>
      </c>
      <c r="R1672" s="14">
        <f t="shared" si="106"/>
        <v>40313.930543981485</v>
      </c>
      <c r="S1672" s="14">
        <f t="shared" si="107"/>
        <v>40364.166666666664</v>
      </c>
    </row>
    <row r="1673" spans="1:19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2" t="s">
        <v>8305</v>
      </c>
      <c r="O1673" t="s">
        <v>8326</v>
      </c>
      <c r="P1673" s="13">
        <f t="shared" si="104"/>
        <v>101</v>
      </c>
      <c r="Q1673" s="13">
        <f t="shared" si="105"/>
        <v>26.15</v>
      </c>
      <c r="R1673" s="14">
        <f t="shared" si="106"/>
        <v>42553.54414351852</v>
      </c>
      <c r="S1673" s="14">
        <f t="shared" si="107"/>
        <v>42583.54414351852</v>
      </c>
    </row>
    <row r="1674" spans="1:19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2" t="s">
        <v>8305</v>
      </c>
      <c r="O1674" t="s">
        <v>8326</v>
      </c>
      <c r="P1674" s="13">
        <f t="shared" si="104"/>
        <v>113</v>
      </c>
      <c r="Q1674" s="13">
        <f t="shared" si="105"/>
        <v>39.18</v>
      </c>
      <c r="R1674" s="14">
        <f t="shared" si="106"/>
        <v>41034.656597222223</v>
      </c>
      <c r="S1674" s="14">
        <f t="shared" si="107"/>
        <v>41064.656597222223</v>
      </c>
    </row>
    <row r="1675" spans="1:19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2" t="s">
        <v>8305</v>
      </c>
      <c r="O1675" t="s">
        <v>8326</v>
      </c>
      <c r="P1675" s="13">
        <f t="shared" si="104"/>
        <v>128</v>
      </c>
      <c r="Q1675" s="13">
        <f t="shared" si="105"/>
        <v>45.59</v>
      </c>
      <c r="R1675" s="14">
        <f t="shared" si="106"/>
        <v>42039.878379629634</v>
      </c>
      <c r="S1675" s="14">
        <f t="shared" si="107"/>
        <v>42069.878379629634</v>
      </c>
    </row>
    <row r="1676" spans="1:19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2" t="s">
        <v>8305</v>
      </c>
      <c r="O1676" t="s">
        <v>8326</v>
      </c>
      <c r="P1676" s="13">
        <f t="shared" si="104"/>
        <v>202</v>
      </c>
      <c r="Q1676" s="13">
        <f t="shared" si="105"/>
        <v>89.25</v>
      </c>
      <c r="R1676" s="14">
        <f t="shared" si="106"/>
        <v>42569.605393518519</v>
      </c>
      <c r="S1676" s="14">
        <f t="shared" si="107"/>
        <v>42600.290972222225</v>
      </c>
    </row>
    <row r="1677" spans="1:19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2" t="s">
        <v>8305</v>
      </c>
      <c r="O1677" t="s">
        <v>8326</v>
      </c>
      <c r="P1677" s="13">
        <f t="shared" si="104"/>
        <v>137</v>
      </c>
      <c r="Q1677" s="13">
        <f t="shared" si="105"/>
        <v>40.42</v>
      </c>
      <c r="R1677" s="14">
        <f t="shared" si="106"/>
        <v>40802.733101851853</v>
      </c>
      <c r="S1677" s="14">
        <f t="shared" si="107"/>
        <v>40832.918749999997</v>
      </c>
    </row>
    <row r="1678" spans="1:19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2" t="s">
        <v>8305</v>
      </c>
      <c r="O1678" t="s">
        <v>8326</v>
      </c>
      <c r="P1678" s="13">
        <f t="shared" si="104"/>
        <v>115</v>
      </c>
      <c r="Q1678" s="13">
        <f t="shared" si="105"/>
        <v>82.38</v>
      </c>
      <c r="R1678" s="14">
        <f t="shared" si="106"/>
        <v>40973.72623842593</v>
      </c>
      <c r="S1678" s="14">
        <f t="shared" si="107"/>
        <v>41020.165972222225</v>
      </c>
    </row>
    <row r="1679" spans="1:19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2" t="s">
        <v>8305</v>
      </c>
      <c r="O1679" t="s">
        <v>8326</v>
      </c>
      <c r="P1679" s="13">
        <f t="shared" si="104"/>
        <v>112</v>
      </c>
      <c r="Q1679" s="13">
        <f t="shared" si="105"/>
        <v>159.52000000000001</v>
      </c>
      <c r="R1679" s="14">
        <f t="shared" si="106"/>
        <v>42416.407129629632</v>
      </c>
      <c r="S1679" s="14">
        <f t="shared" si="107"/>
        <v>42476.249305555553</v>
      </c>
    </row>
    <row r="1680" spans="1:19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2" t="s">
        <v>8305</v>
      </c>
      <c r="O1680" t="s">
        <v>8326</v>
      </c>
      <c r="P1680" s="13">
        <f t="shared" si="104"/>
        <v>118</v>
      </c>
      <c r="Q1680" s="13">
        <f t="shared" si="105"/>
        <v>36.24</v>
      </c>
      <c r="R1680" s="14">
        <f t="shared" si="106"/>
        <v>41662.854988425926</v>
      </c>
      <c r="S1680" s="14">
        <f t="shared" si="107"/>
        <v>41676.854988425926</v>
      </c>
    </row>
    <row r="1681" spans="1:19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2" t="s">
        <v>8305</v>
      </c>
      <c r="O1681" t="s">
        <v>8326</v>
      </c>
      <c r="P1681" s="13">
        <f t="shared" si="104"/>
        <v>175</v>
      </c>
      <c r="Q1681" s="13">
        <f t="shared" si="105"/>
        <v>62.5</v>
      </c>
      <c r="R1681" s="14">
        <f t="shared" si="106"/>
        <v>40723.068807870368</v>
      </c>
      <c r="S1681" s="14">
        <f t="shared" si="107"/>
        <v>40746.068807870368</v>
      </c>
    </row>
    <row r="1682" spans="1:19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2" t="s">
        <v>8305</v>
      </c>
      <c r="O1682" t="s">
        <v>8326</v>
      </c>
      <c r="P1682" s="13">
        <f t="shared" si="104"/>
        <v>118</v>
      </c>
      <c r="Q1682" s="13">
        <f t="shared" si="105"/>
        <v>47</v>
      </c>
      <c r="R1682" s="14">
        <f t="shared" si="106"/>
        <v>41802.757719907408</v>
      </c>
      <c r="S1682" s="14">
        <f t="shared" si="107"/>
        <v>41832.757719907408</v>
      </c>
    </row>
    <row r="1683" spans="1:19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2" t="s">
        <v>8305</v>
      </c>
      <c r="O1683" t="s">
        <v>8327</v>
      </c>
      <c r="P1683" s="13">
        <f t="shared" si="104"/>
        <v>101</v>
      </c>
      <c r="Q1683" s="13">
        <f t="shared" si="105"/>
        <v>74.58</v>
      </c>
      <c r="R1683" s="14">
        <f t="shared" si="106"/>
        <v>42774.121342592596</v>
      </c>
      <c r="S1683" s="14">
        <f t="shared" si="107"/>
        <v>42823.083333333328</v>
      </c>
    </row>
    <row r="1684" spans="1:19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2" t="s">
        <v>8305</v>
      </c>
      <c r="O1684" t="s">
        <v>8327</v>
      </c>
      <c r="P1684" s="13">
        <f t="shared" si="104"/>
        <v>0</v>
      </c>
      <c r="Q1684" s="13">
        <f t="shared" si="105"/>
        <v>0</v>
      </c>
      <c r="R1684" s="14">
        <f t="shared" si="106"/>
        <v>42779.21365740741</v>
      </c>
      <c r="S1684" s="14">
        <f t="shared" si="107"/>
        <v>42839.171990740739</v>
      </c>
    </row>
    <row r="1685" spans="1:19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2" t="s">
        <v>8305</v>
      </c>
      <c r="O1685" t="s">
        <v>8327</v>
      </c>
      <c r="P1685" s="13">
        <f t="shared" si="104"/>
        <v>22</v>
      </c>
      <c r="Q1685" s="13">
        <f t="shared" si="105"/>
        <v>76</v>
      </c>
      <c r="R1685" s="14">
        <f t="shared" si="106"/>
        <v>42808.781689814816</v>
      </c>
      <c r="S1685" s="14">
        <f t="shared" si="107"/>
        <v>42832.781689814816</v>
      </c>
    </row>
    <row r="1686" spans="1:19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2" t="s">
        <v>8305</v>
      </c>
      <c r="O1686" t="s">
        <v>8327</v>
      </c>
      <c r="P1686" s="13">
        <f t="shared" si="104"/>
        <v>109</v>
      </c>
      <c r="Q1686" s="13">
        <f t="shared" si="105"/>
        <v>86.44</v>
      </c>
      <c r="R1686" s="14">
        <f t="shared" si="106"/>
        <v>42783.815289351856</v>
      </c>
      <c r="S1686" s="14">
        <f t="shared" si="107"/>
        <v>42811.773622685185</v>
      </c>
    </row>
    <row r="1687" spans="1:19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2" t="s">
        <v>8305</v>
      </c>
      <c r="O1687" t="s">
        <v>8327</v>
      </c>
      <c r="P1687" s="13">
        <f t="shared" si="104"/>
        <v>103</v>
      </c>
      <c r="Q1687" s="13">
        <f t="shared" si="105"/>
        <v>24</v>
      </c>
      <c r="R1687" s="14">
        <f t="shared" si="106"/>
        <v>42788.2502662037</v>
      </c>
      <c r="S1687" s="14">
        <f t="shared" si="107"/>
        <v>42818.208599537036</v>
      </c>
    </row>
    <row r="1688" spans="1:19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2" t="s">
        <v>8305</v>
      </c>
      <c r="O1688" t="s">
        <v>8327</v>
      </c>
      <c r="P1688" s="13">
        <f t="shared" si="104"/>
        <v>0</v>
      </c>
      <c r="Q1688" s="13">
        <f t="shared" si="105"/>
        <v>18</v>
      </c>
      <c r="R1688" s="14">
        <f t="shared" si="106"/>
        <v>42792.843969907408</v>
      </c>
      <c r="S1688" s="14">
        <f t="shared" si="107"/>
        <v>42852.802303240736</v>
      </c>
    </row>
    <row r="1689" spans="1:19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2" t="s">
        <v>8305</v>
      </c>
      <c r="O1689" t="s">
        <v>8327</v>
      </c>
      <c r="P1689" s="13">
        <f t="shared" si="104"/>
        <v>31</v>
      </c>
      <c r="Q1689" s="13">
        <f t="shared" si="105"/>
        <v>80.13</v>
      </c>
      <c r="R1689" s="14">
        <f t="shared" si="106"/>
        <v>42802.046817129631</v>
      </c>
      <c r="S1689" s="14">
        <f t="shared" si="107"/>
        <v>42835.84375</v>
      </c>
    </row>
    <row r="1690" spans="1:19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2" t="s">
        <v>8305</v>
      </c>
      <c r="O1690" t="s">
        <v>8327</v>
      </c>
      <c r="P1690" s="13">
        <f t="shared" si="104"/>
        <v>44</v>
      </c>
      <c r="Q1690" s="13">
        <f t="shared" si="105"/>
        <v>253.14</v>
      </c>
      <c r="R1690" s="14">
        <f t="shared" si="106"/>
        <v>42804.534652777773</v>
      </c>
      <c r="S1690" s="14">
        <f t="shared" si="107"/>
        <v>42834.492986111116</v>
      </c>
    </row>
    <row r="1691" spans="1:19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2" t="s">
        <v>8305</v>
      </c>
      <c r="O1691" t="s">
        <v>8327</v>
      </c>
      <c r="P1691" s="13">
        <f t="shared" si="104"/>
        <v>100</v>
      </c>
      <c r="Q1691" s="13">
        <f t="shared" si="105"/>
        <v>171.43</v>
      </c>
      <c r="R1691" s="14">
        <f t="shared" si="106"/>
        <v>42780.942476851851</v>
      </c>
      <c r="S1691" s="14">
        <f t="shared" si="107"/>
        <v>42810.900810185187</v>
      </c>
    </row>
    <row r="1692" spans="1:19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2" t="s">
        <v>8305</v>
      </c>
      <c r="O1692" t="s">
        <v>8327</v>
      </c>
      <c r="P1692" s="13">
        <f t="shared" si="104"/>
        <v>25</v>
      </c>
      <c r="Q1692" s="13">
        <f t="shared" si="105"/>
        <v>57.73</v>
      </c>
      <c r="R1692" s="14">
        <f t="shared" si="106"/>
        <v>42801.43104166667</v>
      </c>
      <c r="S1692" s="14">
        <f t="shared" si="107"/>
        <v>42831.389374999999</v>
      </c>
    </row>
    <row r="1693" spans="1:19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2" t="s">
        <v>8305</v>
      </c>
      <c r="O1693" t="s">
        <v>8327</v>
      </c>
      <c r="P1693" s="13">
        <f t="shared" si="104"/>
        <v>33</v>
      </c>
      <c r="Q1693" s="13">
        <f t="shared" si="105"/>
        <v>264.26</v>
      </c>
      <c r="R1693" s="14">
        <f t="shared" si="106"/>
        <v>42795.701481481476</v>
      </c>
      <c r="S1693" s="14">
        <f t="shared" si="107"/>
        <v>42828.041666666672</v>
      </c>
    </row>
    <row r="1694" spans="1:19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2" t="s">
        <v>8305</v>
      </c>
      <c r="O1694" t="s">
        <v>8327</v>
      </c>
      <c r="P1694" s="13">
        <f t="shared" si="104"/>
        <v>48</v>
      </c>
      <c r="Q1694" s="13">
        <f t="shared" si="105"/>
        <v>159.33000000000001</v>
      </c>
      <c r="R1694" s="14">
        <f t="shared" si="106"/>
        <v>42788.151238425926</v>
      </c>
      <c r="S1694" s="14">
        <f t="shared" si="107"/>
        <v>42820.999305555553</v>
      </c>
    </row>
    <row r="1695" spans="1:19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2" t="s">
        <v>8305</v>
      </c>
      <c r="O1695" t="s">
        <v>8327</v>
      </c>
      <c r="P1695" s="13">
        <f t="shared" si="104"/>
        <v>9</v>
      </c>
      <c r="Q1695" s="13">
        <f t="shared" si="105"/>
        <v>35</v>
      </c>
      <c r="R1695" s="14">
        <f t="shared" si="106"/>
        <v>42803.920277777783</v>
      </c>
      <c r="S1695" s="14">
        <f t="shared" si="107"/>
        <v>42834.833333333328</v>
      </c>
    </row>
    <row r="1696" spans="1:19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2" t="s">
        <v>8305</v>
      </c>
      <c r="O1696" t="s">
        <v>8327</v>
      </c>
      <c r="P1696" s="13">
        <f t="shared" si="104"/>
        <v>0</v>
      </c>
      <c r="Q1696" s="13">
        <f t="shared" si="105"/>
        <v>5</v>
      </c>
      <c r="R1696" s="14">
        <f t="shared" si="106"/>
        <v>42791.669837962967</v>
      </c>
      <c r="S1696" s="14">
        <f t="shared" si="107"/>
        <v>42821.191666666666</v>
      </c>
    </row>
    <row r="1697" spans="1:19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2" t="s">
        <v>8305</v>
      </c>
      <c r="O1697" t="s">
        <v>8327</v>
      </c>
      <c r="P1697" s="13">
        <f t="shared" si="104"/>
        <v>12</v>
      </c>
      <c r="Q1697" s="13">
        <f t="shared" si="105"/>
        <v>61.09</v>
      </c>
      <c r="R1697" s="14">
        <f t="shared" si="106"/>
        <v>42801.031412037039</v>
      </c>
      <c r="S1697" s="14">
        <f t="shared" si="107"/>
        <v>42835.041666666672</v>
      </c>
    </row>
    <row r="1698" spans="1:19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2" t="s">
        <v>8305</v>
      </c>
      <c r="O1698" t="s">
        <v>8327</v>
      </c>
      <c r="P1698" s="13">
        <f t="shared" si="104"/>
        <v>0</v>
      </c>
      <c r="Q1698" s="13">
        <f t="shared" si="105"/>
        <v>0</v>
      </c>
      <c r="R1698" s="14">
        <f t="shared" si="106"/>
        <v>42796.069571759261</v>
      </c>
      <c r="S1698" s="14">
        <f t="shared" si="107"/>
        <v>42826.027905092589</v>
      </c>
    </row>
    <row r="1699" spans="1:19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2" t="s">
        <v>8305</v>
      </c>
      <c r="O1699" t="s">
        <v>8327</v>
      </c>
      <c r="P1699" s="13">
        <f t="shared" si="104"/>
        <v>20</v>
      </c>
      <c r="Q1699" s="13">
        <f t="shared" si="105"/>
        <v>114.82</v>
      </c>
      <c r="R1699" s="14">
        <f t="shared" si="106"/>
        <v>42805.032962962956</v>
      </c>
      <c r="S1699" s="14">
        <f t="shared" si="107"/>
        <v>42834.991296296299</v>
      </c>
    </row>
    <row r="1700" spans="1:19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2" t="s">
        <v>8305</v>
      </c>
      <c r="O1700" t="s">
        <v>8327</v>
      </c>
      <c r="P1700" s="13">
        <f t="shared" si="104"/>
        <v>0</v>
      </c>
      <c r="Q1700" s="13">
        <f t="shared" si="105"/>
        <v>0</v>
      </c>
      <c r="R1700" s="14">
        <f t="shared" si="106"/>
        <v>42796.207870370374</v>
      </c>
      <c r="S1700" s="14">
        <f t="shared" si="107"/>
        <v>42820.147916666669</v>
      </c>
    </row>
    <row r="1701" spans="1:19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2" t="s">
        <v>8305</v>
      </c>
      <c r="O1701" t="s">
        <v>8327</v>
      </c>
      <c r="P1701" s="13">
        <f t="shared" si="104"/>
        <v>4</v>
      </c>
      <c r="Q1701" s="13">
        <f t="shared" si="105"/>
        <v>54</v>
      </c>
      <c r="R1701" s="14">
        <f t="shared" si="106"/>
        <v>42806.863946759258</v>
      </c>
      <c r="S1701" s="14">
        <f t="shared" si="107"/>
        <v>42836.863946759258</v>
      </c>
    </row>
    <row r="1702" spans="1:19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2" t="s">
        <v>8305</v>
      </c>
      <c r="O1702" t="s">
        <v>8327</v>
      </c>
      <c r="P1702" s="13">
        <f t="shared" si="104"/>
        <v>26</v>
      </c>
      <c r="Q1702" s="13">
        <f t="shared" si="105"/>
        <v>65.97</v>
      </c>
      <c r="R1702" s="14">
        <f t="shared" si="106"/>
        <v>42796.071643518517</v>
      </c>
      <c r="S1702" s="14">
        <f t="shared" si="107"/>
        <v>42826.166666666672</v>
      </c>
    </row>
    <row r="1703" spans="1:19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2" t="s">
        <v>8305</v>
      </c>
      <c r="O1703" t="s">
        <v>8327</v>
      </c>
      <c r="P1703" s="13">
        <f t="shared" si="104"/>
        <v>0</v>
      </c>
      <c r="Q1703" s="13">
        <f t="shared" si="105"/>
        <v>5</v>
      </c>
      <c r="R1703" s="14">
        <f t="shared" si="106"/>
        <v>41989.664409722223</v>
      </c>
      <c r="S1703" s="14">
        <f t="shared" si="107"/>
        <v>42019.664409722223</v>
      </c>
    </row>
    <row r="1704" spans="1:19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2" t="s">
        <v>8305</v>
      </c>
      <c r="O1704" t="s">
        <v>8327</v>
      </c>
      <c r="P1704" s="13">
        <f t="shared" si="104"/>
        <v>0</v>
      </c>
      <c r="Q1704" s="13">
        <f t="shared" si="105"/>
        <v>1</v>
      </c>
      <c r="R1704" s="14">
        <f t="shared" si="106"/>
        <v>42063.869791666672</v>
      </c>
      <c r="S1704" s="14">
        <f t="shared" si="107"/>
        <v>42093.828125</v>
      </c>
    </row>
    <row r="1705" spans="1:19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2" t="s">
        <v>8305</v>
      </c>
      <c r="O1705" t="s">
        <v>8327</v>
      </c>
      <c r="P1705" s="13">
        <f t="shared" si="104"/>
        <v>1</v>
      </c>
      <c r="Q1705" s="13">
        <f t="shared" si="105"/>
        <v>25.5</v>
      </c>
      <c r="R1705" s="14">
        <f t="shared" si="106"/>
        <v>42187.281678240746</v>
      </c>
      <c r="S1705" s="14">
        <f t="shared" si="107"/>
        <v>42247.281678240746</v>
      </c>
    </row>
    <row r="1706" spans="1:19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2" t="s">
        <v>8305</v>
      </c>
      <c r="O1706" t="s">
        <v>8327</v>
      </c>
      <c r="P1706" s="13">
        <f t="shared" si="104"/>
        <v>65</v>
      </c>
      <c r="Q1706" s="13">
        <f t="shared" si="105"/>
        <v>118.36</v>
      </c>
      <c r="R1706" s="14">
        <f t="shared" si="106"/>
        <v>42021.139733796299</v>
      </c>
      <c r="S1706" s="14">
        <f t="shared" si="107"/>
        <v>42051.139733796299</v>
      </c>
    </row>
    <row r="1707" spans="1:19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2" t="s">
        <v>8305</v>
      </c>
      <c r="O1707" t="s">
        <v>8327</v>
      </c>
      <c r="P1707" s="13">
        <f t="shared" si="104"/>
        <v>0</v>
      </c>
      <c r="Q1707" s="13">
        <f t="shared" si="105"/>
        <v>0</v>
      </c>
      <c r="R1707" s="14">
        <f t="shared" si="106"/>
        <v>42245.016736111109</v>
      </c>
      <c r="S1707" s="14">
        <f t="shared" si="107"/>
        <v>42256.666666666672</v>
      </c>
    </row>
    <row r="1708" spans="1:19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2" t="s">
        <v>8305</v>
      </c>
      <c r="O1708" t="s">
        <v>8327</v>
      </c>
      <c r="P1708" s="13">
        <f t="shared" si="104"/>
        <v>0</v>
      </c>
      <c r="Q1708" s="13">
        <f t="shared" si="105"/>
        <v>0</v>
      </c>
      <c r="R1708" s="14">
        <f t="shared" si="106"/>
        <v>42179.306388888886</v>
      </c>
      <c r="S1708" s="14">
        <f t="shared" si="107"/>
        <v>42239.306388888886</v>
      </c>
    </row>
    <row r="1709" spans="1:19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2" t="s">
        <v>8305</v>
      </c>
      <c r="O1709" t="s">
        <v>8327</v>
      </c>
      <c r="P1709" s="13">
        <f t="shared" si="104"/>
        <v>10</v>
      </c>
      <c r="Q1709" s="13">
        <f t="shared" si="105"/>
        <v>54.11</v>
      </c>
      <c r="R1709" s="14">
        <f t="shared" si="106"/>
        <v>42427.721006944441</v>
      </c>
      <c r="S1709" s="14">
        <f t="shared" si="107"/>
        <v>42457.679340277777</v>
      </c>
    </row>
    <row r="1710" spans="1:19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2" t="s">
        <v>8305</v>
      </c>
      <c r="O1710" t="s">
        <v>8327</v>
      </c>
      <c r="P1710" s="13">
        <f t="shared" si="104"/>
        <v>0</v>
      </c>
      <c r="Q1710" s="13">
        <f t="shared" si="105"/>
        <v>0</v>
      </c>
      <c r="R1710" s="14">
        <f t="shared" si="106"/>
        <v>42451.866967592592</v>
      </c>
      <c r="S1710" s="14">
        <f t="shared" si="107"/>
        <v>42491.866967592592</v>
      </c>
    </row>
    <row r="1711" spans="1:19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2" t="s">
        <v>8305</v>
      </c>
      <c r="O1711" t="s">
        <v>8327</v>
      </c>
      <c r="P1711" s="13">
        <f t="shared" si="104"/>
        <v>5</v>
      </c>
      <c r="Q1711" s="13">
        <f t="shared" si="105"/>
        <v>21.25</v>
      </c>
      <c r="R1711" s="14">
        <f t="shared" si="106"/>
        <v>41841.56381944444</v>
      </c>
      <c r="S1711" s="14">
        <f t="shared" si="107"/>
        <v>41882.818749999999</v>
      </c>
    </row>
    <row r="1712" spans="1:19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2" t="s">
        <v>8305</v>
      </c>
      <c r="O1712" t="s">
        <v>8327</v>
      </c>
      <c r="P1712" s="13">
        <f t="shared" si="104"/>
        <v>1</v>
      </c>
      <c r="Q1712" s="13">
        <f t="shared" si="105"/>
        <v>34</v>
      </c>
      <c r="R1712" s="14">
        <f t="shared" si="106"/>
        <v>42341.59129629629</v>
      </c>
      <c r="S1712" s="14">
        <f t="shared" si="107"/>
        <v>42387.541666666672</v>
      </c>
    </row>
    <row r="1713" spans="1:19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2" t="s">
        <v>8305</v>
      </c>
      <c r="O1713" t="s">
        <v>8327</v>
      </c>
      <c r="P1713" s="13">
        <f t="shared" si="104"/>
        <v>11</v>
      </c>
      <c r="Q1713" s="13">
        <f t="shared" si="105"/>
        <v>525</v>
      </c>
      <c r="R1713" s="14">
        <f t="shared" si="106"/>
        <v>41852.646226851852</v>
      </c>
      <c r="S1713" s="14">
        <f t="shared" si="107"/>
        <v>41883.646226851852</v>
      </c>
    </row>
    <row r="1714" spans="1:19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2" t="s">
        <v>8305</v>
      </c>
      <c r="O1714" t="s">
        <v>8327</v>
      </c>
      <c r="P1714" s="13">
        <f t="shared" si="104"/>
        <v>0</v>
      </c>
      <c r="Q1714" s="13">
        <f t="shared" si="105"/>
        <v>0</v>
      </c>
      <c r="R1714" s="14">
        <f t="shared" si="106"/>
        <v>42125.913807870369</v>
      </c>
      <c r="S1714" s="14">
        <f t="shared" si="107"/>
        <v>42185.913807870369</v>
      </c>
    </row>
    <row r="1715" spans="1:19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2" t="s">
        <v>8305</v>
      </c>
      <c r="O1715" t="s">
        <v>8327</v>
      </c>
      <c r="P1715" s="13">
        <f t="shared" si="104"/>
        <v>2</v>
      </c>
      <c r="Q1715" s="13">
        <f t="shared" si="105"/>
        <v>50</v>
      </c>
      <c r="R1715" s="14">
        <f t="shared" si="106"/>
        <v>41887.801064814819</v>
      </c>
      <c r="S1715" s="14">
        <f t="shared" si="107"/>
        <v>41917.801064814819</v>
      </c>
    </row>
    <row r="1716" spans="1:19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2" t="s">
        <v>8305</v>
      </c>
      <c r="O1716" t="s">
        <v>8327</v>
      </c>
      <c r="P1716" s="13">
        <f t="shared" si="104"/>
        <v>8</v>
      </c>
      <c r="Q1716" s="13">
        <f t="shared" si="105"/>
        <v>115.71</v>
      </c>
      <c r="R1716" s="14">
        <f t="shared" si="106"/>
        <v>42095.918530092589</v>
      </c>
      <c r="S1716" s="14">
        <f t="shared" si="107"/>
        <v>42125.918530092589</v>
      </c>
    </row>
    <row r="1717" spans="1:19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2" t="s">
        <v>8305</v>
      </c>
      <c r="O1717" t="s">
        <v>8327</v>
      </c>
      <c r="P1717" s="13">
        <f t="shared" si="104"/>
        <v>0</v>
      </c>
      <c r="Q1717" s="13">
        <f t="shared" si="105"/>
        <v>5.5</v>
      </c>
      <c r="R1717" s="14">
        <f t="shared" si="106"/>
        <v>42064.217418981483</v>
      </c>
      <c r="S1717" s="14">
        <f t="shared" si="107"/>
        <v>42094.140277777777</v>
      </c>
    </row>
    <row r="1718" spans="1:19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2" t="s">
        <v>8305</v>
      </c>
      <c r="O1718" t="s">
        <v>8327</v>
      </c>
      <c r="P1718" s="13">
        <f t="shared" si="104"/>
        <v>8</v>
      </c>
      <c r="Q1718" s="13">
        <f t="shared" si="105"/>
        <v>50</v>
      </c>
      <c r="R1718" s="14">
        <f t="shared" si="106"/>
        <v>42673.577534722222</v>
      </c>
      <c r="S1718" s="14">
        <f t="shared" si="107"/>
        <v>42713.619201388887</v>
      </c>
    </row>
    <row r="1719" spans="1:19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2" t="s">
        <v>8305</v>
      </c>
      <c r="O1719" t="s">
        <v>8327</v>
      </c>
      <c r="P1719" s="13">
        <f t="shared" si="104"/>
        <v>43</v>
      </c>
      <c r="Q1719" s="13">
        <f t="shared" si="105"/>
        <v>34.020000000000003</v>
      </c>
      <c r="R1719" s="14">
        <f t="shared" si="106"/>
        <v>42460.98192129629</v>
      </c>
      <c r="S1719" s="14">
        <f t="shared" si="107"/>
        <v>42481.166666666672</v>
      </c>
    </row>
    <row r="1720" spans="1:19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2" t="s">
        <v>8305</v>
      </c>
      <c r="O1720" t="s">
        <v>8327</v>
      </c>
      <c r="P1720" s="13">
        <f t="shared" si="104"/>
        <v>0</v>
      </c>
      <c r="Q1720" s="13">
        <f t="shared" si="105"/>
        <v>37.5</v>
      </c>
      <c r="R1720" s="14">
        <f t="shared" si="106"/>
        <v>42460.610520833332</v>
      </c>
      <c r="S1720" s="14">
        <f t="shared" si="107"/>
        <v>42504.207638888889</v>
      </c>
    </row>
    <row r="1721" spans="1:19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2" t="s">
        <v>8305</v>
      </c>
      <c r="O1721" t="s">
        <v>8327</v>
      </c>
      <c r="P1721" s="13">
        <f t="shared" si="104"/>
        <v>1</v>
      </c>
      <c r="Q1721" s="13">
        <f t="shared" si="105"/>
        <v>11.67</v>
      </c>
      <c r="R1721" s="14">
        <f t="shared" si="106"/>
        <v>41869.534618055557</v>
      </c>
      <c r="S1721" s="14">
        <f t="shared" si="107"/>
        <v>41899.534618055557</v>
      </c>
    </row>
    <row r="1722" spans="1:19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2" t="s">
        <v>8305</v>
      </c>
      <c r="O1722" t="s">
        <v>8327</v>
      </c>
      <c r="P1722" s="13">
        <f t="shared" si="104"/>
        <v>6</v>
      </c>
      <c r="Q1722" s="13">
        <f t="shared" si="105"/>
        <v>28.13</v>
      </c>
      <c r="R1722" s="14">
        <f t="shared" si="106"/>
        <v>41922.783229166671</v>
      </c>
      <c r="S1722" s="14">
        <f t="shared" si="107"/>
        <v>41952.824895833335</v>
      </c>
    </row>
    <row r="1723" spans="1:19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2" t="s">
        <v>8305</v>
      </c>
      <c r="O1723" t="s">
        <v>8327</v>
      </c>
      <c r="P1723" s="13">
        <f t="shared" si="104"/>
        <v>0</v>
      </c>
      <c r="Q1723" s="13">
        <f t="shared" si="105"/>
        <v>0</v>
      </c>
      <c r="R1723" s="14">
        <f t="shared" si="106"/>
        <v>42319.461377314816</v>
      </c>
      <c r="S1723" s="14">
        <f t="shared" si="107"/>
        <v>42349.461377314816</v>
      </c>
    </row>
    <row r="1724" spans="1:19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2" t="s">
        <v>8305</v>
      </c>
      <c r="O1724" t="s">
        <v>8327</v>
      </c>
      <c r="P1724" s="13">
        <f t="shared" si="104"/>
        <v>0</v>
      </c>
      <c r="Q1724" s="13">
        <f t="shared" si="105"/>
        <v>1</v>
      </c>
      <c r="R1724" s="14">
        <f t="shared" si="106"/>
        <v>42425.960983796293</v>
      </c>
      <c r="S1724" s="14">
        <f t="shared" si="107"/>
        <v>42463.006944444445</v>
      </c>
    </row>
    <row r="1725" spans="1:19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2" t="s">
        <v>8305</v>
      </c>
      <c r="O1725" t="s">
        <v>8327</v>
      </c>
      <c r="P1725" s="13">
        <f t="shared" si="104"/>
        <v>7</v>
      </c>
      <c r="Q1725" s="13">
        <f t="shared" si="105"/>
        <v>216.67</v>
      </c>
      <c r="R1725" s="14">
        <f t="shared" si="106"/>
        <v>42129.82540509259</v>
      </c>
      <c r="S1725" s="14">
        <f t="shared" si="107"/>
        <v>42186.25</v>
      </c>
    </row>
    <row r="1726" spans="1:19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2" t="s">
        <v>8305</v>
      </c>
      <c r="O1726" t="s">
        <v>8327</v>
      </c>
      <c r="P1726" s="13">
        <f t="shared" si="104"/>
        <v>1</v>
      </c>
      <c r="Q1726" s="13">
        <f t="shared" si="105"/>
        <v>8.75</v>
      </c>
      <c r="R1726" s="14">
        <f t="shared" si="106"/>
        <v>41912.932430555556</v>
      </c>
      <c r="S1726" s="14">
        <f t="shared" si="107"/>
        <v>41942.932430555556</v>
      </c>
    </row>
    <row r="1727" spans="1:19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2" t="s">
        <v>8305</v>
      </c>
      <c r="O1727" t="s">
        <v>8327</v>
      </c>
      <c r="P1727" s="13">
        <f t="shared" si="104"/>
        <v>10</v>
      </c>
      <c r="Q1727" s="13">
        <f t="shared" si="105"/>
        <v>62.22</v>
      </c>
      <c r="R1727" s="14">
        <f t="shared" si="106"/>
        <v>41845.968159722222</v>
      </c>
      <c r="S1727" s="14">
        <f t="shared" si="107"/>
        <v>41875.968159722222</v>
      </c>
    </row>
    <row r="1728" spans="1:19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2" t="s">
        <v>8305</v>
      </c>
      <c r="O1728" t="s">
        <v>8327</v>
      </c>
      <c r="P1728" s="13">
        <f t="shared" si="104"/>
        <v>34</v>
      </c>
      <c r="Q1728" s="13">
        <f t="shared" si="105"/>
        <v>137.25</v>
      </c>
      <c r="R1728" s="14">
        <f t="shared" si="106"/>
        <v>41788.919722222221</v>
      </c>
      <c r="S1728" s="14">
        <f t="shared" si="107"/>
        <v>41817.919722222221</v>
      </c>
    </row>
    <row r="1729" spans="1:19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2" t="s">
        <v>8305</v>
      </c>
      <c r="O1729" t="s">
        <v>8327</v>
      </c>
      <c r="P1729" s="13">
        <f t="shared" si="104"/>
        <v>0</v>
      </c>
      <c r="Q1729" s="13">
        <f t="shared" si="105"/>
        <v>1</v>
      </c>
      <c r="R1729" s="14">
        <f t="shared" si="106"/>
        <v>42044.927974537044</v>
      </c>
      <c r="S1729" s="14">
        <f t="shared" si="107"/>
        <v>42099.458333333328</v>
      </c>
    </row>
    <row r="1730" spans="1:19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2" t="s">
        <v>8305</v>
      </c>
      <c r="O1730" t="s">
        <v>8327</v>
      </c>
      <c r="P1730" s="13">
        <f t="shared" ref="P1730:P1793" si="108">ROUND(E1730/D1730*100,0)</f>
        <v>68</v>
      </c>
      <c r="Q1730" s="13">
        <f t="shared" si="105"/>
        <v>122.14</v>
      </c>
      <c r="R1730" s="14">
        <f t="shared" si="106"/>
        <v>42268.625856481478</v>
      </c>
      <c r="S1730" s="14">
        <f t="shared" si="107"/>
        <v>42298.625856481478</v>
      </c>
    </row>
    <row r="1731" spans="1:19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2" t="s">
        <v>8305</v>
      </c>
      <c r="O1731" t="s">
        <v>8327</v>
      </c>
      <c r="P1731" s="13">
        <f t="shared" si="108"/>
        <v>0</v>
      </c>
      <c r="Q1731" s="13">
        <f t="shared" ref="Q1731:Q1794" si="109">IFERROR(ROUND(E1731/L1731,2),0)</f>
        <v>0</v>
      </c>
      <c r="R1731" s="14">
        <f t="shared" ref="R1731:R1794" si="110">(((J1731/60)/60)/24)+DATE(1970,1,1)</f>
        <v>42471.052152777775</v>
      </c>
      <c r="S1731" s="14">
        <f t="shared" ref="S1731:S1794" si="111">(((I1731/60)/60)/24)+DATE(1970,1,1)</f>
        <v>42531.052152777775</v>
      </c>
    </row>
    <row r="1732" spans="1:19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2" t="s">
        <v>8305</v>
      </c>
      <c r="O1732" t="s">
        <v>8327</v>
      </c>
      <c r="P1732" s="13">
        <f t="shared" si="108"/>
        <v>0</v>
      </c>
      <c r="Q1732" s="13">
        <f t="shared" si="109"/>
        <v>0</v>
      </c>
      <c r="R1732" s="14">
        <f t="shared" si="110"/>
        <v>42272.087766203709</v>
      </c>
      <c r="S1732" s="14">
        <f t="shared" si="111"/>
        <v>42302.087766203709</v>
      </c>
    </row>
    <row r="1733" spans="1:19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2" t="s">
        <v>8305</v>
      </c>
      <c r="O1733" t="s">
        <v>8327</v>
      </c>
      <c r="P1733" s="13">
        <f t="shared" si="108"/>
        <v>0</v>
      </c>
      <c r="Q1733" s="13">
        <f t="shared" si="109"/>
        <v>0</v>
      </c>
      <c r="R1733" s="14">
        <f t="shared" si="110"/>
        <v>42152.906851851847</v>
      </c>
      <c r="S1733" s="14">
        <f t="shared" si="111"/>
        <v>42166.625</v>
      </c>
    </row>
    <row r="1734" spans="1:19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2" t="s">
        <v>8305</v>
      </c>
      <c r="O1734" t="s">
        <v>8327</v>
      </c>
      <c r="P1734" s="13">
        <f t="shared" si="108"/>
        <v>0</v>
      </c>
      <c r="Q1734" s="13">
        <f t="shared" si="109"/>
        <v>0</v>
      </c>
      <c r="R1734" s="14">
        <f t="shared" si="110"/>
        <v>42325.683807870373</v>
      </c>
      <c r="S1734" s="14">
        <f t="shared" si="111"/>
        <v>42385.208333333328</v>
      </c>
    </row>
    <row r="1735" spans="1:19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2" t="s">
        <v>8305</v>
      </c>
      <c r="O1735" t="s">
        <v>8327</v>
      </c>
      <c r="P1735" s="13">
        <f t="shared" si="108"/>
        <v>0</v>
      </c>
      <c r="Q1735" s="13">
        <f t="shared" si="109"/>
        <v>0</v>
      </c>
      <c r="R1735" s="14">
        <f t="shared" si="110"/>
        <v>42614.675625000003</v>
      </c>
      <c r="S1735" s="14">
        <f t="shared" si="111"/>
        <v>42626.895833333328</v>
      </c>
    </row>
    <row r="1736" spans="1:19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2" t="s">
        <v>8305</v>
      </c>
      <c r="O1736" t="s">
        <v>8327</v>
      </c>
      <c r="P1736" s="13">
        <f t="shared" si="108"/>
        <v>0</v>
      </c>
      <c r="Q1736" s="13">
        <f t="shared" si="109"/>
        <v>1</v>
      </c>
      <c r="R1736" s="14">
        <f t="shared" si="110"/>
        <v>42102.036527777775</v>
      </c>
      <c r="S1736" s="14">
        <f t="shared" si="111"/>
        <v>42132.036527777775</v>
      </c>
    </row>
    <row r="1737" spans="1:19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2" t="s">
        <v>8305</v>
      </c>
      <c r="O1737" t="s">
        <v>8327</v>
      </c>
      <c r="P1737" s="13">
        <f t="shared" si="108"/>
        <v>11</v>
      </c>
      <c r="Q1737" s="13">
        <f t="shared" si="109"/>
        <v>55</v>
      </c>
      <c r="R1737" s="14">
        <f t="shared" si="110"/>
        <v>42559.814178240747</v>
      </c>
      <c r="S1737" s="14">
        <f t="shared" si="111"/>
        <v>42589.814178240747</v>
      </c>
    </row>
    <row r="1738" spans="1:19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2" t="s">
        <v>8305</v>
      </c>
      <c r="O1738" t="s">
        <v>8327</v>
      </c>
      <c r="P1738" s="13">
        <f t="shared" si="108"/>
        <v>1</v>
      </c>
      <c r="Q1738" s="13">
        <f t="shared" si="109"/>
        <v>22</v>
      </c>
      <c r="R1738" s="14">
        <f t="shared" si="110"/>
        <v>42286.861493055556</v>
      </c>
      <c r="S1738" s="14">
        <f t="shared" si="111"/>
        <v>42316.90315972222</v>
      </c>
    </row>
    <row r="1739" spans="1:19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2" t="s">
        <v>8305</v>
      </c>
      <c r="O1739" t="s">
        <v>8327</v>
      </c>
      <c r="P1739" s="13">
        <f t="shared" si="108"/>
        <v>21</v>
      </c>
      <c r="Q1739" s="13">
        <f t="shared" si="109"/>
        <v>56.67</v>
      </c>
      <c r="R1739" s="14">
        <f t="shared" si="110"/>
        <v>42175.948981481488</v>
      </c>
      <c r="S1739" s="14">
        <f t="shared" si="111"/>
        <v>42205.948981481488</v>
      </c>
    </row>
    <row r="1740" spans="1:19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2" t="s">
        <v>8305</v>
      </c>
      <c r="O1740" t="s">
        <v>8327</v>
      </c>
      <c r="P1740" s="13">
        <f t="shared" si="108"/>
        <v>0</v>
      </c>
      <c r="Q1740" s="13">
        <f t="shared" si="109"/>
        <v>20</v>
      </c>
      <c r="R1740" s="14">
        <f t="shared" si="110"/>
        <v>41884.874328703707</v>
      </c>
      <c r="S1740" s="14">
        <f t="shared" si="111"/>
        <v>41914.874328703707</v>
      </c>
    </row>
    <row r="1741" spans="1:19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2" t="s">
        <v>8305</v>
      </c>
      <c r="O1741" t="s">
        <v>8327</v>
      </c>
      <c r="P1741" s="13">
        <f t="shared" si="108"/>
        <v>0</v>
      </c>
      <c r="Q1741" s="13">
        <f t="shared" si="109"/>
        <v>1</v>
      </c>
      <c r="R1741" s="14">
        <f t="shared" si="110"/>
        <v>42435.874212962968</v>
      </c>
      <c r="S1741" s="14">
        <f t="shared" si="111"/>
        <v>42494.832546296297</v>
      </c>
    </row>
    <row r="1742" spans="1:19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2" t="s">
        <v>8305</v>
      </c>
      <c r="O1742" t="s">
        <v>8327</v>
      </c>
      <c r="P1742" s="13">
        <f t="shared" si="108"/>
        <v>0</v>
      </c>
      <c r="Q1742" s="13">
        <f t="shared" si="109"/>
        <v>0</v>
      </c>
      <c r="R1742" s="14">
        <f t="shared" si="110"/>
        <v>42171.817384259266</v>
      </c>
      <c r="S1742" s="14">
        <f t="shared" si="111"/>
        <v>42201.817384259266</v>
      </c>
    </row>
    <row r="1743" spans="1:19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2" t="s">
        <v>8318</v>
      </c>
      <c r="O1743" t="s">
        <v>8319</v>
      </c>
      <c r="P1743" s="13">
        <f t="shared" si="108"/>
        <v>111</v>
      </c>
      <c r="Q1743" s="13">
        <f t="shared" si="109"/>
        <v>25.58</v>
      </c>
      <c r="R1743" s="14">
        <f t="shared" si="110"/>
        <v>42120.628136574072</v>
      </c>
      <c r="S1743" s="14">
        <f t="shared" si="111"/>
        <v>42165.628136574072</v>
      </c>
    </row>
    <row r="1744" spans="1:19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2" t="s">
        <v>8318</v>
      </c>
      <c r="O1744" t="s">
        <v>8319</v>
      </c>
      <c r="P1744" s="13">
        <f t="shared" si="108"/>
        <v>109</v>
      </c>
      <c r="Q1744" s="13">
        <f t="shared" si="109"/>
        <v>63.97</v>
      </c>
      <c r="R1744" s="14">
        <f t="shared" si="110"/>
        <v>42710.876967592587</v>
      </c>
      <c r="S1744" s="14">
        <f t="shared" si="111"/>
        <v>42742.875</v>
      </c>
    </row>
    <row r="1745" spans="1:19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2" t="s">
        <v>8318</v>
      </c>
      <c r="O1745" t="s">
        <v>8319</v>
      </c>
      <c r="P1745" s="13">
        <f t="shared" si="108"/>
        <v>100</v>
      </c>
      <c r="Q1745" s="13">
        <f t="shared" si="109"/>
        <v>89.93</v>
      </c>
      <c r="R1745" s="14">
        <f t="shared" si="110"/>
        <v>42586.925636574073</v>
      </c>
      <c r="S1745" s="14">
        <f t="shared" si="111"/>
        <v>42609.165972222225</v>
      </c>
    </row>
    <row r="1746" spans="1:19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2" t="s">
        <v>8318</v>
      </c>
      <c r="O1746" t="s">
        <v>8319</v>
      </c>
      <c r="P1746" s="13">
        <f t="shared" si="108"/>
        <v>118</v>
      </c>
      <c r="Q1746" s="13">
        <f t="shared" si="109"/>
        <v>93.07</v>
      </c>
      <c r="R1746" s="14">
        <f t="shared" si="110"/>
        <v>42026.605057870373</v>
      </c>
      <c r="S1746" s="14">
        <f t="shared" si="111"/>
        <v>42071.563391203701</v>
      </c>
    </row>
    <row r="1747" spans="1:19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2" t="s">
        <v>8318</v>
      </c>
      <c r="O1747" t="s">
        <v>8319</v>
      </c>
      <c r="P1747" s="13">
        <f t="shared" si="108"/>
        <v>114</v>
      </c>
      <c r="Q1747" s="13">
        <f t="shared" si="109"/>
        <v>89.67</v>
      </c>
      <c r="R1747" s="14">
        <f t="shared" si="110"/>
        <v>42690.259699074071</v>
      </c>
      <c r="S1747" s="14">
        <f t="shared" si="111"/>
        <v>42726.083333333328</v>
      </c>
    </row>
    <row r="1748" spans="1:19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2" t="s">
        <v>8318</v>
      </c>
      <c r="O1748" t="s">
        <v>8319</v>
      </c>
      <c r="P1748" s="13">
        <f t="shared" si="108"/>
        <v>148</v>
      </c>
      <c r="Q1748" s="13">
        <f t="shared" si="109"/>
        <v>207.62</v>
      </c>
      <c r="R1748" s="14">
        <f t="shared" si="110"/>
        <v>42668.176701388889</v>
      </c>
      <c r="S1748" s="14">
        <f t="shared" si="111"/>
        <v>42698.083333333328</v>
      </c>
    </row>
    <row r="1749" spans="1:19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2" t="s">
        <v>8318</v>
      </c>
      <c r="O1749" t="s">
        <v>8319</v>
      </c>
      <c r="P1749" s="13">
        <f t="shared" si="108"/>
        <v>105</v>
      </c>
      <c r="Q1749" s="13">
        <f t="shared" si="109"/>
        <v>59.41</v>
      </c>
      <c r="R1749" s="14">
        <f t="shared" si="110"/>
        <v>42292.435532407413</v>
      </c>
      <c r="S1749" s="14">
        <f t="shared" si="111"/>
        <v>42321.625</v>
      </c>
    </row>
    <row r="1750" spans="1:19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2" t="s">
        <v>8318</v>
      </c>
      <c r="O1750" t="s">
        <v>8319</v>
      </c>
      <c r="P1750" s="13">
        <f t="shared" si="108"/>
        <v>130</v>
      </c>
      <c r="Q1750" s="13">
        <f t="shared" si="109"/>
        <v>358.97</v>
      </c>
      <c r="R1750" s="14">
        <f t="shared" si="110"/>
        <v>42219.950729166667</v>
      </c>
      <c r="S1750" s="14">
        <f t="shared" si="111"/>
        <v>42249.950729166667</v>
      </c>
    </row>
    <row r="1751" spans="1:19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2" t="s">
        <v>8318</v>
      </c>
      <c r="O1751" t="s">
        <v>8319</v>
      </c>
      <c r="P1751" s="13">
        <f t="shared" si="108"/>
        <v>123</v>
      </c>
      <c r="Q1751" s="13">
        <f t="shared" si="109"/>
        <v>94.74</v>
      </c>
      <c r="R1751" s="14">
        <f t="shared" si="110"/>
        <v>42758.975937499999</v>
      </c>
      <c r="S1751" s="14">
        <f t="shared" si="111"/>
        <v>42795.791666666672</v>
      </c>
    </row>
    <row r="1752" spans="1:19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2" t="s">
        <v>8318</v>
      </c>
      <c r="O1752" t="s">
        <v>8319</v>
      </c>
      <c r="P1752" s="13">
        <f t="shared" si="108"/>
        <v>202</v>
      </c>
      <c r="Q1752" s="13">
        <f t="shared" si="109"/>
        <v>80.650000000000006</v>
      </c>
      <c r="R1752" s="14">
        <f t="shared" si="110"/>
        <v>42454.836851851855</v>
      </c>
      <c r="S1752" s="14">
        <f t="shared" si="111"/>
        <v>42479.836851851855</v>
      </c>
    </row>
    <row r="1753" spans="1:19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2" t="s">
        <v>8318</v>
      </c>
      <c r="O1753" t="s">
        <v>8319</v>
      </c>
      <c r="P1753" s="13">
        <f t="shared" si="108"/>
        <v>103</v>
      </c>
      <c r="Q1753" s="13">
        <f t="shared" si="109"/>
        <v>168.69</v>
      </c>
      <c r="R1753" s="14">
        <f t="shared" si="110"/>
        <v>42052.7815162037</v>
      </c>
      <c r="S1753" s="14">
        <f t="shared" si="111"/>
        <v>42082.739849537036</v>
      </c>
    </row>
    <row r="1754" spans="1:19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2" t="s">
        <v>8318</v>
      </c>
      <c r="O1754" t="s">
        <v>8319</v>
      </c>
      <c r="P1754" s="13">
        <f t="shared" si="108"/>
        <v>260</v>
      </c>
      <c r="Q1754" s="13">
        <f t="shared" si="109"/>
        <v>34.69</v>
      </c>
      <c r="R1754" s="14">
        <f t="shared" si="110"/>
        <v>42627.253263888888</v>
      </c>
      <c r="S1754" s="14">
        <f t="shared" si="111"/>
        <v>42657.253263888888</v>
      </c>
    </row>
    <row r="1755" spans="1:19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2" t="s">
        <v>8318</v>
      </c>
      <c r="O1755" t="s">
        <v>8319</v>
      </c>
      <c r="P1755" s="13">
        <f t="shared" si="108"/>
        <v>108</v>
      </c>
      <c r="Q1755" s="13">
        <f t="shared" si="109"/>
        <v>462.86</v>
      </c>
      <c r="R1755" s="14">
        <f t="shared" si="110"/>
        <v>42420.74962962963</v>
      </c>
      <c r="S1755" s="14">
        <f t="shared" si="111"/>
        <v>42450.707962962959</v>
      </c>
    </row>
    <row r="1756" spans="1:19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2" t="s">
        <v>8318</v>
      </c>
      <c r="O1756" t="s">
        <v>8319</v>
      </c>
      <c r="P1756" s="13">
        <f t="shared" si="108"/>
        <v>111</v>
      </c>
      <c r="Q1756" s="13">
        <f t="shared" si="109"/>
        <v>104.39</v>
      </c>
      <c r="R1756" s="14">
        <f t="shared" si="110"/>
        <v>42067.876770833333</v>
      </c>
      <c r="S1756" s="14">
        <f t="shared" si="111"/>
        <v>42097.835104166668</v>
      </c>
    </row>
    <row r="1757" spans="1:19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2" t="s">
        <v>8318</v>
      </c>
      <c r="O1757" t="s">
        <v>8319</v>
      </c>
      <c r="P1757" s="13">
        <f t="shared" si="108"/>
        <v>120</v>
      </c>
      <c r="Q1757" s="13">
        <f t="shared" si="109"/>
        <v>7.5</v>
      </c>
      <c r="R1757" s="14">
        <f t="shared" si="110"/>
        <v>42252.788900462961</v>
      </c>
      <c r="S1757" s="14">
        <f t="shared" si="111"/>
        <v>42282.788900462961</v>
      </c>
    </row>
    <row r="1758" spans="1:19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2" t="s">
        <v>8318</v>
      </c>
      <c r="O1758" t="s">
        <v>8319</v>
      </c>
      <c r="P1758" s="13">
        <f t="shared" si="108"/>
        <v>103</v>
      </c>
      <c r="Q1758" s="13">
        <f t="shared" si="109"/>
        <v>47.13</v>
      </c>
      <c r="R1758" s="14">
        <f t="shared" si="110"/>
        <v>42571.167465277773</v>
      </c>
      <c r="S1758" s="14">
        <f t="shared" si="111"/>
        <v>42611.167465277773</v>
      </c>
    </row>
    <row r="1759" spans="1:19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2" t="s">
        <v>8318</v>
      </c>
      <c r="O1759" t="s">
        <v>8319</v>
      </c>
      <c r="P1759" s="13">
        <f t="shared" si="108"/>
        <v>116</v>
      </c>
      <c r="Q1759" s="13">
        <f t="shared" si="109"/>
        <v>414.29</v>
      </c>
      <c r="R1759" s="14">
        <f t="shared" si="110"/>
        <v>42733.827349537038</v>
      </c>
      <c r="S1759" s="14">
        <f t="shared" si="111"/>
        <v>42763.811805555553</v>
      </c>
    </row>
    <row r="1760" spans="1:19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2" t="s">
        <v>8318</v>
      </c>
      <c r="O1760" t="s">
        <v>8319</v>
      </c>
      <c r="P1760" s="13">
        <f t="shared" si="108"/>
        <v>115</v>
      </c>
      <c r="Q1760" s="13">
        <f t="shared" si="109"/>
        <v>42.48</v>
      </c>
      <c r="R1760" s="14">
        <f t="shared" si="110"/>
        <v>42505.955925925926</v>
      </c>
      <c r="S1760" s="14">
        <f t="shared" si="111"/>
        <v>42565.955925925926</v>
      </c>
    </row>
    <row r="1761" spans="1:19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2" t="s">
        <v>8318</v>
      </c>
      <c r="O1761" t="s">
        <v>8319</v>
      </c>
      <c r="P1761" s="13">
        <f t="shared" si="108"/>
        <v>107</v>
      </c>
      <c r="Q1761" s="13">
        <f t="shared" si="109"/>
        <v>108.78</v>
      </c>
      <c r="R1761" s="14">
        <f t="shared" si="110"/>
        <v>42068.829039351855</v>
      </c>
      <c r="S1761" s="14">
        <f t="shared" si="111"/>
        <v>42088.787372685183</v>
      </c>
    </row>
    <row r="1762" spans="1:19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2" t="s">
        <v>8318</v>
      </c>
      <c r="O1762" t="s">
        <v>8319</v>
      </c>
      <c r="P1762" s="13">
        <f t="shared" si="108"/>
        <v>165</v>
      </c>
      <c r="Q1762" s="13">
        <f t="shared" si="109"/>
        <v>81.099999999999994</v>
      </c>
      <c r="R1762" s="14">
        <f t="shared" si="110"/>
        <v>42405.67260416667</v>
      </c>
      <c r="S1762" s="14">
        <f t="shared" si="111"/>
        <v>42425.67260416667</v>
      </c>
    </row>
    <row r="1763" spans="1:19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2" t="s">
        <v>8318</v>
      </c>
      <c r="O1763" t="s">
        <v>8319</v>
      </c>
      <c r="P1763" s="13">
        <f t="shared" si="108"/>
        <v>155</v>
      </c>
      <c r="Q1763" s="13">
        <f t="shared" si="109"/>
        <v>51.67</v>
      </c>
      <c r="R1763" s="14">
        <f t="shared" si="110"/>
        <v>42209.567824074074</v>
      </c>
      <c r="S1763" s="14">
        <f t="shared" si="111"/>
        <v>42259.567824074074</v>
      </c>
    </row>
    <row r="1764" spans="1:19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2" t="s">
        <v>8318</v>
      </c>
      <c r="O1764" t="s">
        <v>8319</v>
      </c>
      <c r="P1764" s="13">
        <f t="shared" si="108"/>
        <v>885</v>
      </c>
      <c r="Q1764" s="13">
        <f t="shared" si="109"/>
        <v>35.4</v>
      </c>
      <c r="R1764" s="14">
        <f t="shared" si="110"/>
        <v>42410.982002314813</v>
      </c>
      <c r="S1764" s="14">
        <f t="shared" si="111"/>
        <v>42440.982002314813</v>
      </c>
    </row>
    <row r="1765" spans="1:19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2" t="s">
        <v>8318</v>
      </c>
      <c r="O1765" t="s">
        <v>8319</v>
      </c>
      <c r="P1765" s="13">
        <f t="shared" si="108"/>
        <v>102</v>
      </c>
      <c r="Q1765" s="13">
        <f t="shared" si="109"/>
        <v>103.64</v>
      </c>
      <c r="R1765" s="14">
        <f t="shared" si="110"/>
        <v>42636.868518518517</v>
      </c>
      <c r="S1765" s="14">
        <f t="shared" si="111"/>
        <v>42666.868518518517</v>
      </c>
    </row>
    <row r="1766" spans="1:19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2" t="s">
        <v>8318</v>
      </c>
      <c r="O1766" t="s">
        <v>8319</v>
      </c>
      <c r="P1766" s="13">
        <f t="shared" si="108"/>
        <v>20</v>
      </c>
      <c r="Q1766" s="13">
        <f t="shared" si="109"/>
        <v>55.28</v>
      </c>
      <c r="R1766" s="14">
        <f t="shared" si="110"/>
        <v>41825.485868055555</v>
      </c>
      <c r="S1766" s="14">
        <f t="shared" si="111"/>
        <v>41854.485868055555</v>
      </c>
    </row>
    <row r="1767" spans="1:19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2" t="s">
        <v>8318</v>
      </c>
      <c r="O1767" t="s">
        <v>8319</v>
      </c>
      <c r="P1767" s="13">
        <f t="shared" si="108"/>
        <v>59</v>
      </c>
      <c r="Q1767" s="13">
        <f t="shared" si="109"/>
        <v>72.17</v>
      </c>
      <c r="R1767" s="14">
        <f t="shared" si="110"/>
        <v>41834.980462962965</v>
      </c>
      <c r="S1767" s="14">
        <f t="shared" si="111"/>
        <v>41864.980462962965</v>
      </c>
    </row>
    <row r="1768" spans="1:19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2" t="s">
        <v>8318</v>
      </c>
      <c r="O1768" t="s">
        <v>8319</v>
      </c>
      <c r="P1768" s="13">
        <f t="shared" si="108"/>
        <v>0</v>
      </c>
      <c r="Q1768" s="13">
        <f t="shared" si="109"/>
        <v>0</v>
      </c>
      <c r="R1768" s="14">
        <f t="shared" si="110"/>
        <v>41855.859814814816</v>
      </c>
      <c r="S1768" s="14">
        <f t="shared" si="111"/>
        <v>41876.859814814816</v>
      </c>
    </row>
    <row r="1769" spans="1:19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2" t="s">
        <v>8318</v>
      </c>
      <c r="O1769" t="s">
        <v>8319</v>
      </c>
      <c r="P1769" s="13">
        <f t="shared" si="108"/>
        <v>46</v>
      </c>
      <c r="Q1769" s="13">
        <f t="shared" si="109"/>
        <v>58.62</v>
      </c>
      <c r="R1769" s="14">
        <f t="shared" si="110"/>
        <v>41824.658379629633</v>
      </c>
      <c r="S1769" s="14">
        <f t="shared" si="111"/>
        <v>41854.658379629633</v>
      </c>
    </row>
    <row r="1770" spans="1:19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2" t="s">
        <v>8318</v>
      </c>
      <c r="O1770" t="s">
        <v>8319</v>
      </c>
      <c r="P1770" s="13">
        <f t="shared" si="108"/>
        <v>4</v>
      </c>
      <c r="Q1770" s="13">
        <f t="shared" si="109"/>
        <v>12.47</v>
      </c>
      <c r="R1770" s="14">
        <f t="shared" si="110"/>
        <v>41849.560694444444</v>
      </c>
      <c r="S1770" s="14">
        <f t="shared" si="111"/>
        <v>41909.560694444444</v>
      </c>
    </row>
    <row r="1771" spans="1:19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2" t="s">
        <v>8318</v>
      </c>
      <c r="O1771" t="s">
        <v>8319</v>
      </c>
      <c r="P1771" s="13">
        <f t="shared" si="108"/>
        <v>3</v>
      </c>
      <c r="Q1771" s="13">
        <f t="shared" si="109"/>
        <v>49.14</v>
      </c>
      <c r="R1771" s="14">
        <f t="shared" si="110"/>
        <v>41987.818969907406</v>
      </c>
      <c r="S1771" s="14">
        <f t="shared" si="111"/>
        <v>42017.818969907406</v>
      </c>
    </row>
    <row r="1772" spans="1:19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2" t="s">
        <v>8318</v>
      </c>
      <c r="O1772" t="s">
        <v>8319</v>
      </c>
      <c r="P1772" s="13">
        <f t="shared" si="108"/>
        <v>57</v>
      </c>
      <c r="Q1772" s="13">
        <f t="shared" si="109"/>
        <v>150.5</v>
      </c>
      <c r="R1772" s="14">
        <f t="shared" si="110"/>
        <v>41891.780023148152</v>
      </c>
      <c r="S1772" s="14">
        <f t="shared" si="111"/>
        <v>41926.780023148152</v>
      </c>
    </row>
    <row r="1773" spans="1:19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2" t="s">
        <v>8318</v>
      </c>
      <c r="O1773" t="s">
        <v>8319</v>
      </c>
      <c r="P1773" s="13">
        <f t="shared" si="108"/>
        <v>21</v>
      </c>
      <c r="Q1773" s="13">
        <f t="shared" si="109"/>
        <v>35.799999999999997</v>
      </c>
      <c r="R1773" s="14">
        <f t="shared" si="110"/>
        <v>41905.979629629634</v>
      </c>
      <c r="S1773" s="14">
        <f t="shared" si="111"/>
        <v>41935.979629629634</v>
      </c>
    </row>
    <row r="1774" spans="1:19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2" t="s">
        <v>8318</v>
      </c>
      <c r="O1774" t="s">
        <v>8319</v>
      </c>
      <c r="P1774" s="13">
        <f t="shared" si="108"/>
        <v>16</v>
      </c>
      <c r="Q1774" s="13">
        <f t="shared" si="109"/>
        <v>45.16</v>
      </c>
      <c r="R1774" s="14">
        <f t="shared" si="110"/>
        <v>41766.718009259261</v>
      </c>
      <c r="S1774" s="14">
        <f t="shared" si="111"/>
        <v>41826.718009259261</v>
      </c>
    </row>
    <row r="1775" spans="1:19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2" t="s">
        <v>8318</v>
      </c>
      <c r="O1775" t="s">
        <v>8319</v>
      </c>
      <c r="P1775" s="13">
        <f t="shared" si="108"/>
        <v>6</v>
      </c>
      <c r="Q1775" s="13">
        <f t="shared" si="109"/>
        <v>98.79</v>
      </c>
      <c r="R1775" s="14">
        <f t="shared" si="110"/>
        <v>41978.760393518518</v>
      </c>
      <c r="S1775" s="14">
        <f t="shared" si="111"/>
        <v>42023.760393518518</v>
      </c>
    </row>
    <row r="1776" spans="1:19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2" t="s">
        <v>8318</v>
      </c>
      <c r="O1776" t="s">
        <v>8319</v>
      </c>
      <c r="P1776" s="13">
        <f t="shared" si="108"/>
        <v>46</v>
      </c>
      <c r="Q1776" s="13">
        <f t="shared" si="109"/>
        <v>88.31</v>
      </c>
      <c r="R1776" s="14">
        <f t="shared" si="110"/>
        <v>41930.218657407408</v>
      </c>
      <c r="S1776" s="14">
        <f t="shared" si="111"/>
        <v>41972.624305555553</v>
      </c>
    </row>
    <row r="1777" spans="1:19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2" t="s">
        <v>8318</v>
      </c>
      <c r="O1777" t="s">
        <v>8319</v>
      </c>
      <c r="P1777" s="13">
        <f t="shared" si="108"/>
        <v>65</v>
      </c>
      <c r="Q1777" s="13">
        <f t="shared" si="109"/>
        <v>170.63</v>
      </c>
      <c r="R1777" s="14">
        <f t="shared" si="110"/>
        <v>41891.976388888892</v>
      </c>
      <c r="S1777" s="14">
        <f t="shared" si="111"/>
        <v>41936.976388888892</v>
      </c>
    </row>
    <row r="1778" spans="1:19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2" t="s">
        <v>8318</v>
      </c>
      <c r="O1778" t="s">
        <v>8319</v>
      </c>
      <c r="P1778" s="13">
        <f t="shared" si="108"/>
        <v>7</v>
      </c>
      <c r="Q1778" s="13">
        <f t="shared" si="109"/>
        <v>83.75</v>
      </c>
      <c r="R1778" s="14">
        <f t="shared" si="110"/>
        <v>41905.95684027778</v>
      </c>
      <c r="S1778" s="14">
        <f t="shared" si="111"/>
        <v>41941.95684027778</v>
      </c>
    </row>
    <row r="1779" spans="1:19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2" t="s">
        <v>8318</v>
      </c>
      <c r="O1779" t="s">
        <v>8319</v>
      </c>
      <c r="P1779" s="13">
        <f t="shared" si="108"/>
        <v>14</v>
      </c>
      <c r="Q1779" s="13">
        <f t="shared" si="109"/>
        <v>65.099999999999994</v>
      </c>
      <c r="R1779" s="14">
        <f t="shared" si="110"/>
        <v>42025.357094907406</v>
      </c>
      <c r="S1779" s="14">
        <f t="shared" si="111"/>
        <v>42055.357094907406</v>
      </c>
    </row>
    <row r="1780" spans="1:19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2" t="s">
        <v>8318</v>
      </c>
      <c r="O1780" t="s">
        <v>8319</v>
      </c>
      <c r="P1780" s="13">
        <f t="shared" si="108"/>
        <v>2</v>
      </c>
      <c r="Q1780" s="13">
        <f t="shared" si="109"/>
        <v>66.33</v>
      </c>
      <c r="R1780" s="14">
        <f t="shared" si="110"/>
        <v>42045.86336805555</v>
      </c>
      <c r="S1780" s="14">
        <f t="shared" si="111"/>
        <v>42090.821701388893</v>
      </c>
    </row>
    <row r="1781" spans="1:19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2" t="s">
        <v>8318</v>
      </c>
      <c r="O1781" t="s">
        <v>8319</v>
      </c>
      <c r="P1781" s="13">
        <f t="shared" si="108"/>
        <v>36</v>
      </c>
      <c r="Q1781" s="13">
        <f t="shared" si="109"/>
        <v>104.89</v>
      </c>
      <c r="R1781" s="14">
        <f t="shared" si="110"/>
        <v>42585.691898148143</v>
      </c>
      <c r="S1781" s="14">
        <f t="shared" si="111"/>
        <v>42615.691898148143</v>
      </c>
    </row>
    <row r="1782" spans="1:19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2" t="s">
        <v>8318</v>
      </c>
      <c r="O1782" t="s">
        <v>8319</v>
      </c>
      <c r="P1782" s="13">
        <f t="shared" si="108"/>
        <v>40</v>
      </c>
      <c r="Q1782" s="13">
        <f t="shared" si="109"/>
        <v>78.44</v>
      </c>
      <c r="R1782" s="14">
        <f t="shared" si="110"/>
        <v>42493.600810185191</v>
      </c>
      <c r="S1782" s="14">
        <f t="shared" si="111"/>
        <v>42553.600810185191</v>
      </c>
    </row>
    <row r="1783" spans="1:19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2" t="s">
        <v>8318</v>
      </c>
      <c r="O1783" t="s">
        <v>8319</v>
      </c>
      <c r="P1783" s="13">
        <f t="shared" si="108"/>
        <v>26</v>
      </c>
      <c r="Q1783" s="13">
        <f t="shared" si="109"/>
        <v>59.04</v>
      </c>
      <c r="R1783" s="14">
        <f t="shared" si="110"/>
        <v>42597.617418981477</v>
      </c>
      <c r="S1783" s="14">
        <f t="shared" si="111"/>
        <v>42628.617418981477</v>
      </c>
    </row>
    <row r="1784" spans="1:19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2" t="s">
        <v>8318</v>
      </c>
      <c r="O1784" t="s">
        <v>8319</v>
      </c>
      <c r="P1784" s="13">
        <f t="shared" si="108"/>
        <v>15</v>
      </c>
      <c r="Q1784" s="13">
        <f t="shared" si="109"/>
        <v>71.34</v>
      </c>
      <c r="R1784" s="14">
        <f t="shared" si="110"/>
        <v>42388.575104166666</v>
      </c>
      <c r="S1784" s="14">
        <f t="shared" si="111"/>
        <v>42421.575104166666</v>
      </c>
    </row>
    <row r="1785" spans="1:19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2" t="s">
        <v>8318</v>
      </c>
      <c r="O1785" t="s">
        <v>8319</v>
      </c>
      <c r="P1785" s="13">
        <f t="shared" si="108"/>
        <v>24</v>
      </c>
      <c r="Q1785" s="13">
        <f t="shared" si="109"/>
        <v>51.23</v>
      </c>
      <c r="R1785" s="14">
        <f t="shared" si="110"/>
        <v>42115.949976851851</v>
      </c>
      <c r="S1785" s="14">
        <f t="shared" si="111"/>
        <v>42145.949976851851</v>
      </c>
    </row>
    <row r="1786" spans="1:19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2" t="s">
        <v>8318</v>
      </c>
      <c r="O1786" t="s">
        <v>8319</v>
      </c>
      <c r="P1786" s="13">
        <f t="shared" si="108"/>
        <v>40</v>
      </c>
      <c r="Q1786" s="13">
        <f t="shared" si="109"/>
        <v>60.24</v>
      </c>
      <c r="R1786" s="14">
        <f t="shared" si="110"/>
        <v>42003.655555555553</v>
      </c>
      <c r="S1786" s="14">
        <f t="shared" si="111"/>
        <v>42035.142361111109</v>
      </c>
    </row>
    <row r="1787" spans="1:19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2" t="s">
        <v>8318</v>
      </c>
      <c r="O1787" t="s">
        <v>8319</v>
      </c>
      <c r="P1787" s="13">
        <f t="shared" si="108"/>
        <v>20</v>
      </c>
      <c r="Q1787" s="13">
        <f t="shared" si="109"/>
        <v>44.94</v>
      </c>
      <c r="R1787" s="14">
        <f t="shared" si="110"/>
        <v>41897.134895833333</v>
      </c>
      <c r="S1787" s="14">
        <f t="shared" si="111"/>
        <v>41928</v>
      </c>
    </row>
    <row r="1788" spans="1:19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2" t="s">
        <v>8318</v>
      </c>
      <c r="O1788" t="s">
        <v>8319</v>
      </c>
      <c r="P1788" s="13">
        <f t="shared" si="108"/>
        <v>48</v>
      </c>
      <c r="Q1788" s="13">
        <f t="shared" si="109"/>
        <v>31.21</v>
      </c>
      <c r="R1788" s="14">
        <f t="shared" si="110"/>
        <v>41958.550659722227</v>
      </c>
      <c r="S1788" s="14">
        <f t="shared" si="111"/>
        <v>41988.550659722227</v>
      </c>
    </row>
    <row r="1789" spans="1:19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2" t="s">
        <v>8318</v>
      </c>
      <c r="O1789" t="s">
        <v>8319</v>
      </c>
      <c r="P1789" s="13">
        <f t="shared" si="108"/>
        <v>15</v>
      </c>
      <c r="Q1789" s="13">
        <f t="shared" si="109"/>
        <v>63.88</v>
      </c>
      <c r="R1789" s="14">
        <f t="shared" si="110"/>
        <v>42068.65552083333</v>
      </c>
      <c r="S1789" s="14">
        <f t="shared" si="111"/>
        <v>42098.613854166666</v>
      </c>
    </row>
    <row r="1790" spans="1:19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2" t="s">
        <v>8318</v>
      </c>
      <c r="O1790" t="s">
        <v>8319</v>
      </c>
      <c r="P1790" s="13">
        <f t="shared" si="108"/>
        <v>1</v>
      </c>
      <c r="Q1790" s="13">
        <f t="shared" si="109"/>
        <v>19</v>
      </c>
      <c r="R1790" s="14">
        <f t="shared" si="110"/>
        <v>41913.94840277778</v>
      </c>
      <c r="S1790" s="14">
        <f t="shared" si="111"/>
        <v>41943.94840277778</v>
      </c>
    </row>
    <row r="1791" spans="1:19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2" t="s">
        <v>8318</v>
      </c>
      <c r="O1791" t="s">
        <v>8319</v>
      </c>
      <c r="P1791" s="13">
        <f t="shared" si="108"/>
        <v>1</v>
      </c>
      <c r="Q1791" s="13">
        <f t="shared" si="109"/>
        <v>10</v>
      </c>
      <c r="R1791" s="14">
        <f t="shared" si="110"/>
        <v>41956.250034722223</v>
      </c>
      <c r="S1791" s="14">
        <f t="shared" si="111"/>
        <v>42016.250034722223</v>
      </c>
    </row>
    <row r="1792" spans="1:19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2" t="s">
        <v>8318</v>
      </c>
      <c r="O1792" t="s">
        <v>8319</v>
      </c>
      <c r="P1792" s="13">
        <f t="shared" si="108"/>
        <v>5</v>
      </c>
      <c r="Q1792" s="13">
        <f t="shared" si="109"/>
        <v>109.07</v>
      </c>
      <c r="R1792" s="14">
        <f t="shared" si="110"/>
        <v>42010.674513888895</v>
      </c>
      <c r="S1792" s="14">
        <f t="shared" si="111"/>
        <v>42040.674513888895</v>
      </c>
    </row>
    <row r="1793" spans="1:19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2" t="s">
        <v>8318</v>
      </c>
      <c r="O1793" t="s">
        <v>8319</v>
      </c>
      <c r="P1793" s="13">
        <f t="shared" si="108"/>
        <v>4</v>
      </c>
      <c r="Q1793" s="13">
        <f t="shared" si="109"/>
        <v>26.75</v>
      </c>
      <c r="R1793" s="14">
        <f t="shared" si="110"/>
        <v>41973.740335648152</v>
      </c>
      <c r="S1793" s="14">
        <f t="shared" si="111"/>
        <v>42033.740335648152</v>
      </c>
    </row>
    <row r="1794" spans="1:19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2" t="s">
        <v>8318</v>
      </c>
      <c r="O1794" t="s">
        <v>8319</v>
      </c>
      <c r="P1794" s="13">
        <f t="shared" ref="P1794:P1857" si="112">ROUND(E1794/D1794*100,0)</f>
        <v>61</v>
      </c>
      <c r="Q1794" s="13">
        <f t="shared" si="109"/>
        <v>109.94</v>
      </c>
      <c r="R1794" s="14">
        <f t="shared" si="110"/>
        <v>42189.031041666662</v>
      </c>
      <c r="S1794" s="14">
        <f t="shared" si="111"/>
        <v>42226.290972222225</v>
      </c>
    </row>
    <row r="1795" spans="1:19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2" t="s">
        <v>8318</v>
      </c>
      <c r="O1795" t="s">
        <v>8319</v>
      </c>
      <c r="P1795" s="13">
        <f t="shared" si="112"/>
        <v>1</v>
      </c>
      <c r="Q1795" s="13">
        <f t="shared" ref="Q1795:Q1858" si="113">IFERROR(ROUND(E1795/L1795,2),0)</f>
        <v>20</v>
      </c>
      <c r="R1795" s="14">
        <f t="shared" ref="R1795:R1858" si="114">(((J1795/60)/60)/24)+DATE(1970,1,1)</f>
        <v>41940.89166666667</v>
      </c>
      <c r="S1795" s="14">
        <f t="shared" ref="S1795:S1858" si="115">(((I1795/60)/60)/24)+DATE(1970,1,1)</f>
        <v>41970.933333333334</v>
      </c>
    </row>
    <row r="1796" spans="1:19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2" t="s">
        <v>8318</v>
      </c>
      <c r="O1796" t="s">
        <v>8319</v>
      </c>
      <c r="P1796" s="13">
        <f t="shared" si="112"/>
        <v>11</v>
      </c>
      <c r="Q1796" s="13">
        <f t="shared" si="113"/>
        <v>55.39</v>
      </c>
      <c r="R1796" s="14">
        <f t="shared" si="114"/>
        <v>42011.551180555558</v>
      </c>
      <c r="S1796" s="14">
        <f t="shared" si="115"/>
        <v>42046.551180555558</v>
      </c>
    </row>
    <row r="1797" spans="1:19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2" t="s">
        <v>8318</v>
      </c>
      <c r="O1797" t="s">
        <v>8319</v>
      </c>
      <c r="P1797" s="13">
        <f t="shared" si="112"/>
        <v>39</v>
      </c>
      <c r="Q1797" s="13">
        <f t="shared" si="113"/>
        <v>133.9</v>
      </c>
      <c r="R1797" s="14">
        <f t="shared" si="114"/>
        <v>42628.288668981477</v>
      </c>
      <c r="S1797" s="14">
        <f t="shared" si="115"/>
        <v>42657.666666666672</v>
      </c>
    </row>
    <row r="1798" spans="1:19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2" t="s">
        <v>8318</v>
      </c>
      <c r="O1798" t="s">
        <v>8319</v>
      </c>
      <c r="P1798" s="13">
        <f t="shared" si="112"/>
        <v>22</v>
      </c>
      <c r="Q1798" s="13">
        <f t="shared" si="113"/>
        <v>48.72</v>
      </c>
      <c r="R1798" s="14">
        <f t="shared" si="114"/>
        <v>42515.439421296294</v>
      </c>
      <c r="S1798" s="14">
        <f t="shared" si="115"/>
        <v>42575.439421296294</v>
      </c>
    </row>
    <row r="1799" spans="1:19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2" t="s">
        <v>8318</v>
      </c>
      <c r="O1799" t="s">
        <v>8319</v>
      </c>
      <c r="P1799" s="13">
        <f t="shared" si="112"/>
        <v>68</v>
      </c>
      <c r="Q1799" s="13">
        <f t="shared" si="113"/>
        <v>48.25</v>
      </c>
      <c r="R1799" s="14">
        <f t="shared" si="114"/>
        <v>42689.56931712963</v>
      </c>
      <c r="S1799" s="14">
        <f t="shared" si="115"/>
        <v>42719.56931712963</v>
      </c>
    </row>
    <row r="1800" spans="1:19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2" t="s">
        <v>8318</v>
      </c>
      <c r="O1800" t="s">
        <v>8319</v>
      </c>
      <c r="P1800" s="13">
        <f t="shared" si="112"/>
        <v>14</v>
      </c>
      <c r="Q1800" s="13">
        <f t="shared" si="113"/>
        <v>58.97</v>
      </c>
      <c r="R1800" s="14">
        <f t="shared" si="114"/>
        <v>42344.32677083333</v>
      </c>
      <c r="S1800" s="14">
        <f t="shared" si="115"/>
        <v>42404.32677083333</v>
      </c>
    </row>
    <row r="1801" spans="1:19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2" t="s">
        <v>8318</v>
      </c>
      <c r="O1801" t="s">
        <v>8319</v>
      </c>
      <c r="P1801" s="13">
        <f t="shared" si="112"/>
        <v>2</v>
      </c>
      <c r="Q1801" s="13">
        <f t="shared" si="113"/>
        <v>11.64</v>
      </c>
      <c r="R1801" s="14">
        <f t="shared" si="114"/>
        <v>41934.842685185184</v>
      </c>
      <c r="S1801" s="14">
        <f t="shared" si="115"/>
        <v>41954.884351851855</v>
      </c>
    </row>
    <row r="1802" spans="1:19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2" t="s">
        <v>8318</v>
      </c>
      <c r="O1802" t="s">
        <v>8319</v>
      </c>
      <c r="P1802" s="13">
        <f t="shared" si="112"/>
        <v>20</v>
      </c>
      <c r="Q1802" s="13">
        <f t="shared" si="113"/>
        <v>83.72</v>
      </c>
      <c r="R1802" s="14">
        <f t="shared" si="114"/>
        <v>42623.606134259258</v>
      </c>
      <c r="S1802" s="14">
        <f t="shared" si="115"/>
        <v>42653.606134259258</v>
      </c>
    </row>
    <row r="1803" spans="1:19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2" t="s">
        <v>8318</v>
      </c>
      <c r="O1803" t="s">
        <v>8319</v>
      </c>
      <c r="P1803" s="13">
        <f t="shared" si="112"/>
        <v>14</v>
      </c>
      <c r="Q1803" s="13">
        <f t="shared" si="113"/>
        <v>63.65</v>
      </c>
      <c r="R1803" s="14">
        <f t="shared" si="114"/>
        <v>42321.660509259258</v>
      </c>
      <c r="S1803" s="14">
        <f t="shared" si="115"/>
        <v>42353.506944444445</v>
      </c>
    </row>
    <row r="1804" spans="1:19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2" t="s">
        <v>8318</v>
      </c>
      <c r="O1804" t="s">
        <v>8319</v>
      </c>
      <c r="P1804" s="13">
        <f t="shared" si="112"/>
        <v>48</v>
      </c>
      <c r="Q1804" s="13">
        <f t="shared" si="113"/>
        <v>94.28</v>
      </c>
      <c r="R1804" s="14">
        <f t="shared" si="114"/>
        <v>42159.47256944445</v>
      </c>
      <c r="S1804" s="14">
        <f t="shared" si="115"/>
        <v>42182.915972222225</v>
      </c>
    </row>
    <row r="1805" spans="1:19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2" t="s">
        <v>8318</v>
      </c>
      <c r="O1805" t="s">
        <v>8319</v>
      </c>
      <c r="P1805" s="13">
        <f t="shared" si="112"/>
        <v>31</v>
      </c>
      <c r="Q1805" s="13">
        <f t="shared" si="113"/>
        <v>71.87</v>
      </c>
      <c r="R1805" s="14">
        <f t="shared" si="114"/>
        <v>42018.071550925932</v>
      </c>
      <c r="S1805" s="14">
        <f t="shared" si="115"/>
        <v>42049.071550925932</v>
      </c>
    </row>
    <row r="1806" spans="1:19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2" t="s">
        <v>8318</v>
      </c>
      <c r="O1806" t="s">
        <v>8319</v>
      </c>
      <c r="P1806" s="13">
        <f t="shared" si="112"/>
        <v>35</v>
      </c>
      <c r="Q1806" s="13">
        <f t="shared" si="113"/>
        <v>104.85</v>
      </c>
      <c r="R1806" s="14">
        <f t="shared" si="114"/>
        <v>42282.678287037037</v>
      </c>
      <c r="S1806" s="14">
        <f t="shared" si="115"/>
        <v>42322.719953703709</v>
      </c>
    </row>
    <row r="1807" spans="1:19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2" t="s">
        <v>8318</v>
      </c>
      <c r="O1807" t="s">
        <v>8319</v>
      </c>
      <c r="P1807" s="13">
        <f t="shared" si="112"/>
        <v>36</v>
      </c>
      <c r="Q1807" s="13">
        <f t="shared" si="113"/>
        <v>67.14</v>
      </c>
      <c r="R1807" s="14">
        <f t="shared" si="114"/>
        <v>42247.803912037038</v>
      </c>
      <c r="S1807" s="14">
        <f t="shared" si="115"/>
        <v>42279.75</v>
      </c>
    </row>
    <row r="1808" spans="1:19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2" t="s">
        <v>8318</v>
      </c>
      <c r="O1808" t="s">
        <v>8319</v>
      </c>
      <c r="P1808" s="13">
        <f t="shared" si="112"/>
        <v>3</v>
      </c>
      <c r="Q1808" s="13">
        <f t="shared" si="113"/>
        <v>73.88</v>
      </c>
      <c r="R1808" s="14">
        <f t="shared" si="114"/>
        <v>41877.638298611113</v>
      </c>
      <c r="S1808" s="14">
        <f t="shared" si="115"/>
        <v>41912.638298611113</v>
      </c>
    </row>
    <row r="1809" spans="1:19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2" t="s">
        <v>8318</v>
      </c>
      <c r="O1809" t="s">
        <v>8319</v>
      </c>
      <c r="P1809" s="13">
        <f t="shared" si="112"/>
        <v>11</v>
      </c>
      <c r="Q1809" s="13">
        <f t="shared" si="113"/>
        <v>69.13</v>
      </c>
      <c r="R1809" s="14">
        <f t="shared" si="114"/>
        <v>41880.068437499998</v>
      </c>
      <c r="S1809" s="14">
        <f t="shared" si="115"/>
        <v>41910.068437499998</v>
      </c>
    </row>
    <row r="1810" spans="1:19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2" t="s">
        <v>8318</v>
      </c>
      <c r="O1810" t="s">
        <v>8319</v>
      </c>
      <c r="P1810" s="13">
        <f t="shared" si="112"/>
        <v>41</v>
      </c>
      <c r="Q1810" s="13">
        <f t="shared" si="113"/>
        <v>120.77</v>
      </c>
      <c r="R1810" s="14">
        <f t="shared" si="114"/>
        <v>42742.680902777778</v>
      </c>
      <c r="S1810" s="14">
        <f t="shared" si="115"/>
        <v>42777.680902777778</v>
      </c>
    </row>
    <row r="1811" spans="1:19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2" t="s">
        <v>8318</v>
      </c>
      <c r="O1811" t="s">
        <v>8319</v>
      </c>
      <c r="P1811" s="13">
        <f t="shared" si="112"/>
        <v>11</v>
      </c>
      <c r="Q1811" s="13">
        <f t="shared" si="113"/>
        <v>42.22</v>
      </c>
      <c r="R1811" s="14">
        <f t="shared" si="114"/>
        <v>42029.907858796301</v>
      </c>
      <c r="S1811" s="14">
        <f t="shared" si="115"/>
        <v>42064.907858796301</v>
      </c>
    </row>
    <row r="1812" spans="1:19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2" t="s">
        <v>8318</v>
      </c>
      <c r="O1812" t="s">
        <v>8319</v>
      </c>
      <c r="P1812" s="13">
        <f t="shared" si="112"/>
        <v>3</v>
      </c>
      <c r="Q1812" s="13">
        <f t="shared" si="113"/>
        <v>7.5</v>
      </c>
      <c r="R1812" s="14">
        <f t="shared" si="114"/>
        <v>41860.91002314815</v>
      </c>
      <c r="S1812" s="14">
        <f t="shared" si="115"/>
        <v>41872.91002314815</v>
      </c>
    </row>
    <row r="1813" spans="1:19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2" t="s">
        <v>8318</v>
      </c>
      <c r="O1813" t="s">
        <v>8319</v>
      </c>
      <c r="P1813" s="13">
        <f t="shared" si="112"/>
        <v>0</v>
      </c>
      <c r="Q1813" s="13">
        <f t="shared" si="113"/>
        <v>1.54</v>
      </c>
      <c r="R1813" s="14">
        <f t="shared" si="114"/>
        <v>41876.433680555558</v>
      </c>
      <c r="S1813" s="14">
        <f t="shared" si="115"/>
        <v>41936.166666666664</v>
      </c>
    </row>
    <row r="1814" spans="1:19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2" t="s">
        <v>8318</v>
      </c>
      <c r="O1814" t="s">
        <v>8319</v>
      </c>
      <c r="P1814" s="13">
        <f t="shared" si="112"/>
        <v>13</v>
      </c>
      <c r="Q1814" s="13">
        <f t="shared" si="113"/>
        <v>37.61</v>
      </c>
      <c r="R1814" s="14">
        <f t="shared" si="114"/>
        <v>42524.318703703699</v>
      </c>
      <c r="S1814" s="14">
        <f t="shared" si="115"/>
        <v>42554.318703703699</v>
      </c>
    </row>
    <row r="1815" spans="1:19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2" t="s">
        <v>8318</v>
      </c>
      <c r="O1815" t="s">
        <v>8319</v>
      </c>
      <c r="P1815" s="13">
        <f t="shared" si="112"/>
        <v>0</v>
      </c>
      <c r="Q1815" s="13">
        <f t="shared" si="113"/>
        <v>0</v>
      </c>
      <c r="R1815" s="14">
        <f t="shared" si="114"/>
        <v>41829.889027777775</v>
      </c>
      <c r="S1815" s="14">
        <f t="shared" si="115"/>
        <v>41859.889027777775</v>
      </c>
    </row>
    <row r="1816" spans="1:19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2" t="s">
        <v>8318</v>
      </c>
      <c r="O1816" t="s">
        <v>8319</v>
      </c>
      <c r="P1816" s="13">
        <f t="shared" si="112"/>
        <v>49</v>
      </c>
      <c r="Q1816" s="13">
        <f t="shared" si="113"/>
        <v>42.16</v>
      </c>
      <c r="R1816" s="14">
        <f t="shared" si="114"/>
        <v>42033.314074074078</v>
      </c>
      <c r="S1816" s="14">
        <f t="shared" si="115"/>
        <v>42063.314074074078</v>
      </c>
    </row>
    <row r="1817" spans="1:19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2" t="s">
        <v>8318</v>
      </c>
      <c r="O1817" t="s">
        <v>8319</v>
      </c>
      <c r="P1817" s="13">
        <f t="shared" si="112"/>
        <v>0</v>
      </c>
      <c r="Q1817" s="13">
        <f t="shared" si="113"/>
        <v>0</v>
      </c>
      <c r="R1817" s="14">
        <f t="shared" si="114"/>
        <v>42172.906678240746</v>
      </c>
      <c r="S1817" s="14">
        <f t="shared" si="115"/>
        <v>42186.906678240746</v>
      </c>
    </row>
    <row r="1818" spans="1:19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2" t="s">
        <v>8318</v>
      </c>
      <c r="O1818" t="s">
        <v>8319</v>
      </c>
      <c r="P1818" s="13">
        <f t="shared" si="112"/>
        <v>2</v>
      </c>
      <c r="Q1818" s="13">
        <f t="shared" si="113"/>
        <v>84.83</v>
      </c>
      <c r="R1818" s="14">
        <f t="shared" si="114"/>
        <v>42548.876192129625</v>
      </c>
      <c r="S1818" s="14">
        <f t="shared" si="115"/>
        <v>42576.791666666672</v>
      </c>
    </row>
    <row r="1819" spans="1:19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2" t="s">
        <v>8318</v>
      </c>
      <c r="O1819" t="s">
        <v>8319</v>
      </c>
      <c r="P1819" s="13">
        <f t="shared" si="112"/>
        <v>52</v>
      </c>
      <c r="Q1819" s="13">
        <f t="shared" si="113"/>
        <v>94.19</v>
      </c>
      <c r="R1819" s="14">
        <f t="shared" si="114"/>
        <v>42705.662118055552</v>
      </c>
      <c r="S1819" s="14">
        <f t="shared" si="115"/>
        <v>42765.290972222225</v>
      </c>
    </row>
    <row r="1820" spans="1:19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2" t="s">
        <v>8318</v>
      </c>
      <c r="O1820" t="s">
        <v>8319</v>
      </c>
      <c r="P1820" s="13">
        <f t="shared" si="112"/>
        <v>0</v>
      </c>
      <c r="Q1820" s="13">
        <f t="shared" si="113"/>
        <v>0</v>
      </c>
      <c r="R1820" s="14">
        <f t="shared" si="114"/>
        <v>42067.234375</v>
      </c>
      <c r="S1820" s="14">
        <f t="shared" si="115"/>
        <v>42097.192708333328</v>
      </c>
    </row>
    <row r="1821" spans="1:19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2" t="s">
        <v>8318</v>
      </c>
      <c r="O1821" t="s">
        <v>8319</v>
      </c>
      <c r="P1821" s="13">
        <f t="shared" si="112"/>
        <v>2</v>
      </c>
      <c r="Q1821" s="13">
        <f t="shared" si="113"/>
        <v>6.25</v>
      </c>
      <c r="R1821" s="14">
        <f t="shared" si="114"/>
        <v>41820.752268518518</v>
      </c>
      <c r="S1821" s="14">
        <f t="shared" si="115"/>
        <v>41850.752268518518</v>
      </c>
    </row>
    <row r="1822" spans="1:19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2" t="s">
        <v>8318</v>
      </c>
      <c r="O1822" t="s">
        <v>8319</v>
      </c>
      <c r="P1822" s="13">
        <f t="shared" si="112"/>
        <v>7</v>
      </c>
      <c r="Q1822" s="13">
        <f t="shared" si="113"/>
        <v>213.38</v>
      </c>
      <c r="R1822" s="14">
        <f t="shared" si="114"/>
        <v>42065.084375000006</v>
      </c>
      <c r="S1822" s="14">
        <f t="shared" si="115"/>
        <v>42095.042708333334</v>
      </c>
    </row>
    <row r="1823" spans="1:19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2" t="s">
        <v>8305</v>
      </c>
      <c r="O1823" t="s">
        <v>8306</v>
      </c>
      <c r="P1823" s="13">
        <f t="shared" si="112"/>
        <v>135</v>
      </c>
      <c r="Q1823" s="13">
        <f t="shared" si="113"/>
        <v>59.16</v>
      </c>
      <c r="R1823" s="14">
        <f t="shared" si="114"/>
        <v>40926.319062499999</v>
      </c>
      <c r="S1823" s="14">
        <f t="shared" si="115"/>
        <v>40971.319062499999</v>
      </c>
    </row>
    <row r="1824" spans="1:19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2" t="s">
        <v>8305</v>
      </c>
      <c r="O1824" t="s">
        <v>8306</v>
      </c>
      <c r="P1824" s="13">
        <f t="shared" si="112"/>
        <v>100</v>
      </c>
      <c r="Q1824" s="13">
        <f t="shared" si="113"/>
        <v>27.27</v>
      </c>
      <c r="R1824" s="14">
        <f t="shared" si="114"/>
        <v>41634.797013888885</v>
      </c>
      <c r="S1824" s="14">
        <f t="shared" si="115"/>
        <v>41670.792361111111</v>
      </c>
    </row>
    <row r="1825" spans="1:19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2" t="s">
        <v>8305</v>
      </c>
      <c r="O1825" t="s">
        <v>8306</v>
      </c>
      <c r="P1825" s="13">
        <f t="shared" si="112"/>
        <v>116</v>
      </c>
      <c r="Q1825" s="13">
        <f t="shared" si="113"/>
        <v>24.58</v>
      </c>
      <c r="R1825" s="14">
        <f t="shared" si="114"/>
        <v>41176.684907407405</v>
      </c>
      <c r="S1825" s="14">
        <f t="shared" si="115"/>
        <v>41206.684907407405</v>
      </c>
    </row>
    <row r="1826" spans="1:19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2" t="s">
        <v>8305</v>
      </c>
      <c r="O1826" t="s">
        <v>8306</v>
      </c>
      <c r="P1826" s="13">
        <f t="shared" si="112"/>
        <v>100</v>
      </c>
      <c r="Q1826" s="13">
        <f t="shared" si="113"/>
        <v>75.05</v>
      </c>
      <c r="R1826" s="14">
        <f t="shared" si="114"/>
        <v>41626.916284722225</v>
      </c>
      <c r="S1826" s="14">
        <f t="shared" si="115"/>
        <v>41647.088888888888</v>
      </c>
    </row>
    <row r="1827" spans="1:19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2" t="s">
        <v>8305</v>
      </c>
      <c r="O1827" t="s">
        <v>8306</v>
      </c>
      <c r="P1827" s="13">
        <f t="shared" si="112"/>
        <v>105</v>
      </c>
      <c r="Q1827" s="13">
        <f t="shared" si="113"/>
        <v>42.02</v>
      </c>
      <c r="R1827" s="14">
        <f t="shared" si="114"/>
        <v>41443.83452546296</v>
      </c>
      <c r="S1827" s="14">
        <f t="shared" si="115"/>
        <v>41466.83452546296</v>
      </c>
    </row>
    <row r="1828" spans="1:19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2" t="s">
        <v>8305</v>
      </c>
      <c r="O1828" t="s">
        <v>8306</v>
      </c>
      <c r="P1828" s="13">
        <f t="shared" si="112"/>
        <v>101</v>
      </c>
      <c r="Q1828" s="13">
        <f t="shared" si="113"/>
        <v>53.16</v>
      </c>
      <c r="R1828" s="14">
        <f t="shared" si="114"/>
        <v>41657.923807870371</v>
      </c>
      <c r="S1828" s="14">
        <f t="shared" si="115"/>
        <v>41687.923807870371</v>
      </c>
    </row>
    <row r="1829" spans="1:19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2" t="s">
        <v>8305</v>
      </c>
      <c r="O1829" t="s">
        <v>8306</v>
      </c>
      <c r="P1829" s="13">
        <f t="shared" si="112"/>
        <v>101</v>
      </c>
      <c r="Q1829" s="13">
        <f t="shared" si="113"/>
        <v>83.89</v>
      </c>
      <c r="R1829" s="14">
        <f t="shared" si="114"/>
        <v>40555.325937499998</v>
      </c>
      <c r="S1829" s="14">
        <f t="shared" si="115"/>
        <v>40605.325937499998</v>
      </c>
    </row>
    <row r="1830" spans="1:19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2" t="s">
        <v>8305</v>
      </c>
      <c r="O1830" t="s">
        <v>8306</v>
      </c>
      <c r="P1830" s="13">
        <f t="shared" si="112"/>
        <v>100</v>
      </c>
      <c r="Q1830" s="13">
        <f t="shared" si="113"/>
        <v>417.33</v>
      </c>
      <c r="R1830" s="14">
        <f t="shared" si="114"/>
        <v>41736.899652777778</v>
      </c>
      <c r="S1830" s="14">
        <f t="shared" si="115"/>
        <v>41768.916666666664</v>
      </c>
    </row>
    <row r="1831" spans="1:19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2" t="s">
        <v>8305</v>
      </c>
      <c r="O1831" t="s">
        <v>8306</v>
      </c>
      <c r="P1831" s="13">
        <f t="shared" si="112"/>
        <v>167</v>
      </c>
      <c r="Q1831" s="13">
        <f t="shared" si="113"/>
        <v>75.77</v>
      </c>
      <c r="R1831" s="14">
        <f t="shared" si="114"/>
        <v>40516.087627314817</v>
      </c>
      <c r="S1831" s="14">
        <f t="shared" si="115"/>
        <v>40564.916666666664</v>
      </c>
    </row>
    <row r="1832" spans="1:19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2" t="s">
        <v>8305</v>
      </c>
      <c r="O1832" t="s">
        <v>8306</v>
      </c>
      <c r="P1832" s="13">
        <f t="shared" si="112"/>
        <v>102</v>
      </c>
      <c r="Q1832" s="13">
        <f t="shared" si="113"/>
        <v>67.39</v>
      </c>
      <c r="R1832" s="14">
        <f t="shared" si="114"/>
        <v>41664.684108796297</v>
      </c>
      <c r="S1832" s="14">
        <f t="shared" si="115"/>
        <v>41694.684108796297</v>
      </c>
    </row>
    <row r="1833" spans="1:19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2" t="s">
        <v>8305</v>
      </c>
      <c r="O1833" t="s">
        <v>8306</v>
      </c>
      <c r="P1833" s="13">
        <f t="shared" si="112"/>
        <v>103</v>
      </c>
      <c r="Q1833" s="13">
        <f t="shared" si="113"/>
        <v>73.569999999999993</v>
      </c>
      <c r="R1833" s="14">
        <f t="shared" si="114"/>
        <v>41026.996099537035</v>
      </c>
      <c r="S1833" s="14">
        <f t="shared" si="115"/>
        <v>41041.996099537035</v>
      </c>
    </row>
    <row r="1834" spans="1:19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2" t="s">
        <v>8305</v>
      </c>
      <c r="O1834" t="s">
        <v>8306</v>
      </c>
      <c r="P1834" s="13">
        <f t="shared" si="112"/>
        <v>143</v>
      </c>
      <c r="Q1834" s="13">
        <f t="shared" si="113"/>
        <v>25</v>
      </c>
      <c r="R1834" s="14">
        <f t="shared" si="114"/>
        <v>40576.539664351854</v>
      </c>
      <c r="S1834" s="14">
        <f t="shared" si="115"/>
        <v>40606.539664351854</v>
      </c>
    </row>
    <row r="1835" spans="1:19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2" t="s">
        <v>8305</v>
      </c>
      <c r="O1835" t="s">
        <v>8306</v>
      </c>
      <c r="P1835" s="13">
        <f t="shared" si="112"/>
        <v>263</v>
      </c>
      <c r="Q1835" s="13">
        <f t="shared" si="113"/>
        <v>42</v>
      </c>
      <c r="R1835" s="14">
        <f t="shared" si="114"/>
        <v>41303.044016203705</v>
      </c>
      <c r="S1835" s="14">
        <f t="shared" si="115"/>
        <v>41335.332638888889</v>
      </c>
    </row>
    <row r="1836" spans="1:19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2" t="s">
        <v>8305</v>
      </c>
      <c r="O1836" t="s">
        <v>8306</v>
      </c>
      <c r="P1836" s="13">
        <f t="shared" si="112"/>
        <v>118</v>
      </c>
      <c r="Q1836" s="13">
        <f t="shared" si="113"/>
        <v>131.16999999999999</v>
      </c>
      <c r="R1836" s="14">
        <f t="shared" si="114"/>
        <v>41988.964062500003</v>
      </c>
      <c r="S1836" s="14">
        <f t="shared" si="115"/>
        <v>42028.964062500003</v>
      </c>
    </row>
    <row r="1837" spans="1:19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2" t="s">
        <v>8305</v>
      </c>
      <c r="O1837" t="s">
        <v>8306</v>
      </c>
      <c r="P1837" s="13">
        <f t="shared" si="112"/>
        <v>104</v>
      </c>
      <c r="Q1837" s="13">
        <f t="shared" si="113"/>
        <v>47.27</v>
      </c>
      <c r="R1837" s="14">
        <f t="shared" si="114"/>
        <v>42430.702210648145</v>
      </c>
      <c r="S1837" s="14">
        <f t="shared" si="115"/>
        <v>42460.660543981481</v>
      </c>
    </row>
    <row r="1838" spans="1:19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2" t="s">
        <v>8305</v>
      </c>
      <c r="O1838" t="s">
        <v>8306</v>
      </c>
      <c r="P1838" s="13">
        <f t="shared" si="112"/>
        <v>200</v>
      </c>
      <c r="Q1838" s="13">
        <f t="shared" si="113"/>
        <v>182.13</v>
      </c>
      <c r="R1838" s="14">
        <f t="shared" si="114"/>
        <v>41305.809363425928</v>
      </c>
      <c r="S1838" s="14">
        <f t="shared" si="115"/>
        <v>41322.809363425928</v>
      </c>
    </row>
    <row r="1839" spans="1:19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2" t="s">
        <v>8305</v>
      </c>
      <c r="O1839" t="s">
        <v>8306</v>
      </c>
      <c r="P1839" s="13">
        <f t="shared" si="112"/>
        <v>307</v>
      </c>
      <c r="Q1839" s="13">
        <f t="shared" si="113"/>
        <v>61.37</v>
      </c>
      <c r="R1839" s="14">
        <f t="shared" si="114"/>
        <v>40926.047858796301</v>
      </c>
      <c r="S1839" s="14">
        <f t="shared" si="115"/>
        <v>40986.006192129629</v>
      </c>
    </row>
    <row r="1840" spans="1:19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2" t="s">
        <v>8305</v>
      </c>
      <c r="O1840" t="s">
        <v>8306</v>
      </c>
      <c r="P1840" s="13">
        <f t="shared" si="112"/>
        <v>100</v>
      </c>
      <c r="Q1840" s="13">
        <f t="shared" si="113"/>
        <v>35.770000000000003</v>
      </c>
      <c r="R1840" s="14">
        <f t="shared" si="114"/>
        <v>40788.786539351851</v>
      </c>
      <c r="S1840" s="14">
        <f t="shared" si="115"/>
        <v>40817.125</v>
      </c>
    </row>
    <row r="1841" spans="1:19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2" t="s">
        <v>8305</v>
      </c>
      <c r="O1841" t="s">
        <v>8306</v>
      </c>
      <c r="P1841" s="13">
        <f t="shared" si="112"/>
        <v>205</v>
      </c>
      <c r="Q1841" s="13">
        <f t="shared" si="113"/>
        <v>45.62</v>
      </c>
      <c r="R1841" s="14">
        <f t="shared" si="114"/>
        <v>42614.722013888888</v>
      </c>
      <c r="S1841" s="14">
        <f t="shared" si="115"/>
        <v>42644.722013888888</v>
      </c>
    </row>
    <row r="1842" spans="1:19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2" t="s">
        <v>8305</v>
      </c>
      <c r="O1842" t="s">
        <v>8306</v>
      </c>
      <c r="P1842" s="13">
        <f t="shared" si="112"/>
        <v>109</v>
      </c>
      <c r="Q1842" s="13">
        <f t="shared" si="113"/>
        <v>75.38</v>
      </c>
      <c r="R1842" s="14">
        <f t="shared" si="114"/>
        <v>41382.096180555556</v>
      </c>
      <c r="S1842" s="14">
        <f t="shared" si="115"/>
        <v>41401.207638888889</v>
      </c>
    </row>
    <row r="1843" spans="1:19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2" t="s">
        <v>8305</v>
      </c>
      <c r="O1843" t="s">
        <v>8306</v>
      </c>
      <c r="P1843" s="13">
        <f t="shared" si="112"/>
        <v>102</v>
      </c>
      <c r="Q1843" s="13">
        <f t="shared" si="113"/>
        <v>50.88</v>
      </c>
      <c r="R1843" s="14">
        <f t="shared" si="114"/>
        <v>41745.84542824074</v>
      </c>
      <c r="S1843" s="14">
        <f t="shared" si="115"/>
        <v>41779.207638888889</v>
      </c>
    </row>
    <row r="1844" spans="1:19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2" t="s">
        <v>8305</v>
      </c>
      <c r="O1844" t="s">
        <v>8306</v>
      </c>
      <c r="P1844" s="13">
        <f t="shared" si="112"/>
        <v>125</v>
      </c>
      <c r="Q1844" s="13">
        <f t="shared" si="113"/>
        <v>119.29</v>
      </c>
      <c r="R1844" s="14">
        <f t="shared" si="114"/>
        <v>42031.631724537037</v>
      </c>
      <c r="S1844" s="14">
        <f t="shared" si="115"/>
        <v>42065.249305555553</v>
      </c>
    </row>
    <row r="1845" spans="1:19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2" t="s">
        <v>8305</v>
      </c>
      <c r="O1845" t="s">
        <v>8306</v>
      </c>
      <c r="P1845" s="13">
        <f t="shared" si="112"/>
        <v>124</v>
      </c>
      <c r="Q1845" s="13">
        <f t="shared" si="113"/>
        <v>92.54</v>
      </c>
      <c r="R1845" s="14">
        <f t="shared" si="114"/>
        <v>40564.994837962964</v>
      </c>
      <c r="S1845" s="14">
        <f t="shared" si="115"/>
        <v>40594.994837962964</v>
      </c>
    </row>
    <row r="1846" spans="1:19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2" t="s">
        <v>8305</v>
      </c>
      <c r="O1846" t="s">
        <v>8306</v>
      </c>
      <c r="P1846" s="13">
        <f t="shared" si="112"/>
        <v>101</v>
      </c>
      <c r="Q1846" s="13">
        <f t="shared" si="113"/>
        <v>76.05</v>
      </c>
      <c r="R1846" s="14">
        <f t="shared" si="114"/>
        <v>40666.973541666666</v>
      </c>
      <c r="S1846" s="14">
        <f t="shared" si="115"/>
        <v>40705.125</v>
      </c>
    </row>
    <row r="1847" spans="1:19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2" t="s">
        <v>8305</v>
      </c>
      <c r="O1847" t="s">
        <v>8306</v>
      </c>
      <c r="P1847" s="13">
        <f t="shared" si="112"/>
        <v>100</v>
      </c>
      <c r="Q1847" s="13">
        <f t="shared" si="113"/>
        <v>52.63</v>
      </c>
      <c r="R1847" s="14">
        <f t="shared" si="114"/>
        <v>42523.333310185189</v>
      </c>
      <c r="S1847" s="14">
        <f t="shared" si="115"/>
        <v>42538.204861111109</v>
      </c>
    </row>
    <row r="1848" spans="1:19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2" t="s">
        <v>8305</v>
      </c>
      <c r="O1848" t="s">
        <v>8306</v>
      </c>
      <c r="P1848" s="13">
        <f t="shared" si="112"/>
        <v>138</v>
      </c>
      <c r="Q1848" s="13">
        <f t="shared" si="113"/>
        <v>98.99</v>
      </c>
      <c r="R1848" s="14">
        <f t="shared" si="114"/>
        <v>41228.650196759263</v>
      </c>
      <c r="S1848" s="14">
        <f t="shared" si="115"/>
        <v>41258.650196759263</v>
      </c>
    </row>
    <row r="1849" spans="1:19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2" t="s">
        <v>8305</v>
      </c>
      <c r="O1849" t="s">
        <v>8306</v>
      </c>
      <c r="P1849" s="13">
        <f t="shared" si="112"/>
        <v>121</v>
      </c>
      <c r="Q1849" s="13">
        <f t="shared" si="113"/>
        <v>79.53</v>
      </c>
      <c r="R1849" s="14">
        <f t="shared" si="114"/>
        <v>42094.236481481479</v>
      </c>
      <c r="S1849" s="14">
        <f t="shared" si="115"/>
        <v>42115.236481481479</v>
      </c>
    </row>
    <row r="1850" spans="1:19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2" t="s">
        <v>8305</v>
      </c>
      <c r="O1850" t="s">
        <v>8306</v>
      </c>
      <c r="P1850" s="13">
        <f t="shared" si="112"/>
        <v>107</v>
      </c>
      <c r="Q1850" s="13">
        <f t="shared" si="113"/>
        <v>134.21</v>
      </c>
      <c r="R1850" s="14">
        <f t="shared" si="114"/>
        <v>40691.788055555553</v>
      </c>
      <c r="S1850" s="14">
        <f t="shared" si="115"/>
        <v>40755.290972222225</v>
      </c>
    </row>
    <row r="1851" spans="1:19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2" t="s">
        <v>8305</v>
      </c>
      <c r="O1851" t="s">
        <v>8306</v>
      </c>
      <c r="P1851" s="13">
        <f t="shared" si="112"/>
        <v>100</v>
      </c>
      <c r="Q1851" s="13">
        <f t="shared" si="113"/>
        <v>37.630000000000003</v>
      </c>
      <c r="R1851" s="14">
        <f t="shared" si="114"/>
        <v>41169.845590277779</v>
      </c>
      <c r="S1851" s="14">
        <f t="shared" si="115"/>
        <v>41199.845590277779</v>
      </c>
    </row>
    <row r="1852" spans="1:19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2" t="s">
        <v>8305</v>
      </c>
      <c r="O1852" t="s">
        <v>8306</v>
      </c>
      <c r="P1852" s="13">
        <f t="shared" si="112"/>
        <v>102</v>
      </c>
      <c r="Q1852" s="13">
        <f t="shared" si="113"/>
        <v>51.04</v>
      </c>
      <c r="R1852" s="14">
        <f t="shared" si="114"/>
        <v>41800.959490740745</v>
      </c>
      <c r="S1852" s="14">
        <f t="shared" si="115"/>
        <v>41830.959490740745</v>
      </c>
    </row>
    <row r="1853" spans="1:19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2" t="s">
        <v>8305</v>
      </c>
      <c r="O1853" t="s">
        <v>8306</v>
      </c>
      <c r="P1853" s="13">
        <f t="shared" si="112"/>
        <v>100</v>
      </c>
      <c r="Q1853" s="13">
        <f t="shared" si="113"/>
        <v>50.04</v>
      </c>
      <c r="R1853" s="14">
        <f t="shared" si="114"/>
        <v>41827.906689814816</v>
      </c>
      <c r="S1853" s="14">
        <f t="shared" si="115"/>
        <v>41848.041666666664</v>
      </c>
    </row>
    <row r="1854" spans="1:19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2" t="s">
        <v>8305</v>
      </c>
      <c r="O1854" t="s">
        <v>8306</v>
      </c>
      <c r="P1854" s="13">
        <f t="shared" si="112"/>
        <v>117</v>
      </c>
      <c r="Q1854" s="13">
        <f t="shared" si="113"/>
        <v>133.93</v>
      </c>
      <c r="R1854" s="14">
        <f t="shared" si="114"/>
        <v>42081.77143518519</v>
      </c>
      <c r="S1854" s="14">
        <f t="shared" si="115"/>
        <v>42119</v>
      </c>
    </row>
    <row r="1855" spans="1:19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2" t="s">
        <v>8305</v>
      </c>
      <c r="O1855" t="s">
        <v>8306</v>
      </c>
      <c r="P1855" s="13">
        <f t="shared" si="112"/>
        <v>102</v>
      </c>
      <c r="Q1855" s="13">
        <f t="shared" si="113"/>
        <v>58.21</v>
      </c>
      <c r="R1855" s="14">
        <f t="shared" si="114"/>
        <v>41177.060381944444</v>
      </c>
      <c r="S1855" s="14">
        <f t="shared" si="115"/>
        <v>41227.102048611108</v>
      </c>
    </row>
    <row r="1856" spans="1:19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2" t="s">
        <v>8305</v>
      </c>
      <c r="O1856" t="s">
        <v>8306</v>
      </c>
      <c r="P1856" s="13">
        <f t="shared" si="112"/>
        <v>102</v>
      </c>
      <c r="Q1856" s="13">
        <f t="shared" si="113"/>
        <v>88.04</v>
      </c>
      <c r="R1856" s="14">
        <f t="shared" si="114"/>
        <v>41388.021261574075</v>
      </c>
      <c r="S1856" s="14">
        <f t="shared" si="115"/>
        <v>41418.021261574075</v>
      </c>
    </row>
    <row r="1857" spans="1:19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2" t="s">
        <v>8305</v>
      </c>
      <c r="O1857" t="s">
        <v>8306</v>
      </c>
      <c r="P1857" s="13">
        <f t="shared" si="112"/>
        <v>154</v>
      </c>
      <c r="Q1857" s="13">
        <f t="shared" si="113"/>
        <v>70.58</v>
      </c>
      <c r="R1857" s="14">
        <f t="shared" si="114"/>
        <v>41600.538657407407</v>
      </c>
      <c r="S1857" s="14">
        <f t="shared" si="115"/>
        <v>41645.538657407407</v>
      </c>
    </row>
    <row r="1858" spans="1:19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2" t="s">
        <v>8305</v>
      </c>
      <c r="O1858" t="s">
        <v>8306</v>
      </c>
      <c r="P1858" s="13">
        <f t="shared" ref="P1858:P1921" si="116">ROUND(E1858/D1858*100,0)</f>
        <v>101</v>
      </c>
      <c r="Q1858" s="13">
        <f t="shared" si="113"/>
        <v>53.29</v>
      </c>
      <c r="R1858" s="14">
        <f t="shared" si="114"/>
        <v>41817.854999999996</v>
      </c>
      <c r="S1858" s="14">
        <f t="shared" si="115"/>
        <v>41838.854999999996</v>
      </c>
    </row>
    <row r="1859" spans="1:19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2" t="s">
        <v>8305</v>
      </c>
      <c r="O1859" t="s">
        <v>8306</v>
      </c>
      <c r="P1859" s="13">
        <f t="shared" si="116"/>
        <v>100</v>
      </c>
      <c r="Q1859" s="13">
        <f t="shared" ref="Q1859:Q1922" si="117">IFERROR(ROUND(E1859/L1859,2),0)</f>
        <v>136.36000000000001</v>
      </c>
      <c r="R1859" s="14">
        <f t="shared" ref="R1859:R1922" si="118">(((J1859/60)/60)/24)+DATE(1970,1,1)</f>
        <v>41864.76866898148</v>
      </c>
      <c r="S1859" s="14">
        <f t="shared" ref="S1859:S1922" si="119">(((I1859/60)/60)/24)+DATE(1970,1,1)</f>
        <v>41894.76866898148</v>
      </c>
    </row>
    <row r="1860" spans="1:19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2" t="s">
        <v>8305</v>
      </c>
      <c r="O1860" t="s">
        <v>8306</v>
      </c>
      <c r="P1860" s="13">
        <f t="shared" si="116"/>
        <v>109</v>
      </c>
      <c r="Q1860" s="13">
        <f t="shared" si="117"/>
        <v>40.549999999999997</v>
      </c>
      <c r="R1860" s="14">
        <f t="shared" si="118"/>
        <v>40833.200474537036</v>
      </c>
      <c r="S1860" s="14">
        <f t="shared" si="119"/>
        <v>40893.242141203707</v>
      </c>
    </row>
    <row r="1861" spans="1:19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2" t="s">
        <v>8305</v>
      </c>
      <c r="O1861" t="s">
        <v>8306</v>
      </c>
      <c r="P1861" s="13">
        <f t="shared" si="116"/>
        <v>132</v>
      </c>
      <c r="Q1861" s="13">
        <f t="shared" si="117"/>
        <v>70.63</v>
      </c>
      <c r="R1861" s="14">
        <f t="shared" si="118"/>
        <v>40778.770011574074</v>
      </c>
      <c r="S1861" s="14">
        <f t="shared" si="119"/>
        <v>40808.770011574074</v>
      </c>
    </row>
    <row r="1862" spans="1:19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2" t="s">
        <v>8305</v>
      </c>
      <c r="O1862" t="s">
        <v>8306</v>
      </c>
      <c r="P1862" s="13">
        <f t="shared" si="116"/>
        <v>133</v>
      </c>
      <c r="Q1862" s="13">
        <f t="shared" si="117"/>
        <v>52.68</v>
      </c>
      <c r="R1862" s="14">
        <f t="shared" si="118"/>
        <v>41655.709305555552</v>
      </c>
      <c r="S1862" s="14">
        <f t="shared" si="119"/>
        <v>41676.709305555552</v>
      </c>
    </row>
    <row r="1863" spans="1:19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2" t="s">
        <v>8313</v>
      </c>
      <c r="O1863" t="s">
        <v>8315</v>
      </c>
      <c r="P1863" s="13">
        <f t="shared" si="116"/>
        <v>0</v>
      </c>
      <c r="Q1863" s="13">
        <f t="shared" si="117"/>
        <v>0</v>
      </c>
      <c r="R1863" s="14">
        <f t="shared" si="118"/>
        <v>42000.300243055557</v>
      </c>
      <c r="S1863" s="14">
        <f t="shared" si="119"/>
        <v>42030.300243055557</v>
      </c>
    </row>
    <row r="1864" spans="1:19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2" t="s">
        <v>8313</v>
      </c>
      <c r="O1864" t="s">
        <v>8315</v>
      </c>
      <c r="P1864" s="13">
        <f t="shared" si="116"/>
        <v>8</v>
      </c>
      <c r="Q1864" s="13">
        <f t="shared" si="117"/>
        <v>90.94</v>
      </c>
      <c r="R1864" s="14">
        <f t="shared" si="118"/>
        <v>42755.492754629624</v>
      </c>
      <c r="S1864" s="14">
        <f t="shared" si="119"/>
        <v>42802.3125</v>
      </c>
    </row>
    <row r="1865" spans="1:19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2" t="s">
        <v>8313</v>
      </c>
      <c r="O1865" t="s">
        <v>8315</v>
      </c>
      <c r="P1865" s="13">
        <f t="shared" si="116"/>
        <v>0</v>
      </c>
      <c r="Q1865" s="13">
        <f t="shared" si="117"/>
        <v>5</v>
      </c>
      <c r="R1865" s="14">
        <f t="shared" si="118"/>
        <v>41772.797280092593</v>
      </c>
      <c r="S1865" s="14">
        <f t="shared" si="119"/>
        <v>41802.797280092593</v>
      </c>
    </row>
    <row r="1866" spans="1:19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2" t="s">
        <v>8313</v>
      </c>
      <c r="O1866" t="s">
        <v>8315</v>
      </c>
      <c r="P1866" s="13">
        <f t="shared" si="116"/>
        <v>43</v>
      </c>
      <c r="Q1866" s="13">
        <f t="shared" si="117"/>
        <v>58.08</v>
      </c>
      <c r="R1866" s="14">
        <f t="shared" si="118"/>
        <v>41733.716435185182</v>
      </c>
      <c r="S1866" s="14">
        <f t="shared" si="119"/>
        <v>41763.716435185182</v>
      </c>
    </row>
    <row r="1867" spans="1:19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2" t="s">
        <v>8313</v>
      </c>
      <c r="O1867" t="s">
        <v>8315</v>
      </c>
      <c r="P1867" s="13">
        <f t="shared" si="116"/>
        <v>0</v>
      </c>
      <c r="Q1867" s="13">
        <f t="shared" si="117"/>
        <v>2</v>
      </c>
      <c r="R1867" s="14">
        <f t="shared" si="118"/>
        <v>42645.367442129631</v>
      </c>
      <c r="S1867" s="14">
        <f t="shared" si="119"/>
        <v>42680.409108796302</v>
      </c>
    </row>
    <row r="1868" spans="1:19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2" t="s">
        <v>8313</v>
      </c>
      <c r="O1868" t="s">
        <v>8315</v>
      </c>
      <c r="P1868" s="13">
        <f t="shared" si="116"/>
        <v>1</v>
      </c>
      <c r="Q1868" s="13">
        <f t="shared" si="117"/>
        <v>62.5</v>
      </c>
      <c r="R1868" s="14">
        <f t="shared" si="118"/>
        <v>42742.246493055558</v>
      </c>
      <c r="S1868" s="14">
        <f t="shared" si="119"/>
        <v>42795.166666666672</v>
      </c>
    </row>
    <row r="1869" spans="1:19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2" t="s">
        <v>8313</v>
      </c>
      <c r="O1869" t="s">
        <v>8315</v>
      </c>
      <c r="P1869" s="13">
        <f t="shared" si="116"/>
        <v>0</v>
      </c>
      <c r="Q1869" s="13">
        <f t="shared" si="117"/>
        <v>10</v>
      </c>
      <c r="R1869" s="14">
        <f t="shared" si="118"/>
        <v>42649.924907407403</v>
      </c>
      <c r="S1869" s="14">
        <f t="shared" si="119"/>
        <v>42679.924907407403</v>
      </c>
    </row>
    <row r="1870" spans="1:19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2" t="s">
        <v>8313</v>
      </c>
      <c r="O1870" t="s">
        <v>8315</v>
      </c>
      <c r="P1870" s="13">
        <f t="shared" si="116"/>
        <v>5</v>
      </c>
      <c r="Q1870" s="13">
        <f t="shared" si="117"/>
        <v>71.59</v>
      </c>
      <c r="R1870" s="14">
        <f t="shared" si="118"/>
        <v>42328.779224537036</v>
      </c>
      <c r="S1870" s="14">
        <f t="shared" si="119"/>
        <v>42353.332638888889</v>
      </c>
    </row>
    <row r="1871" spans="1:19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2" t="s">
        <v>8313</v>
      </c>
      <c r="O1871" t="s">
        <v>8315</v>
      </c>
      <c r="P1871" s="13">
        <f t="shared" si="116"/>
        <v>0</v>
      </c>
      <c r="Q1871" s="13">
        <f t="shared" si="117"/>
        <v>0</v>
      </c>
      <c r="R1871" s="14">
        <f t="shared" si="118"/>
        <v>42709.002881944441</v>
      </c>
      <c r="S1871" s="14">
        <f t="shared" si="119"/>
        <v>42739.002881944441</v>
      </c>
    </row>
    <row r="1872" spans="1:19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2" t="s">
        <v>8313</v>
      </c>
      <c r="O1872" t="s">
        <v>8315</v>
      </c>
      <c r="P1872" s="13">
        <f t="shared" si="116"/>
        <v>10</v>
      </c>
      <c r="Q1872" s="13">
        <f t="shared" si="117"/>
        <v>32.82</v>
      </c>
      <c r="R1872" s="14">
        <f t="shared" si="118"/>
        <v>42371.355729166666</v>
      </c>
      <c r="S1872" s="14">
        <f t="shared" si="119"/>
        <v>42400.178472222222</v>
      </c>
    </row>
    <row r="1873" spans="1:19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2" t="s">
        <v>8313</v>
      </c>
      <c r="O1873" t="s">
        <v>8315</v>
      </c>
      <c r="P1873" s="13">
        <f t="shared" si="116"/>
        <v>72</v>
      </c>
      <c r="Q1873" s="13">
        <f t="shared" si="117"/>
        <v>49.12</v>
      </c>
      <c r="R1873" s="14">
        <f t="shared" si="118"/>
        <v>41923.783576388887</v>
      </c>
      <c r="S1873" s="14">
        <f t="shared" si="119"/>
        <v>41963.825243055559</v>
      </c>
    </row>
    <row r="1874" spans="1:19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2" t="s">
        <v>8313</v>
      </c>
      <c r="O1874" t="s">
        <v>8315</v>
      </c>
      <c r="P1874" s="13">
        <f t="shared" si="116"/>
        <v>1</v>
      </c>
      <c r="Q1874" s="13">
        <f t="shared" si="117"/>
        <v>16.309999999999999</v>
      </c>
      <c r="R1874" s="14">
        <f t="shared" si="118"/>
        <v>42155.129652777774</v>
      </c>
      <c r="S1874" s="14">
        <f t="shared" si="119"/>
        <v>42185.129652777774</v>
      </c>
    </row>
    <row r="1875" spans="1:19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2" t="s">
        <v>8313</v>
      </c>
      <c r="O1875" t="s">
        <v>8315</v>
      </c>
      <c r="P1875" s="13">
        <f t="shared" si="116"/>
        <v>0</v>
      </c>
      <c r="Q1875" s="13">
        <f t="shared" si="117"/>
        <v>18</v>
      </c>
      <c r="R1875" s="14">
        <f t="shared" si="118"/>
        <v>42164.615856481483</v>
      </c>
      <c r="S1875" s="14">
        <f t="shared" si="119"/>
        <v>42193.697916666672</v>
      </c>
    </row>
    <row r="1876" spans="1:19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2" t="s">
        <v>8313</v>
      </c>
      <c r="O1876" t="s">
        <v>8315</v>
      </c>
      <c r="P1876" s="13">
        <f t="shared" si="116"/>
        <v>0</v>
      </c>
      <c r="Q1876" s="13">
        <f t="shared" si="117"/>
        <v>13</v>
      </c>
      <c r="R1876" s="14">
        <f t="shared" si="118"/>
        <v>42529.969131944439</v>
      </c>
      <c r="S1876" s="14">
        <f t="shared" si="119"/>
        <v>42549.969131944439</v>
      </c>
    </row>
    <row r="1877" spans="1:19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2" t="s">
        <v>8313</v>
      </c>
      <c r="O1877" t="s">
        <v>8315</v>
      </c>
      <c r="P1877" s="13">
        <f t="shared" si="116"/>
        <v>1</v>
      </c>
      <c r="Q1877" s="13">
        <f t="shared" si="117"/>
        <v>17</v>
      </c>
      <c r="R1877" s="14">
        <f t="shared" si="118"/>
        <v>42528.899398148147</v>
      </c>
      <c r="S1877" s="14">
        <f t="shared" si="119"/>
        <v>42588.899398148147</v>
      </c>
    </row>
    <row r="1878" spans="1:19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2" t="s">
        <v>8313</v>
      </c>
      <c r="O1878" t="s">
        <v>8315</v>
      </c>
      <c r="P1878" s="13">
        <f t="shared" si="116"/>
        <v>0</v>
      </c>
      <c r="Q1878" s="13">
        <f t="shared" si="117"/>
        <v>0</v>
      </c>
      <c r="R1878" s="14">
        <f t="shared" si="118"/>
        <v>41776.284780092588</v>
      </c>
      <c r="S1878" s="14">
        <f t="shared" si="119"/>
        <v>41806.284780092588</v>
      </c>
    </row>
    <row r="1879" spans="1:19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2" t="s">
        <v>8313</v>
      </c>
      <c r="O1879" t="s">
        <v>8315</v>
      </c>
      <c r="P1879" s="13">
        <f t="shared" si="116"/>
        <v>0</v>
      </c>
      <c r="Q1879" s="13">
        <f t="shared" si="117"/>
        <v>0</v>
      </c>
      <c r="R1879" s="14">
        <f t="shared" si="118"/>
        <v>42035.029224537036</v>
      </c>
      <c r="S1879" s="14">
        <f t="shared" si="119"/>
        <v>42064.029224537036</v>
      </c>
    </row>
    <row r="1880" spans="1:19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2" t="s">
        <v>8313</v>
      </c>
      <c r="O1880" t="s">
        <v>8315</v>
      </c>
      <c r="P1880" s="13">
        <f t="shared" si="116"/>
        <v>0</v>
      </c>
      <c r="Q1880" s="13">
        <f t="shared" si="117"/>
        <v>0</v>
      </c>
      <c r="R1880" s="14">
        <f t="shared" si="118"/>
        <v>41773.008738425924</v>
      </c>
      <c r="S1880" s="14">
        <f t="shared" si="119"/>
        <v>41803.008738425924</v>
      </c>
    </row>
    <row r="1881" spans="1:19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2" t="s">
        <v>8313</v>
      </c>
      <c r="O1881" t="s">
        <v>8315</v>
      </c>
      <c r="P1881" s="13">
        <f t="shared" si="116"/>
        <v>0</v>
      </c>
      <c r="Q1881" s="13">
        <f t="shared" si="117"/>
        <v>3</v>
      </c>
      <c r="R1881" s="14">
        <f t="shared" si="118"/>
        <v>42413.649641203709</v>
      </c>
      <c r="S1881" s="14">
        <f t="shared" si="119"/>
        <v>42443.607974537037</v>
      </c>
    </row>
    <row r="1882" spans="1:19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2" t="s">
        <v>8313</v>
      </c>
      <c r="O1882" t="s">
        <v>8315</v>
      </c>
      <c r="P1882" s="13">
        <f t="shared" si="116"/>
        <v>20</v>
      </c>
      <c r="Q1882" s="13">
        <f t="shared" si="117"/>
        <v>41.83</v>
      </c>
      <c r="R1882" s="14">
        <f t="shared" si="118"/>
        <v>42430.566898148143</v>
      </c>
      <c r="S1882" s="14">
        <f t="shared" si="119"/>
        <v>42459.525231481486</v>
      </c>
    </row>
    <row r="1883" spans="1:19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2" t="s">
        <v>8305</v>
      </c>
      <c r="O1883" t="s">
        <v>8309</v>
      </c>
      <c r="P1883" s="13">
        <f t="shared" si="116"/>
        <v>173</v>
      </c>
      <c r="Q1883" s="13">
        <f t="shared" si="117"/>
        <v>49.34</v>
      </c>
      <c r="R1883" s="14">
        <f t="shared" si="118"/>
        <v>42043.152650462958</v>
      </c>
      <c r="S1883" s="14">
        <f t="shared" si="119"/>
        <v>42073.110983796301</v>
      </c>
    </row>
    <row r="1884" spans="1:19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2" t="s">
        <v>8305</v>
      </c>
      <c r="O1884" t="s">
        <v>8309</v>
      </c>
      <c r="P1884" s="13">
        <f t="shared" si="116"/>
        <v>101</v>
      </c>
      <c r="Q1884" s="13">
        <f t="shared" si="117"/>
        <v>41.73</v>
      </c>
      <c r="R1884" s="14">
        <f t="shared" si="118"/>
        <v>41067.949212962965</v>
      </c>
      <c r="S1884" s="14">
        <f t="shared" si="119"/>
        <v>41100.991666666669</v>
      </c>
    </row>
    <row r="1885" spans="1:19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2" t="s">
        <v>8305</v>
      </c>
      <c r="O1885" t="s">
        <v>8309</v>
      </c>
      <c r="P1885" s="13">
        <f t="shared" si="116"/>
        <v>105</v>
      </c>
      <c r="Q1885" s="13">
        <f t="shared" si="117"/>
        <v>32.72</v>
      </c>
      <c r="R1885" s="14">
        <f t="shared" si="118"/>
        <v>40977.948009259257</v>
      </c>
      <c r="S1885" s="14">
        <f t="shared" si="119"/>
        <v>41007.906342592592</v>
      </c>
    </row>
    <row r="1886" spans="1:19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2" t="s">
        <v>8305</v>
      </c>
      <c r="O1886" t="s">
        <v>8309</v>
      </c>
      <c r="P1886" s="13">
        <f t="shared" si="116"/>
        <v>135</v>
      </c>
      <c r="Q1886" s="13">
        <f t="shared" si="117"/>
        <v>51.96</v>
      </c>
      <c r="R1886" s="14">
        <f t="shared" si="118"/>
        <v>41205.198321759257</v>
      </c>
      <c r="S1886" s="14">
        <f t="shared" si="119"/>
        <v>41240.5</v>
      </c>
    </row>
    <row r="1887" spans="1:19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2" t="s">
        <v>8305</v>
      </c>
      <c r="O1887" t="s">
        <v>8309</v>
      </c>
      <c r="P1887" s="13">
        <f t="shared" si="116"/>
        <v>116</v>
      </c>
      <c r="Q1887" s="13">
        <f t="shared" si="117"/>
        <v>50.69</v>
      </c>
      <c r="R1887" s="14">
        <f t="shared" si="118"/>
        <v>41099.093865740739</v>
      </c>
      <c r="S1887" s="14">
        <f t="shared" si="119"/>
        <v>41131.916666666664</v>
      </c>
    </row>
    <row r="1888" spans="1:19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2" t="s">
        <v>8305</v>
      </c>
      <c r="O1888" t="s">
        <v>8309</v>
      </c>
      <c r="P1888" s="13">
        <f t="shared" si="116"/>
        <v>102</v>
      </c>
      <c r="Q1888" s="13">
        <f t="shared" si="117"/>
        <v>42.24</v>
      </c>
      <c r="R1888" s="14">
        <f t="shared" si="118"/>
        <v>41925.906689814816</v>
      </c>
      <c r="S1888" s="14">
        <f t="shared" si="119"/>
        <v>41955.94835648148</v>
      </c>
    </row>
    <row r="1889" spans="1:19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2" t="s">
        <v>8305</v>
      </c>
      <c r="O1889" t="s">
        <v>8309</v>
      </c>
      <c r="P1889" s="13">
        <f t="shared" si="116"/>
        <v>111</v>
      </c>
      <c r="Q1889" s="13">
        <f t="shared" si="117"/>
        <v>416.88</v>
      </c>
      <c r="R1889" s="14">
        <f t="shared" si="118"/>
        <v>42323.800138888888</v>
      </c>
      <c r="S1889" s="14">
        <f t="shared" si="119"/>
        <v>42341.895833333328</v>
      </c>
    </row>
    <row r="1890" spans="1:19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2" t="s">
        <v>8305</v>
      </c>
      <c r="O1890" t="s">
        <v>8309</v>
      </c>
      <c r="P1890" s="13">
        <f t="shared" si="116"/>
        <v>166</v>
      </c>
      <c r="Q1890" s="13">
        <f t="shared" si="117"/>
        <v>46.65</v>
      </c>
      <c r="R1890" s="14">
        <f t="shared" si="118"/>
        <v>40299.239953703705</v>
      </c>
      <c r="S1890" s="14">
        <f t="shared" si="119"/>
        <v>40330.207638888889</v>
      </c>
    </row>
    <row r="1891" spans="1:19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2" t="s">
        <v>8305</v>
      </c>
      <c r="O1891" t="s">
        <v>8309</v>
      </c>
      <c r="P1891" s="13">
        <f t="shared" si="116"/>
        <v>107</v>
      </c>
      <c r="Q1891" s="13">
        <f t="shared" si="117"/>
        <v>48.45</v>
      </c>
      <c r="R1891" s="14">
        <f t="shared" si="118"/>
        <v>41299.793356481481</v>
      </c>
      <c r="S1891" s="14">
        <f t="shared" si="119"/>
        <v>41344.751689814817</v>
      </c>
    </row>
    <row r="1892" spans="1:19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2" t="s">
        <v>8305</v>
      </c>
      <c r="O1892" t="s">
        <v>8309</v>
      </c>
      <c r="P1892" s="13">
        <f t="shared" si="116"/>
        <v>145</v>
      </c>
      <c r="Q1892" s="13">
        <f t="shared" si="117"/>
        <v>70.53</v>
      </c>
      <c r="R1892" s="14">
        <f t="shared" si="118"/>
        <v>41228.786203703705</v>
      </c>
      <c r="S1892" s="14">
        <f t="shared" si="119"/>
        <v>41258.786203703705</v>
      </c>
    </row>
    <row r="1893" spans="1:19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2" t="s">
        <v>8305</v>
      </c>
      <c r="O1893" t="s">
        <v>8309</v>
      </c>
      <c r="P1893" s="13">
        <f t="shared" si="116"/>
        <v>106</v>
      </c>
      <c r="Q1893" s="13">
        <f t="shared" si="117"/>
        <v>87.96</v>
      </c>
      <c r="R1893" s="14">
        <f t="shared" si="118"/>
        <v>40335.798078703701</v>
      </c>
      <c r="S1893" s="14">
        <f t="shared" si="119"/>
        <v>40381.25</v>
      </c>
    </row>
    <row r="1894" spans="1:19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2" t="s">
        <v>8305</v>
      </c>
      <c r="O1894" t="s">
        <v>8309</v>
      </c>
      <c r="P1894" s="13">
        <f t="shared" si="116"/>
        <v>137</v>
      </c>
      <c r="Q1894" s="13">
        <f t="shared" si="117"/>
        <v>26.27</v>
      </c>
      <c r="R1894" s="14">
        <f t="shared" si="118"/>
        <v>40671.637511574074</v>
      </c>
      <c r="S1894" s="14">
        <f t="shared" si="119"/>
        <v>40701.637511574074</v>
      </c>
    </row>
    <row r="1895" spans="1:19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2" t="s">
        <v>8305</v>
      </c>
      <c r="O1895" t="s">
        <v>8309</v>
      </c>
      <c r="P1895" s="13">
        <f t="shared" si="116"/>
        <v>104</v>
      </c>
      <c r="Q1895" s="13">
        <f t="shared" si="117"/>
        <v>57.78</v>
      </c>
      <c r="R1895" s="14">
        <f t="shared" si="118"/>
        <v>40632.94195601852</v>
      </c>
      <c r="S1895" s="14">
        <f t="shared" si="119"/>
        <v>40649.165972222225</v>
      </c>
    </row>
    <row r="1896" spans="1:19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2" t="s">
        <v>8305</v>
      </c>
      <c r="O1896" t="s">
        <v>8309</v>
      </c>
      <c r="P1896" s="13">
        <f t="shared" si="116"/>
        <v>115</v>
      </c>
      <c r="Q1896" s="13">
        <f t="shared" si="117"/>
        <v>57.25</v>
      </c>
      <c r="R1896" s="14">
        <f t="shared" si="118"/>
        <v>40920.904895833337</v>
      </c>
      <c r="S1896" s="14">
        <f t="shared" si="119"/>
        <v>40951.904895833337</v>
      </c>
    </row>
    <row r="1897" spans="1:19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2" t="s">
        <v>8305</v>
      </c>
      <c r="O1897" t="s">
        <v>8309</v>
      </c>
      <c r="P1897" s="13">
        <f t="shared" si="116"/>
        <v>102</v>
      </c>
      <c r="Q1897" s="13">
        <f t="shared" si="117"/>
        <v>196.34</v>
      </c>
      <c r="R1897" s="14">
        <f t="shared" si="118"/>
        <v>42267.746782407412</v>
      </c>
      <c r="S1897" s="14">
        <f t="shared" si="119"/>
        <v>42297.746782407412</v>
      </c>
    </row>
    <row r="1898" spans="1:19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2" t="s">
        <v>8305</v>
      </c>
      <c r="O1898" t="s">
        <v>8309</v>
      </c>
      <c r="P1898" s="13">
        <f t="shared" si="116"/>
        <v>124</v>
      </c>
      <c r="Q1898" s="13">
        <f t="shared" si="117"/>
        <v>43</v>
      </c>
      <c r="R1898" s="14">
        <f t="shared" si="118"/>
        <v>40981.710243055553</v>
      </c>
      <c r="S1898" s="14">
        <f t="shared" si="119"/>
        <v>41011.710243055553</v>
      </c>
    </row>
    <row r="1899" spans="1:19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2" t="s">
        <v>8305</v>
      </c>
      <c r="O1899" t="s">
        <v>8309</v>
      </c>
      <c r="P1899" s="13">
        <f t="shared" si="116"/>
        <v>102</v>
      </c>
      <c r="Q1899" s="13">
        <f t="shared" si="117"/>
        <v>35.549999999999997</v>
      </c>
      <c r="R1899" s="14">
        <f t="shared" si="118"/>
        <v>41680.583402777782</v>
      </c>
      <c r="S1899" s="14">
        <f t="shared" si="119"/>
        <v>41702.875</v>
      </c>
    </row>
    <row r="1900" spans="1:19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2" t="s">
        <v>8305</v>
      </c>
      <c r="O1900" t="s">
        <v>8309</v>
      </c>
      <c r="P1900" s="13">
        <f t="shared" si="116"/>
        <v>145</v>
      </c>
      <c r="Q1900" s="13">
        <f t="shared" si="117"/>
        <v>68.81</v>
      </c>
      <c r="R1900" s="14">
        <f t="shared" si="118"/>
        <v>42366.192974537036</v>
      </c>
      <c r="S1900" s="14">
        <f t="shared" si="119"/>
        <v>42401.75</v>
      </c>
    </row>
    <row r="1901" spans="1:19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2" t="s">
        <v>8305</v>
      </c>
      <c r="O1901" t="s">
        <v>8309</v>
      </c>
      <c r="P1901" s="13">
        <f t="shared" si="116"/>
        <v>133</v>
      </c>
      <c r="Q1901" s="13">
        <f t="shared" si="117"/>
        <v>28.57</v>
      </c>
      <c r="R1901" s="14">
        <f t="shared" si="118"/>
        <v>42058.941736111112</v>
      </c>
      <c r="S1901" s="14">
        <f t="shared" si="119"/>
        <v>42088.90006944444</v>
      </c>
    </row>
    <row r="1902" spans="1:19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2" t="s">
        <v>8305</v>
      </c>
      <c r="O1902" t="s">
        <v>8309</v>
      </c>
      <c r="P1902" s="13">
        <f t="shared" si="116"/>
        <v>109</v>
      </c>
      <c r="Q1902" s="13">
        <f t="shared" si="117"/>
        <v>50.63</v>
      </c>
      <c r="R1902" s="14">
        <f t="shared" si="118"/>
        <v>41160.871886574074</v>
      </c>
      <c r="S1902" s="14">
        <f t="shared" si="119"/>
        <v>41188.415972222225</v>
      </c>
    </row>
    <row r="1903" spans="1:19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2" t="s">
        <v>8299</v>
      </c>
      <c r="O1903" t="s">
        <v>8328</v>
      </c>
      <c r="P1903" s="13">
        <f t="shared" si="116"/>
        <v>3</v>
      </c>
      <c r="Q1903" s="13">
        <f t="shared" si="117"/>
        <v>106.8</v>
      </c>
      <c r="R1903" s="14">
        <f t="shared" si="118"/>
        <v>42116.54315972222</v>
      </c>
      <c r="S1903" s="14">
        <f t="shared" si="119"/>
        <v>42146.541666666672</v>
      </c>
    </row>
    <row r="1904" spans="1:19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2" t="s">
        <v>8299</v>
      </c>
      <c r="O1904" t="s">
        <v>8328</v>
      </c>
      <c r="P1904" s="13">
        <f t="shared" si="116"/>
        <v>1</v>
      </c>
      <c r="Q1904" s="13">
        <f t="shared" si="117"/>
        <v>4</v>
      </c>
      <c r="R1904" s="14">
        <f t="shared" si="118"/>
        <v>42037.789895833332</v>
      </c>
      <c r="S1904" s="14">
        <f t="shared" si="119"/>
        <v>42067.789895833332</v>
      </c>
    </row>
    <row r="1905" spans="1:19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2" t="s">
        <v>8299</v>
      </c>
      <c r="O1905" t="s">
        <v>8328</v>
      </c>
      <c r="P1905" s="13">
        <f t="shared" si="116"/>
        <v>47</v>
      </c>
      <c r="Q1905" s="13">
        <f t="shared" si="117"/>
        <v>34.1</v>
      </c>
      <c r="R1905" s="14">
        <f t="shared" si="118"/>
        <v>42702.770729166667</v>
      </c>
      <c r="S1905" s="14">
        <f t="shared" si="119"/>
        <v>42762.770729166667</v>
      </c>
    </row>
    <row r="1906" spans="1:19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2" t="s">
        <v>8299</v>
      </c>
      <c r="O1906" t="s">
        <v>8328</v>
      </c>
      <c r="P1906" s="13">
        <f t="shared" si="116"/>
        <v>0</v>
      </c>
      <c r="Q1906" s="13">
        <f t="shared" si="117"/>
        <v>25</v>
      </c>
      <c r="R1906" s="14">
        <f t="shared" si="118"/>
        <v>42326.685428240744</v>
      </c>
      <c r="S1906" s="14">
        <f t="shared" si="119"/>
        <v>42371.685428240744</v>
      </c>
    </row>
    <row r="1907" spans="1:19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2" t="s">
        <v>8299</v>
      </c>
      <c r="O1907" t="s">
        <v>8328</v>
      </c>
      <c r="P1907" s="13">
        <f t="shared" si="116"/>
        <v>0</v>
      </c>
      <c r="Q1907" s="13">
        <f t="shared" si="117"/>
        <v>10.5</v>
      </c>
      <c r="R1907" s="14">
        <f t="shared" si="118"/>
        <v>41859.925856481481</v>
      </c>
      <c r="S1907" s="14">
        <f t="shared" si="119"/>
        <v>41889.925856481481</v>
      </c>
    </row>
    <row r="1908" spans="1:19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2" t="s">
        <v>8299</v>
      </c>
      <c r="O1908" t="s">
        <v>8328</v>
      </c>
      <c r="P1908" s="13">
        <f t="shared" si="116"/>
        <v>43</v>
      </c>
      <c r="Q1908" s="13">
        <f t="shared" si="117"/>
        <v>215.96</v>
      </c>
      <c r="R1908" s="14">
        <f t="shared" si="118"/>
        <v>42514.671099537038</v>
      </c>
      <c r="S1908" s="14">
        <f t="shared" si="119"/>
        <v>42544.671099537038</v>
      </c>
    </row>
    <row r="1909" spans="1:19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2" t="s">
        <v>8299</v>
      </c>
      <c r="O1909" t="s">
        <v>8328</v>
      </c>
      <c r="P1909" s="13">
        <f t="shared" si="116"/>
        <v>0</v>
      </c>
      <c r="Q1909" s="13">
        <f t="shared" si="117"/>
        <v>21.25</v>
      </c>
      <c r="R1909" s="14">
        <f t="shared" si="118"/>
        <v>41767.587094907409</v>
      </c>
      <c r="S1909" s="14">
        <f t="shared" si="119"/>
        <v>41782.587094907409</v>
      </c>
    </row>
    <row r="1910" spans="1:19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2" t="s">
        <v>8299</v>
      </c>
      <c r="O1910" t="s">
        <v>8328</v>
      </c>
      <c r="P1910" s="13">
        <f t="shared" si="116"/>
        <v>2</v>
      </c>
      <c r="Q1910" s="13">
        <f t="shared" si="117"/>
        <v>108.25</v>
      </c>
      <c r="R1910" s="14">
        <f t="shared" si="118"/>
        <v>42703.917824074073</v>
      </c>
      <c r="S1910" s="14">
        <f t="shared" si="119"/>
        <v>42733.917824074073</v>
      </c>
    </row>
    <row r="1911" spans="1:19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2" t="s">
        <v>8299</v>
      </c>
      <c r="O1911" t="s">
        <v>8328</v>
      </c>
      <c r="P1911" s="13">
        <f t="shared" si="116"/>
        <v>14</v>
      </c>
      <c r="Q1911" s="13">
        <f t="shared" si="117"/>
        <v>129.97</v>
      </c>
      <c r="R1911" s="14">
        <f t="shared" si="118"/>
        <v>41905.429155092592</v>
      </c>
      <c r="S1911" s="14">
        <f t="shared" si="119"/>
        <v>41935.429155092592</v>
      </c>
    </row>
    <row r="1912" spans="1:19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2" t="s">
        <v>8299</v>
      </c>
      <c r="O1912" t="s">
        <v>8328</v>
      </c>
      <c r="P1912" s="13">
        <f t="shared" si="116"/>
        <v>39</v>
      </c>
      <c r="Q1912" s="13">
        <f t="shared" si="117"/>
        <v>117.49</v>
      </c>
      <c r="R1912" s="14">
        <f t="shared" si="118"/>
        <v>42264.963159722218</v>
      </c>
      <c r="S1912" s="14">
        <f t="shared" si="119"/>
        <v>42308.947916666672</v>
      </c>
    </row>
    <row r="1913" spans="1:19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2" t="s">
        <v>8299</v>
      </c>
      <c r="O1913" t="s">
        <v>8328</v>
      </c>
      <c r="P1913" s="13">
        <f t="shared" si="116"/>
        <v>0</v>
      </c>
      <c r="Q1913" s="13">
        <f t="shared" si="117"/>
        <v>10</v>
      </c>
      <c r="R1913" s="14">
        <f t="shared" si="118"/>
        <v>41830.033958333333</v>
      </c>
      <c r="S1913" s="14">
        <f t="shared" si="119"/>
        <v>41860.033958333333</v>
      </c>
    </row>
    <row r="1914" spans="1:19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2" t="s">
        <v>8299</v>
      </c>
      <c r="O1914" t="s">
        <v>8328</v>
      </c>
      <c r="P1914" s="13">
        <f t="shared" si="116"/>
        <v>59</v>
      </c>
      <c r="Q1914" s="13">
        <f t="shared" si="117"/>
        <v>70.599999999999994</v>
      </c>
      <c r="R1914" s="14">
        <f t="shared" si="118"/>
        <v>42129.226388888885</v>
      </c>
      <c r="S1914" s="14">
        <f t="shared" si="119"/>
        <v>42159.226388888885</v>
      </c>
    </row>
    <row r="1915" spans="1:19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2" t="s">
        <v>8299</v>
      </c>
      <c r="O1915" t="s">
        <v>8328</v>
      </c>
      <c r="P1915" s="13">
        <f t="shared" si="116"/>
        <v>1</v>
      </c>
      <c r="Q1915" s="13">
        <f t="shared" si="117"/>
        <v>24.5</v>
      </c>
      <c r="R1915" s="14">
        <f t="shared" si="118"/>
        <v>41890.511319444442</v>
      </c>
      <c r="S1915" s="14">
        <f t="shared" si="119"/>
        <v>41920.511319444442</v>
      </c>
    </row>
    <row r="1916" spans="1:19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2" t="s">
        <v>8299</v>
      </c>
      <c r="O1916" t="s">
        <v>8328</v>
      </c>
      <c r="P1916" s="13">
        <f t="shared" si="116"/>
        <v>9</v>
      </c>
      <c r="Q1916" s="13">
        <f t="shared" si="117"/>
        <v>30</v>
      </c>
      <c r="R1916" s="14">
        <f t="shared" si="118"/>
        <v>41929.174456018518</v>
      </c>
      <c r="S1916" s="14">
        <f t="shared" si="119"/>
        <v>41944.165972222225</v>
      </c>
    </row>
    <row r="1917" spans="1:19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2" t="s">
        <v>8299</v>
      </c>
      <c r="O1917" t="s">
        <v>8328</v>
      </c>
      <c r="P1917" s="13">
        <f t="shared" si="116"/>
        <v>2</v>
      </c>
      <c r="Q1917" s="13">
        <f t="shared" si="117"/>
        <v>2</v>
      </c>
      <c r="R1917" s="14">
        <f t="shared" si="118"/>
        <v>41864.04886574074</v>
      </c>
      <c r="S1917" s="14">
        <f t="shared" si="119"/>
        <v>41884.04886574074</v>
      </c>
    </row>
    <row r="1918" spans="1:19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2" t="s">
        <v>8299</v>
      </c>
      <c r="O1918" t="s">
        <v>8328</v>
      </c>
      <c r="P1918" s="13">
        <f t="shared" si="116"/>
        <v>1</v>
      </c>
      <c r="Q1918" s="13">
        <f t="shared" si="117"/>
        <v>17</v>
      </c>
      <c r="R1918" s="14">
        <f t="shared" si="118"/>
        <v>42656.717303240745</v>
      </c>
      <c r="S1918" s="14">
        <f t="shared" si="119"/>
        <v>42681.758969907409</v>
      </c>
    </row>
    <row r="1919" spans="1:19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2" t="s">
        <v>8299</v>
      </c>
      <c r="O1919" t="s">
        <v>8328</v>
      </c>
      <c r="P1919" s="13">
        <f t="shared" si="116"/>
        <v>53</v>
      </c>
      <c r="Q1919" s="13">
        <f t="shared" si="117"/>
        <v>2928.93</v>
      </c>
      <c r="R1919" s="14">
        <f t="shared" si="118"/>
        <v>42746.270057870366</v>
      </c>
      <c r="S1919" s="14">
        <f t="shared" si="119"/>
        <v>42776.270057870366</v>
      </c>
    </row>
    <row r="1920" spans="1:19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2" t="s">
        <v>8299</v>
      </c>
      <c r="O1920" t="s">
        <v>8328</v>
      </c>
      <c r="P1920" s="13">
        <f t="shared" si="116"/>
        <v>1</v>
      </c>
      <c r="Q1920" s="13">
        <f t="shared" si="117"/>
        <v>28.89</v>
      </c>
      <c r="R1920" s="14">
        <f t="shared" si="118"/>
        <v>41828.789942129632</v>
      </c>
      <c r="S1920" s="14">
        <f t="shared" si="119"/>
        <v>41863.789942129632</v>
      </c>
    </row>
    <row r="1921" spans="1:19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2" t="s">
        <v>8299</v>
      </c>
      <c r="O1921" t="s">
        <v>8328</v>
      </c>
      <c r="P1921" s="13">
        <f t="shared" si="116"/>
        <v>47</v>
      </c>
      <c r="Q1921" s="13">
        <f t="shared" si="117"/>
        <v>29.63</v>
      </c>
      <c r="R1921" s="14">
        <f t="shared" si="118"/>
        <v>42113.875567129624</v>
      </c>
      <c r="S1921" s="14">
        <f t="shared" si="119"/>
        <v>42143.875567129624</v>
      </c>
    </row>
    <row r="1922" spans="1:19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2" t="s">
        <v>8299</v>
      </c>
      <c r="O1922" t="s">
        <v>8328</v>
      </c>
      <c r="P1922" s="13">
        <f t="shared" ref="P1922:P1985" si="120">ROUND(E1922/D1922*100,0)</f>
        <v>43</v>
      </c>
      <c r="Q1922" s="13">
        <f t="shared" si="117"/>
        <v>40.98</v>
      </c>
      <c r="R1922" s="14">
        <f t="shared" si="118"/>
        <v>42270.875706018516</v>
      </c>
      <c r="S1922" s="14">
        <f t="shared" si="119"/>
        <v>42298.958333333328</v>
      </c>
    </row>
    <row r="1923" spans="1:19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2" t="s">
        <v>8305</v>
      </c>
      <c r="O1923" t="s">
        <v>8309</v>
      </c>
      <c r="P1923" s="13">
        <f t="shared" si="120"/>
        <v>137</v>
      </c>
      <c r="Q1923" s="13">
        <f t="shared" ref="Q1923:Q1986" si="121">IFERROR(ROUND(E1923/L1923,2),0)</f>
        <v>54</v>
      </c>
      <c r="R1923" s="14">
        <f t="shared" ref="R1923:R1986" si="122">(((J1923/60)/60)/24)+DATE(1970,1,1)</f>
        <v>41074.221562500003</v>
      </c>
      <c r="S1923" s="14">
        <f t="shared" ref="S1923:S1986" si="123">(((I1923/60)/60)/24)+DATE(1970,1,1)</f>
        <v>41104.221562500003</v>
      </c>
    </row>
    <row r="1924" spans="1:19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2" t="s">
        <v>8305</v>
      </c>
      <c r="O1924" t="s">
        <v>8309</v>
      </c>
      <c r="P1924" s="13">
        <f t="shared" si="120"/>
        <v>116</v>
      </c>
      <c r="Q1924" s="13">
        <f t="shared" si="121"/>
        <v>36.11</v>
      </c>
      <c r="R1924" s="14">
        <f t="shared" si="122"/>
        <v>41590.255868055552</v>
      </c>
      <c r="S1924" s="14">
        <f t="shared" si="123"/>
        <v>41620.255868055552</v>
      </c>
    </row>
    <row r="1925" spans="1:19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2" t="s">
        <v>8305</v>
      </c>
      <c r="O1925" t="s">
        <v>8309</v>
      </c>
      <c r="P1925" s="13">
        <f t="shared" si="120"/>
        <v>241</v>
      </c>
      <c r="Q1925" s="13">
        <f t="shared" si="121"/>
        <v>23.15</v>
      </c>
      <c r="R1925" s="14">
        <f t="shared" si="122"/>
        <v>40772.848749999997</v>
      </c>
      <c r="S1925" s="14">
        <f t="shared" si="123"/>
        <v>40813.207638888889</v>
      </c>
    </row>
    <row r="1926" spans="1:19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2" t="s">
        <v>8305</v>
      </c>
      <c r="O1926" t="s">
        <v>8309</v>
      </c>
      <c r="P1926" s="13">
        <f t="shared" si="120"/>
        <v>114</v>
      </c>
      <c r="Q1926" s="13">
        <f t="shared" si="121"/>
        <v>104</v>
      </c>
      <c r="R1926" s="14">
        <f t="shared" si="122"/>
        <v>41626.761053240742</v>
      </c>
      <c r="S1926" s="14">
        <f t="shared" si="123"/>
        <v>41654.814583333333</v>
      </c>
    </row>
    <row r="1927" spans="1:19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2" t="s">
        <v>8305</v>
      </c>
      <c r="O1927" t="s">
        <v>8309</v>
      </c>
      <c r="P1927" s="13">
        <f t="shared" si="120"/>
        <v>110</v>
      </c>
      <c r="Q1927" s="13">
        <f t="shared" si="121"/>
        <v>31.83</v>
      </c>
      <c r="R1927" s="14">
        <f t="shared" si="122"/>
        <v>41535.90148148148</v>
      </c>
      <c r="S1927" s="14">
        <f t="shared" si="123"/>
        <v>41558</v>
      </c>
    </row>
    <row r="1928" spans="1:19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2" t="s">
        <v>8305</v>
      </c>
      <c r="O1928" t="s">
        <v>8309</v>
      </c>
      <c r="P1928" s="13">
        <f t="shared" si="120"/>
        <v>195</v>
      </c>
      <c r="Q1928" s="13">
        <f t="shared" si="121"/>
        <v>27.39</v>
      </c>
      <c r="R1928" s="14">
        <f t="shared" si="122"/>
        <v>40456.954351851848</v>
      </c>
      <c r="S1928" s="14">
        <f t="shared" si="123"/>
        <v>40484.018055555556</v>
      </c>
    </row>
    <row r="1929" spans="1:19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2" t="s">
        <v>8305</v>
      </c>
      <c r="O1929" t="s">
        <v>8309</v>
      </c>
      <c r="P1929" s="13">
        <f t="shared" si="120"/>
        <v>103</v>
      </c>
      <c r="Q1929" s="13">
        <f t="shared" si="121"/>
        <v>56.36</v>
      </c>
      <c r="R1929" s="14">
        <f t="shared" si="122"/>
        <v>40960.861562500002</v>
      </c>
      <c r="S1929" s="14">
        <f t="shared" si="123"/>
        <v>40976.207638888889</v>
      </c>
    </row>
    <row r="1930" spans="1:19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2" t="s">
        <v>8305</v>
      </c>
      <c r="O1930" t="s">
        <v>8309</v>
      </c>
      <c r="P1930" s="13">
        <f t="shared" si="120"/>
        <v>103</v>
      </c>
      <c r="Q1930" s="13">
        <f t="shared" si="121"/>
        <v>77.349999999999994</v>
      </c>
      <c r="R1930" s="14">
        <f t="shared" si="122"/>
        <v>41371.648078703707</v>
      </c>
      <c r="S1930" s="14">
        <f t="shared" si="123"/>
        <v>41401.648078703707</v>
      </c>
    </row>
    <row r="1931" spans="1:19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2" t="s">
        <v>8305</v>
      </c>
      <c r="O1931" t="s">
        <v>8309</v>
      </c>
      <c r="P1931" s="13">
        <f t="shared" si="120"/>
        <v>100</v>
      </c>
      <c r="Q1931" s="13">
        <f t="shared" si="121"/>
        <v>42.8</v>
      </c>
      <c r="R1931" s="14">
        <f t="shared" si="122"/>
        <v>40687.021597222221</v>
      </c>
      <c r="S1931" s="14">
        <f t="shared" si="123"/>
        <v>40729.021597222221</v>
      </c>
    </row>
    <row r="1932" spans="1:19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2" t="s">
        <v>8305</v>
      </c>
      <c r="O1932" t="s">
        <v>8309</v>
      </c>
      <c r="P1932" s="13">
        <f t="shared" si="120"/>
        <v>127</v>
      </c>
      <c r="Q1932" s="13">
        <f t="shared" si="121"/>
        <v>48.85</v>
      </c>
      <c r="R1932" s="14">
        <f t="shared" si="122"/>
        <v>41402.558819444443</v>
      </c>
      <c r="S1932" s="14">
        <f t="shared" si="123"/>
        <v>41462.558819444443</v>
      </c>
    </row>
    <row r="1933" spans="1:19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2" t="s">
        <v>8305</v>
      </c>
      <c r="O1933" t="s">
        <v>8309</v>
      </c>
      <c r="P1933" s="13">
        <f t="shared" si="120"/>
        <v>121</v>
      </c>
      <c r="Q1933" s="13">
        <f t="shared" si="121"/>
        <v>48.24</v>
      </c>
      <c r="R1933" s="14">
        <f t="shared" si="122"/>
        <v>41037.892465277779</v>
      </c>
      <c r="S1933" s="14">
        <f t="shared" si="123"/>
        <v>41051.145833333336</v>
      </c>
    </row>
    <row r="1934" spans="1:19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2" t="s">
        <v>8305</v>
      </c>
      <c r="O1934" t="s">
        <v>8309</v>
      </c>
      <c r="P1934" s="13">
        <f t="shared" si="120"/>
        <v>107</v>
      </c>
      <c r="Q1934" s="13">
        <f t="shared" si="121"/>
        <v>70.209999999999994</v>
      </c>
      <c r="R1934" s="14">
        <f t="shared" si="122"/>
        <v>40911.809872685182</v>
      </c>
      <c r="S1934" s="14">
        <f t="shared" si="123"/>
        <v>40932.809872685182</v>
      </c>
    </row>
    <row r="1935" spans="1:19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2" t="s">
        <v>8305</v>
      </c>
      <c r="O1935" t="s">
        <v>8309</v>
      </c>
      <c r="P1935" s="13">
        <f t="shared" si="120"/>
        <v>172</v>
      </c>
      <c r="Q1935" s="13">
        <f t="shared" si="121"/>
        <v>94.05</v>
      </c>
      <c r="R1935" s="14">
        <f t="shared" si="122"/>
        <v>41879.130868055552</v>
      </c>
      <c r="S1935" s="14">
        <f t="shared" si="123"/>
        <v>41909.130868055552</v>
      </c>
    </row>
    <row r="1936" spans="1:19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2" t="s">
        <v>8305</v>
      </c>
      <c r="O1936" t="s">
        <v>8309</v>
      </c>
      <c r="P1936" s="13">
        <f t="shared" si="120"/>
        <v>124</v>
      </c>
      <c r="Q1936" s="13">
        <f t="shared" si="121"/>
        <v>80.27</v>
      </c>
      <c r="R1936" s="14">
        <f t="shared" si="122"/>
        <v>40865.867141203707</v>
      </c>
      <c r="S1936" s="14">
        <f t="shared" si="123"/>
        <v>40902.208333333336</v>
      </c>
    </row>
    <row r="1937" spans="1:19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2" t="s">
        <v>8305</v>
      </c>
      <c r="O1937" t="s">
        <v>8309</v>
      </c>
      <c r="P1937" s="13">
        <f t="shared" si="120"/>
        <v>108</v>
      </c>
      <c r="Q1937" s="13">
        <f t="shared" si="121"/>
        <v>54.2</v>
      </c>
      <c r="R1937" s="14">
        <f t="shared" si="122"/>
        <v>41773.932534722226</v>
      </c>
      <c r="S1937" s="14">
        <f t="shared" si="123"/>
        <v>41811.207638888889</v>
      </c>
    </row>
    <row r="1938" spans="1:19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2" t="s">
        <v>8305</v>
      </c>
      <c r="O1938" t="s">
        <v>8309</v>
      </c>
      <c r="P1938" s="13">
        <f t="shared" si="120"/>
        <v>117</v>
      </c>
      <c r="Q1938" s="13">
        <f t="shared" si="121"/>
        <v>60.27</v>
      </c>
      <c r="R1938" s="14">
        <f t="shared" si="122"/>
        <v>40852.889699074076</v>
      </c>
      <c r="S1938" s="14">
        <f t="shared" si="123"/>
        <v>40883.249305555553</v>
      </c>
    </row>
    <row r="1939" spans="1:19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2" t="s">
        <v>8305</v>
      </c>
      <c r="O1939" t="s">
        <v>8309</v>
      </c>
      <c r="P1939" s="13">
        <f t="shared" si="120"/>
        <v>187</v>
      </c>
      <c r="Q1939" s="13">
        <f t="shared" si="121"/>
        <v>38.74</v>
      </c>
      <c r="R1939" s="14">
        <f t="shared" si="122"/>
        <v>41059.118993055556</v>
      </c>
      <c r="S1939" s="14">
        <f t="shared" si="123"/>
        <v>41075.165972222225</v>
      </c>
    </row>
    <row r="1940" spans="1:19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2" t="s">
        <v>8305</v>
      </c>
      <c r="O1940" t="s">
        <v>8309</v>
      </c>
      <c r="P1940" s="13">
        <f t="shared" si="120"/>
        <v>116</v>
      </c>
      <c r="Q1940" s="13">
        <f t="shared" si="121"/>
        <v>152.54</v>
      </c>
      <c r="R1940" s="14">
        <f t="shared" si="122"/>
        <v>41426.259618055556</v>
      </c>
      <c r="S1940" s="14">
        <f t="shared" si="123"/>
        <v>41457.208333333336</v>
      </c>
    </row>
    <row r="1941" spans="1:19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2" t="s">
        <v>8305</v>
      </c>
      <c r="O1941" t="s">
        <v>8309</v>
      </c>
      <c r="P1941" s="13">
        <f t="shared" si="120"/>
        <v>111</v>
      </c>
      <c r="Q1941" s="13">
        <f t="shared" si="121"/>
        <v>115.31</v>
      </c>
      <c r="R1941" s="14">
        <f t="shared" si="122"/>
        <v>41313.985046296293</v>
      </c>
      <c r="S1941" s="14">
        <f t="shared" si="123"/>
        <v>41343.943379629629</v>
      </c>
    </row>
    <row r="1942" spans="1:19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2" t="s">
        <v>8305</v>
      </c>
      <c r="O1942" t="s">
        <v>8309</v>
      </c>
      <c r="P1942" s="13">
        <f t="shared" si="120"/>
        <v>171</v>
      </c>
      <c r="Q1942" s="13">
        <f t="shared" si="121"/>
        <v>35.840000000000003</v>
      </c>
      <c r="R1942" s="14">
        <f t="shared" si="122"/>
        <v>40670.507326388892</v>
      </c>
      <c r="S1942" s="14">
        <f t="shared" si="123"/>
        <v>40709.165972222225</v>
      </c>
    </row>
    <row r="1943" spans="1:19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2" t="s">
        <v>8299</v>
      </c>
      <c r="O1943" t="s">
        <v>8329</v>
      </c>
      <c r="P1943" s="13">
        <f t="shared" si="120"/>
        <v>126</v>
      </c>
      <c r="Q1943" s="13">
        <f t="shared" si="121"/>
        <v>64.569999999999993</v>
      </c>
      <c r="R1943" s="14">
        <f t="shared" si="122"/>
        <v>41744.290868055556</v>
      </c>
      <c r="S1943" s="14">
        <f t="shared" si="123"/>
        <v>41774.290868055556</v>
      </c>
    </row>
    <row r="1944" spans="1:19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2" t="s">
        <v>8299</v>
      </c>
      <c r="O1944" t="s">
        <v>8329</v>
      </c>
      <c r="P1944" s="13">
        <f t="shared" si="120"/>
        <v>138</v>
      </c>
      <c r="Q1944" s="13">
        <f t="shared" si="121"/>
        <v>87.44</v>
      </c>
      <c r="R1944" s="14">
        <f t="shared" si="122"/>
        <v>40638.828009259261</v>
      </c>
      <c r="S1944" s="14">
        <f t="shared" si="123"/>
        <v>40728.828009259261</v>
      </c>
    </row>
    <row r="1945" spans="1:19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2" t="s">
        <v>8299</v>
      </c>
      <c r="O1945" t="s">
        <v>8329</v>
      </c>
      <c r="P1945" s="13">
        <f t="shared" si="120"/>
        <v>1705</v>
      </c>
      <c r="Q1945" s="13">
        <f t="shared" si="121"/>
        <v>68.819999999999993</v>
      </c>
      <c r="R1945" s="14">
        <f t="shared" si="122"/>
        <v>42548.269861111112</v>
      </c>
      <c r="S1945" s="14">
        <f t="shared" si="123"/>
        <v>42593.269861111112</v>
      </c>
    </row>
    <row r="1946" spans="1:19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2" t="s">
        <v>8299</v>
      </c>
      <c r="O1946" t="s">
        <v>8329</v>
      </c>
      <c r="P1946" s="13">
        <f t="shared" si="120"/>
        <v>788</v>
      </c>
      <c r="Q1946" s="13">
        <f t="shared" si="121"/>
        <v>176.2</v>
      </c>
      <c r="R1946" s="14">
        <f t="shared" si="122"/>
        <v>41730.584374999999</v>
      </c>
      <c r="S1946" s="14">
        <f t="shared" si="123"/>
        <v>41760.584374999999</v>
      </c>
    </row>
    <row r="1947" spans="1:19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2" t="s">
        <v>8299</v>
      </c>
      <c r="O1947" t="s">
        <v>8329</v>
      </c>
      <c r="P1947" s="13">
        <f t="shared" si="120"/>
        <v>348</v>
      </c>
      <c r="Q1947" s="13">
        <f t="shared" si="121"/>
        <v>511.79</v>
      </c>
      <c r="R1947" s="14">
        <f t="shared" si="122"/>
        <v>42157.251828703709</v>
      </c>
      <c r="S1947" s="14">
        <f t="shared" si="123"/>
        <v>42197.251828703709</v>
      </c>
    </row>
    <row r="1948" spans="1:19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2" t="s">
        <v>8299</v>
      </c>
      <c r="O1948" t="s">
        <v>8329</v>
      </c>
      <c r="P1948" s="13">
        <f t="shared" si="120"/>
        <v>150</v>
      </c>
      <c r="Q1948" s="13">
        <f t="shared" si="121"/>
        <v>160.44</v>
      </c>
      <c r="R1948" s="14">
        <f t="shared" si="122"/>
        <v>41689.150011574071</v>
      </c>
      <c r="S1948" s="14">
        <f t="shared" si="123"/>
        <v>41749.108344907407</v>
      </c>
    </row>
    <row r="1949" spans="1:19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2" t="s">
        <v>8299</v>
      </c>
      <c r="O1949" t="s">
        <v>8329</v>
      </c>
      <c r="P1949" s="13">
        <f t="shared" si="120"/>
        <v>101</v>
      </c>
      <c r="Q1949" s="13">
        <f t="shared" si="121"/>
        <v>35</v>
      </c>
      <c r="R1949" s="14">
        <f t="shared" si="122"/>
        <v>40102.918055555558</v>
      </c>
      <c r="S1949" s="14">
        <f t="shared" si="123"/>
        <v>40140.249305555553</v>
      </c>
    </row>
    <row r="1950" spans="1:19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2" t="s">
        <v>8299</v>
      </c>
      <c r="O1950" t="s">
        <v>8329</v>
      </c>
      <c r="P1950" s="13">
        <f t="shared" si="120"/>
        <v>800</v>
      </c>
      <c r="Q1950" s="13">
        <f t="shared" si="121"/>
        <v>188.51</v>
      </c>
      <c r="R1950" s="14">
        <f t="shared" si="122"/>
        <v>42473.604270833333</v>
      </c>
      <c r="S1950" s="14">
        <f t="shared" si="123"/>
        <v>42527.709722222222</v>
      </c>
    </row>
    <row r="1951" spans="1:19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2" t="s">
        <v>8299</v>
      </c>
      <c r="O1951" t="s">
        <v>8329</v>
      </c>
      <c r="P1951" s="13">
        <f t="shared" si="120"/>
        <v>106</v>
      </c>
      <c r="Q1951" s="13">
        <f t="shared" si="121"/>
        <v>56.2</v>
      </c>
      <c r="R1951" s="14">
        <f t="shared" si="122"/>
        <v>41800.423043981478</v>
      </c>
      <c r="S1951" s="14">
        <f t="shared" si="123"/>
        <v>41830.423043981478</v>
      </c>
    </row>
    <row r="1952" spans="1:19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2" t="s">
        <v>8299</v>
      </c>
      <c r="O1952" t="s">
        <v>8329</v>
      </c>
      <c r="P1952" s="13">
        <f t="shared" si="120"/>
        <v>201</v>
      </c>
      <c r="Q1952" s="13">
        <f t="shared" si="121"/>
        <v>51.31</v>
      </c>
      <c r="R1952" s="14">
        <f t="shared" si="122"/>
        <v>40624.181400462963</v>
      </c>
      <c r="S1952" s="14">
        <f t="shared" si="123"/>
        <v>40655.181400462963</v>
      </c>
    </row>
    <row r="1953" spans="1:19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2" t="s">
        <v>8299</v>
      </c>
      <c r="O1953" t="s">
        <v>8329</v>
      </c>
      <c r="P1953" s="13">
        <f t="shared" si="120"/>
        <v>212</v>
      </c>
      <c r="Q1953" s="13">
        <f t="shared" si="121"/>
        <v>127.36</v>
      </c>
      <c r="R1953" s="14">
        <f t="shared" si="122"/>
        <v>42651.420567129629</v>
      </c>
      <c r="S1953" s="14">
        <f t="shared" si="123"/>
        <v>42681.462233796294</v>
      </c>
    </row>
    <row r="1954" spans="1:19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2" t="s">
        <v>8299</v>
      </c>
      <c r="O1954" t="s">
        <v>8329</v>
      </c>
      <c r="P1954" s="13">
        <f t="shared" si="120"/>
        <v>198</v>
      </c>
      <c r="Q1954" s="13">
        <f t="shared" si="121"/>
        <v>101.86</v>
      </c>
      <c r="R1954" s="14">
        <f t="shared" si="122"/>
        <v>41526.60665509259</v>
      </c>
      <c r="S1954" s="14">
        <f t="shared" si="123"/>
        <v>41563.60665509259</v>
      </c>
    </row>
    <row r="1955" spans="1:19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2" t="s">
        <v>8299</v>
      </c>
      <c r="O1955" t="s">
        <v>8329</v>
      </c>
      <c r="P1955" s="13">
        <f t="shared" si="120"/>
        <v>226</v>
      </c>
      <c r="Q1955" s="13">
        <f t="shared" si="121"/>
        <v>230.56</v>
      </c>
      <c r="R1955" s="14">
        <f t="shared" si="122"/>
        <v>40941.199826388889</v>
      </c>
      <c r="S1955" s="14">
        <f t="shared" si="123"/>
        <v>40970.125</v>
      </c>
    </row>
    <row r="1956" spans="1:19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2" t="s">
        <v>8299</v>
      </c>
      <c r="O1956" t="s">
        <v>8329</v>
      </c>
      <c r="P1956" s="13">
        <f t="shared" si="120"/>
        <v>699</v>
      </c>
      <c r="Q1956" s="13">
        <f t="shared" si="121"/>
        <v>842.11</v>
      </c>
      <c r="R1956" s="14">
        <f t="shared" si="122"/>
        <v>42394.580740740741</v>
      </c>
      <c r="S1956" s="14">
        <f t="shared" si="123"/>
        <v>42441.208333333328</v>
      </c>
    </row>
    <row r="1957" spans="1:19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2" t="s">
        <v>8299</v>
      </c>
      <c r="O1957" t="s">
        <v>8329</v>
      </c>
      <c r="P1957" s="13">
        <f t="shared" si="120"/>
        <v>399</v>
      </c>
      <c r="Q1957" s="13">
        <f t="shared" si="121"/>
        <v>577.28</v>
      </c>
      <c r="R1957" s="14">
        <f t="shared" si="122"/>
        <v>41020.271770833337</v>
      </c>
      <c r="S1957" s="14">
        <f t="shared" si="123"/>
        <v>41052.791666666664</v>
      </c>
    </row>
    <row r="1958" spans="1:19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2" t="s">
        <v>8299</v>
      </c>
      <c r="O1958" t="s">
        <v>8329</v>
      </c>
      <c r="P1958" s="13">
        <f t="shared" si="120"/>
        <v>294</v>
      </c>
      <c r="Q1958" s="13">
        <f t="shared" si="121"/>
        <v>483.34</v>
      </c>
      <c r="R1958" s="14">
        <f t="shared" si="122"/>
        <v>42067.923668981486</v>
      </c>
      <c r="S1958" s="14">
        <f t="shared" si="123"/>
        <v>42112.882002314815</v>
      </c>
    </row>
    <row r="1959" spans="1:19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2" t="s">
        <v>8299</v>
      </c>
      <c r="O1959" t="s">
        <v>8329</v>
      </c>
      <c r="P1959" s="13">
        <f t="shared" si="120"/>
        <v>168</v>
      </c>
      <c r="Q1959" s="13">
        <f t="shared" si="121"/>
        <v>76.14</v>
      </c>
      <c r="R1959" s="14">
        <f t="shared" si="122"/>
        <v>41179.098530092589</v>
      </c>
      <c r="S1959" s="14">
        <f t="shared" si="123"/>
        <v>41209.098530092589</v>
      </c>
    </row>
    <row r="1960" spans="1:19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2" t="s">
        <v>8299</v>
      </c>
      <c r="O1960" t="s">
        <v>8329</v>
      </c>
      <c r="P1960" s="13">
        <f t="shared" si="120"/>
        <v>1436</v>
      </c>
      <c r="Q1960" s="13">
        <f t="shared" si="121"/>
        <v>74.11</v>
      </c>
      <c r="R1960" s="14">
        <f t="shared" si="122"/>
        <v>41326.987974537034</v>
      </c>
      <c r="S1960" s="14">
        <f t="shared" si="123"/>
        <v>41356.94630787037</v>
      </c>
    </row>
    <row r="1961" spans="1:19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2" t="s">
        <v>8299</v>
      </c>
      <c r="O1961" t="s">
        <v>8329</v>
      </c>
      <c r="P1961" s="13">
        <f t="shared" si="120"/>
        <v>157</v>
      </c>
      <c r="Q1961" s="13">
        <f t="shared" si="121"/>
        <v>36.97</v>
      </c>
      <c r="R1961" s="14">
        <f t="shared" si="122"/>
        <v>41871.845601851855</v>
      </c>
      <c r="S1961" s="14">
        <f t="shared" si="123"/>
        <v>41913</v>
      </c>
    </row>
    <row r="1962" spans="1:19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2" t="s">
        <v>8299</v>
      </c>
      <c r="O1962" t="s">
        <v>8329</v>
      </c>
      <c r="P1962" s="13">
        <f t="shared" si="120"/>
        <v>118</v>
      </c>
      <c r="Q1962" s="13">
        <f t="shared" si="121"/>
        <v>2500.9699999999998</v>
      </c>
      <c r="R1962" s="14">
        <f t="shared" si="122"/>
        <v>41964.362743055557</v>
      </c>
      <c r="S1962" s="14">
        <f t="shared" si="123"/>
        <v>41994.362743055557</v>
      </c>
    </row>
    <row r="1963" spans="1:19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2" t="s">
        <v>8299</v>
      </c>
      <c r="O1963" t="s">
        <v>8329</v>
      </c>
      <c r="P1963" s="13">
        <f t="shared" si="120"/>
        <v>1105</v>
      </c>
      <c r="Q1963" s="13">
        <f t="shared" si="121"/>
        <v>67.69</v>
      </c>
      <c r="R1963" s="14">
        <f t="shared" si="122"/>
        <v>41148.194641203707</v>
      </c>
      <c r="S1963" s="14">
        <f t="shared" si="123"/>
        <v>41188.165972222225</v>
      </c>
    </row>
    <row r="1964" spans="1:19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2" t="s">
        <v>8299</v>
      </c>
      <c r="O1964" t="s">
        <v>8329</v>
      </c>
      <c r="P1964" s="13">
        <f t="shared" si="120"/>
        <v>193</v>
      </c>
      <c r="Q1964" s="13">
        <f t="shared" si="121"/>
        <v>63.05</v>
      </c>
      <c r="R1964" s="14">
        <f t="shared" si="122"/>
        <v>41742.780509259261</v>
      </c>
      <c r="S1964" s="14">
        <f t="shared" si="123"/>
        <v>41772.780509259261</v>
      </c>
    </row>
    <row r="1965" spans="1:19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2" t="s">
        <v>8299</v>
      </c>
      <c r="O1965" t="s">
        <v>8329</v>
      </c>
      <c r="P1965" s="13">
        <f t="shared" si="120"/>
        <v>127</v>
      </c>
      <c r="Q1965" s="13">
        <f t="shared" si="121"/>
        <v>117.6</v>
      </c>
      <c r="R1965" s="14">
        <f t="shared" si="122"/>
        <v>41863.429791666669</v>
      </c>
      <c r="S1965" s="14">
        <f t="shared" si="123"/>
        <v>41898.429791666669</v>
      </c>
    </row>
    <row r="1966" spans="1:19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2" t="s">
        <v>8299</v>
      </c>
      <c r="O1966" t="s">
        <v>8329</v>
      </c>
      <c r="P1966" s="13">
        <f t="shared" si="120"/>
        <v>260</v>
      </c>
      <c r="Q1966" s="13">
        <f t="shared" si="121"/>
        <v>180.75</v>
      </c>
      <c r="R1966" s="14">
        <f t="shared" si="122"/>
        <v>42452.272824074069</v>
      </c>
      <c r="S1966" s="14">
        <f t="shared" si="123"/>
        <v>42482.272824074069</v>
      </c>
    </row>
    <row r="1967" spans="1:19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2" t="s">
        <v>8299</v>
      </c>
      <c r="O1967" t="s">
        <v>8329</v>
      </c>
      <c r="P1967" s="13">
        <f t="shared" si="120"/>
        <v>262</v>
      </c>
      <c r="Q1967" s="13">
        <f t="shared" si="121"/>
        <v>127.32</v>
      </c>
      <c r="R1967" s="14">
        <f t="shared" si="122"/>
        <v>40898.089236111111</v>
      </c>
      <c r="S1967" s="14">
        <f t="shared" si="123"/>
        <v>40920.041666666664</v>
      </c>
    </row>
    <row r="1968" spans="1:19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2" t="s">
        <v>8299</v>
      </c>
      <c r="O1968" t="s">
        <v>8329</v>
      </c>
      <c r="P1968" s="13">
        <f t="shared" si="120"/>
        <v>207</v>
      </c>
      <c r="Q1968" s="13">
        <f t="shared" si="121"/>
        <v>136.63999999999999</v>
      </c>
      <c r="R1968" s="14">
        <f t="shared" si="122"/>
        <v>41835.540486111109</v>
      </c>
      <c r="S1968" s="14">
        <f t="shared" si="123"/>
        <v>41865.540486111109</v>
      </c>
    </row>
    <row r="1969" spans="1:19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2" t="s">
        <v>8299</v>
      </c>
      <c r="O1969" t="s">
        <v>8329</v>
      </c>
      <c r="P1969" s="13">
        <f t="shared" si="120"/>
        <v>370</v>
      </c>
      <c r="Q1969" s="13">
        <f t="shared" si="121"/>
        <v>182.78</v>
      </c>
      <c r="R1969" s="14">
        <f t="shared" si="122"/>
        <v>41730.663530092592</v>
      </c>
      <c r="S1969" s="14">
        <f t="shared" si="123"/>
        <v>41760.663530092592</v>
      </c>
    </row>
    <row r="1970" spans="1:19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2" t="s">
        <v>8299</v>
      </c>
      <c r="O1970" t="s">
        <v>8329</v>
      </c>
      <c r="P1970" s="13">
        <f t="shared" si="120"/>
        <v>285</v>
      </c>
      <c r="Q1970" s="13">
        <f t="shared" si="121"/>
        <v>279.38</v>
      </c>
      <c r="R1970" s="14">
        <f t="shared" si="122"/>
        <v>42676.586979166663</v>
      </c>
      <c r="S1970" s="14">
        <f t="shared" si="123"/>
        <v>42707.628645833334</v>
      </c>
    </row>
    <row r="1971" spans="1:19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2" t="s">
        <v>8299</v>
      </c>
      <c r="O1971" t="s">
        <v>8329</v>
      </c>
      <c r="P1971" s="13">
        <f t="shared" si="120"/>
        <v>579</v>
      </c>
      <c r="Q1971" s="13">
        <f t="shared" si="121"/>
        <v>61.38</v>
      </c>
      <c r="R1971" s="14">
        <f t="shared" si="122"/>
        <v>42557.792453703703</v>
      </c>
      <c r="S1971" s="14">
        <f t="shared" si="123"/>
        <v>42587.792453703703</v>
      </c>
    </row>
    <row r="1972" spans="1:19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2" t="s">
        <v>8299</v>
      </c>
      <c r="O1972" t="s">
        <v>8329</v>
      </c>
      <c r="P1972" s="13">
        <f t="shared" si="120"/>
        <v>1132</v>
      </c>
      <c r="Q1972" s="13">
        <f t="shared" si="121"/>
        <v>80.73</v>
      </c>
      <c r="R1972" s="14">
        <f t="shared" si="122"/>
        <v>41324.193298611113</v>
      </c>
      <c r="S1972" s="14">
        <f t="shared" si="123"/>
        <v>41384.151631944449</v>
      </c>
    </row>
    <row r="1973" spans="1:19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2" t="s">
        <v>8299</v>
      </c>
      <c r="O1973" t="s">
        <v>8329</v>
      </c>
      <c r="P1973" s="13">
        <f t="shared" si="120"/>
        <v>263</v>
      </c>
      <c r="Q1973" s="13">
        <f t="shared" si="121"/>
        <v>272.36</v>
      </c>
      <c r="R1973" s="14">
        <f t="shared" si="122"/>
        <v>41561.500706018516</v>
      </c>
      <c r="S1973" s="14">
        <f t="shared" si="123"/>
        <v>41593.166666666664</v>
      </c>
    </row>
    <row r="1974" spans="1:19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2" t="s">
        <v>8299</v>
      </c>
      <c r="O1974" t="s">
        <v>8329</v>
      </c>
      <c r="P1974" s="13">
        <f t="shared" si="120"/>
        <v>674</v>
      </c>
      <c r="Q1974" s="13">
        <f t="shared" si="121"/>
        <v>70.849999999999994</v>
      </c>
      <c r="R1974" s="14">
        <f t="shared" si="122"/>
        <v>41201.012083333335</v>
      </c>
      <c r="S1974" s="14">
        <f t="shared" si="123"/>
        <v>41231.053749999999</v>
      </c>
    </row>
    <row r="1975" spans="1:19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2" t="s">
        <v>8299</v>
      </c>
      <c r="O1975" t="s">
        <v>8329</v>
      </c>
      <c r="P1975" s="13">
        <f t="shared" si="120"/>
        <v>257</v>
      </c>
      <c r="Q1975" s="13">
        <f t="shared" si="121"/>
        <v>247.94</v>
      </c>
      <c r="R1975" s="14">
        <f t="shared" si="122"/>
        <v>42549.722962962958</v>
      </c>
      <c r="S1975" s="14">
        <f t="shared" si="123"/>
        <v>42588.291666666672</v>
      </c>
    </row>
    <row r="1976" spans="1:19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2" t="s">
        <v>8299</v>
      </c>
      <c r="O1976" t="s">
        <v>8329</v>
      </c>
      <c r="P1976" s="13">
        <f t="shared" si="120"/>
        <v>375</v>
      </c>
      <c r="Q1976" s="13">
        <f t="shared" si="121"/>
        <v>186.81</v>
      </c>
      <c r="R1976" s="14">
        <f t="shared" si="122"/>
        <v>41445.334131944444</v>
      </c>
      <c r="S1976" s="14">
        <f t="shared" si="123"/>
        <v>41505.334131944444</v>
      </c>
    </row>
    <row r="1977" spans="1:19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2" t="s">
        <v>8299</v>
      </c>
      <c r="O1977" t="s">
        <v>8329</v>
      </c>
      <c r="P1977" s="13">
        <f t="shared" si="120"/>
        <v>209</v>
      </c>
      <c r="Q1977" s="13">
        <f t="shared" si="121"/>
        <v>131.99</v>
      </c>
      <c r="R1977" s="14">
        <f t="shared" si="122"/>
        <v>41313.755219907405</v>
      </c>
      <c r="S1977" s="14">
        <f t="shared" si="123"/>
        <v>41343.755219907405</v>
      </c>
    </row>
    <row r="1978" spans="1:19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2" t="s">
        <v>8299</v>
      </c>
      <c r="O1978" t="s">
        <v>8329</v>
      </c>
      <c r="P1978" s="13">
        <f t="shared" si="120"/>
        <v>347</v>
      </c>
      <c r="Q1978" s="13">
        <f t="shared" si="121"/>
        <v>29.31</v>
      </c>
      <c r="R1978" s="14">
        <f t="shared" si="122"/>
        <v>41438.899594907409</v>
      </c>
      <c r="S1978" s="14">
        <f t="shared" si="123"/>
        <v>41468.899594907409</v>
      </c>
    </row>
    <row r="1979" spans="1:19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2" t="s">
        <v>8299</v>
      </c>
      <c r="O1979" t="s">
        <v>8329</v>
      </c>
      <c r="P1979" s="13">
        <f t="shared" si="120"/>
        <v>402</v>
      </c>
      <c r="Q1979" s="13">
        <f t="shared" si="121"/>
        <v>245.02</v>
      </c>
      <c r="R1979" s="14">
        <f t="shared" si="122"/>
        <v>42311.216898148152</v>
      </c>
      <c r="S1979" s="14">
        <f t="shared" si="123"/>
        <v>42357.332638888889</v>
      </c>
    </row>
    <row r="1980" spans="1:19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2" t="s">
        <v>8299</v>
      </c>
      <c r="O1980" t="s">
        <v>8329</v>
      </c>
      <c r="P1980" s="13">
        <f t="shared" si="120"/>
        <v>1027</v>
      </c>
      <c r="Q1980" s="13">
        <f t="shared" si="121"/>
        <v>1323.25</v>
      </c>
      <c r="R1980" s="14">
        <f t="shared" si="122"/>
        <v>41039.225601851853</v>
      </c>
      <c r="S1980" s="14">
        <f t="shared" si="123"/>
        <v>41072.291666666664</v>
      </c>
    </row>
    <row r="1981" spans="1:19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2" t="s">
        <v>8299</v>
      </c>
      <c r="O1981" t="s">
        <v>8329</v>
      </c>
      <c r="P1981" s="13">
        <f t="shared" si="120"/>
        <v>115</v>
      </c>
      <c r="Q1981" s="13">
        <f t="shared" si="121"/>
        <v>282.66000000000003</v>
      </c>
      <c r="R1981" s="14">
        <f t="shared" si="122"/>
        <v>42290.460023148145</v>
      </c>
      <c r="S1981" s="14">
        <f t="shared" si="123"/>
        <v>42327.207638888889</v>
      </c>
    </row>
    <row r="1982" spans="1:19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2" t="s">
        <v>8299</v>
      </c>
      <c r="O1982" t="s">
        <v>8329</v>
      </c>
      <c r="P1982" s="13">
        <f t="shared" si="120"/>
        <v>355</v>
      </c>
      <c r="Q1982" s="13">
        <f t="shared" si="121"/>
        <v>91.21</v>
      </c>
      <c r="R1982" s="14">
        <f t="shared" si="122"/>
        <v>42423.542384259257</v>
      </c>
      <c r="S1982" s="14">
        <f t="shared" si="123"/>
        <v>42463.500717592593</v>
      </c>
    </row>
    <row r="1983" spans="1:19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2" t="s">
        <v>8318</v>
      </c>
      <c r="O1983" t="s">
        <v>8330</v>
      </c>
      <c r="P1983" s="13">
        <f t="shared" si="120"/>
        <v>5</v>
      </c>
      <c r="Q1983" s="13">
        <f t="shared" si="121"/>
        <v>31.75</v>
      </c>
      <c r="R1983" s="14">
        <f t="shared" si="122"/>
        <v>41799.725289351853</v>
      </c>
      <c r="S1983" s="14">
        <f t="shared" si="123"/>
        <v>41829.725289351853</v>
      </c>
    </row>
    <row r="1984" spans="1:19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2" t="s">
        <v>8318</v>
      </c>
      <c r="O1984" t="s">
        <v>8330</v>
      </c>
      <c r="P1984" s="13">
        <f t="shared" si="120"/>
        <v>0</v>
      </c>
      <c r="Q1984" s="13">
        <f t="shared" si="121"/>
        <v>0</v>
      </c>
      <c r="R1984" s="14">
        <f t="shared" si="122"/>
        <v>42678.586655092593</v>
      </c>
      <c r="S1984" s="14">
        <f t="shared" si="123"/>
        <v>42708.628321759257</v>
      </c>
    </row>
    <row r="1985" spans="1:19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2" t="s">
        <v>8318</v>
      </c>
      <c r="O1985" t="s">
        <v>8330</v>
      </c>
      <c r="P1985" s="13">
        <f t="shared" si="120"/>
        <v>4</v>
      </c>
      <c r="Q1985" s="13">
        <f t="shared" si="121"/>
        <v>88.69</v>
      </c>
      <c r="R1985" s="14">
        <f t="shared" si="122"/>
        <v>42593.011782407411</v>
      </c>
      <c r="S1985" s="14">
        <f t="shared" si="123"/>
        <v>42615.291666666672</v>
      </c>
    </row>
    <row r="1986" spans="1:19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2" t="s">
        <v>8318</v>
      </c>
      <c r="O1986" t="s">
        <v>8330</v>
      </c>
      <c r="P1986" s="13">
        <f t="shared" ref="P1986:P2049" si="124">ROUND(E1986/D1986*100,0)</f>
        <v>21</v>
      </c>
      <c r="Q1986" s="13">
        <f t="shared" si="121"/>
        <v>453.14</v>
      </c>
      <c r="R1986" s="14">
        <f t="shared" si="122"/>
        <v>41913.790289351848</v>
      </c>
      <c r="S1986" s="14">
        <f t="shared" si="123"/>
        <v>41973.831956018519</v>
      </c>
    </row>
    <row r="1987" spans="1:19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2" t="s">
        <v>8318</v>
      </c>
      <c r="O1987" t="s">
        <v>8330</v>
      </c>
      <c r="P1987" s="13">
        <f t="shared" si="124"/>
        <v>3</v>
      </c>
      <c r="Q1987" s="13">
        <f t="shared" ref="Q1987:Q2050" si="125">IFERROR(ROUND(E1987/L1987,2),0)</f>
        <v>12.75</v>
      </c>
      <c r="R1987" s="14">
        <f t="shared" ref="R1987:R2050" si="126">(((J1987/60)/60)/24)+DATE(1970,1,1)</f>
        <v>42555.698738425926</v>
      </c>
      <c r="S1987" s="14">
        <f t="shared" ref="S1987:S2050" si="127">(((I1987/60)/60)/24)+DATE(1970,1,1)</f>
        <v>42584.958333333328</v>
      </c>
    </row>
    <row r="1988" spans="1:19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2" t="s">
        <v>8318</v>
      </c>
      <c r="O1988" t="s">
        <v>8330</v>
      </c>
      <c r="P1988" s="13">
        <f t="shared" si="124"/>
        <v>0</v>
      </c>
      <c r="Q1988" s="13">
        <f t="shared" si="125"/>
        <v>1</v>
      </c>
      <c r="R1988" s="14">
        <f t="shared" si="126"/>
        <v>42413.433831018512</v>
      </c>
      <c r="S1988" s="14">
        <f t="shared" si="127"/>
        <v>42443.392164351855</v>
      </c>
    </row>
    <row r="1989" spans="1:19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2" t="s">
        <v>8318</v>
      </c>
      <c r="O1989" t="s">
        <v>8330</v>
      </c>
      <c r="P1989" s="13">
        <f t="shared" si="124"/>
        <v>42</v>
      </c>
      <c r="Q1989" s="13">
        <f t="shared" si="125"/>
        <v>83.43</v>
      </c>
      <c r="R1989" s="14">
        <f t="shared" si="126"/>
        <v>42034.639768518522</v>
      </c>
      <c r="S1989" s="14">
        <f t="shared" si="127"/>
        <v>42064.639768518522</v>
      </c>
    </row>
    <row r="1990" spans="1:19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2" t="s">
        <v>8318</v>
      </c>
      <c r="O1990" t="s">
        <v>8330</v>
      </c>
      <c r="P1990" s="13">
        <f t="shared" si="124"/>
        <v>0</v>
      </c>
      <c r="Q1990" s="13">
        <f t="shared" si="125"/>
        <v>25</v>
      </c>
      <c r="R1990" s="14">
        <f t="shared" si="126"/>
        <v>42206.763217592597</v>
      </c>
      <c r="S1990" s="14">
        <f t="shared" si="127"/>
        <v>42236.763217592597</v>
      </c>
    </row>
    <row r="1991" spans="1:19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2" t="s">
        <v>8318</v>
      </c>
      <c r="O1991" t="s">
        <v>8330</v>
      </c>
      <c r="P1991" s="13">
        <f t="shared" si="124"/>
        <v>1</v>
      </c>
      <c r="Q1991" s="13">
        <f t="shared" si="125"/>
        <v>50</v>
      </c>
      <c r="R1991" s="14">
        <f t="shared" si="126"/>
        <v>42685.680648148147</v>
      </c>
      <c r="S1991" s="14">
        <f t="shared" si="127"/>
        <v>42715.680648148147</v>
      </c>
    </row>
    <row r="1992" spans="1:19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2" t="s">
        <v>8318</v>
      </c>
      <c r="O1992" t="s">
        <v>8330</v>
      </c>
      <c r="P1992" s="13">
        <f t="shared" si="124"/>
        <v>17</v>
      </c>
      <c r="Q1992" s="13">
        <f t="shared" si="125"/>
        <v>101.8</v>
      </c>
      <c r="R1992" s="14">
        <f t="shared" si="126"/>
        <v>42398.195972222224</v>
      </c>
      <c r="S1992" s="14">
        <f t="shared" si="127"/>
        <v>42413.195972222224</v>
      </c>
    </row>
    <row r="1993" spans="1:19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2" t="s">
        <v>8318</v>
      </c>
      <c r="O1993" t="s">
        <v>8330</v>
      </c>
      <c r="P1993" s="13">
        <f t="shared" si="124"/>
        <v>7</v>
      </c>
      <c r="Q1993" s="13">
        <f t="shared" si="125"/>
        <v>46.67</v>
      </c>
      <c r="R1993" s="14">
        <f t="shared" si="126"/>
        <v>42167.89335648148</v>
      </c>
      <c r="S1993" s="14">
        <f t="shared" si="127"/>
        <v>42188.89335648148</v>
      </c>
    </row>
    <row r="1994" spans="1:19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2" t="s">
        <v>8318</v>
      </c>
      <c r="O1994" t="s">
        <v>8330</v>
      </c>
      <c r="P1994" s="13">
        <f t="shared" si="124"/>
        <v>0</v>
      </c>
      <c r="Q1994" s="13">
        <f t="shared" si="125"/>
        <v>1</v>
      </c>
      <c r="R1994" s="14">
        <f t="shared" si="126"/>
        <v>42023.143414351856</v>
      </c>
      <c r="S1994" s="14">
        <f t="shared" si="127"/>
        <v>42053.143414351856</v>
      </c>
    </row>
    <row r="1995" spans="1:19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2" t="s">
        <v>8318</v>
      </c>
      <c r="O1995" t="s">
        <v>8330</v>
      </c>
      <c r="P1995" s="13">
        <f t="shared" si="124"/>
        <v>0</v>
      </c>
      <c r="Q1995" s="13">
        <f t="shared" si="125"/>
        <v>0</v>
      </c>
      <c r="R1995" s="14">
        <f t="shared" si="126"/>
        <v>42329.58839120371</v>
      </c>
      <c r="S1995" s="14">
        <f t="shared" si="127"/>
        <v>42359.58839120371</v>
      </c>
    </row>
    <row r="1996" spans="1:19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2" t="s">
        <v>8318</v>
      </c>
      <c r="O1996" t="s">
        <v>8330</v>
      </c>
      <c r="P1996" s="13">
        <f t="shared" si="124"/>
        <v>0</v>
      </c>
      <c r="Q1996" s="13">
        <f t="shared" si="125"/>
        <v>0</v>
      </c>
      <c r="R1996" s="14">
        <f t="shared" si="126"/>
        <v>42651.006273148145</v>
      </c>
      <c r="S1996" s="14">
        <f t="shared" si="127"/>
        <v>42711.047939814816</v>
      </c>
    </row>
    <row r="1997" spans="1:19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2" t="s">
        <v>8318</v>
      </c>
      <c r="O1997" t="s">
        <v>8330</v>
      </c>
      <c r="P1997" s="13">
        <f t="shared" si="124"/>
        <v>8</v>
      </c>
      <c r="Q1997" s="13">
        <f t="shared" si="125"/>
        <v>26</v>
      </c>
      <c r="R1997" s="14">
        <f t="shared" si="126"/>
        <v>42181.902037037042</v>
      </c>
      <c r="S1997" s="14">
        <f t="shared" si="127"/>
        <v>42201.902037037042</v>
      </c>
    </row>
    <row r="1998" spans="1:19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2" t="s">
        <v>8318</v>
      </c>
      <c r="O1998" t="s">
        <v>8330</v>
      </c>
      <c r="P1998" s="13">
        <f t="shared" si="124"/>
        <v>0</v>
      </c>
      <c r="Q1998" s="13">
        <f t="shared" si="125"/>
        <v>0</v>
      </c>
      <c r="R1998" s="14">
        <f t="shared" si="126"/>
        <v>41800.819571759261</v>
      </c>
      <c r="S1998" s="14">
        <f t="shared" si="127"/>
        <v>41830.819571759261</v>
      </c>
    </row>
    <row r="1999" spans="1:19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2" t="s">
        <v>8318</v>
      </c>
      <c r="O1999" t="s">
        <v>8330</v>
      </c>
      <c r="P1999" s="13">
        <f t="shared" si="124"/>
        <v>0</v>
      </c>
      <c r="Q1999" s="13">
        <f t="shared" si="125"/>
        <v>0</v>
      </c>
      <c r="R1999" s="14">
        <f t="shared" si="126"/>
        <v>41847.930694444447</v>
      </c>
      <c r="S1999" s="14">
        <f t="shared" si="127"/>
        <v>41877.930694444447</v>
      </c>
    </row>
    <row r="2000" spans="1:19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2" t="s">
        <v>8318</v>
      </c>
      <c r="O2000" t="s">
        <v>8330</v>
      </c>
      <c r="P2000" s="13">
        <f t="shared" si="124"/>
        <v>26</v>
      </c>
      <c r="Q2000" s="13">
        <f t="shared" si="125"/>
        <v>218.33</v>
      </c>
      <c r="R2000" s="14">
        <f t="shared" si="126"/>
        <v>41807.118495370371</v>
      </c>
      <c r="S2000" s="14">
        <f t="shared" si="127"/>
        <v>41852.118495370371</v>
      </c>
    </row>
    <row r="2001" spans="1:19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2" t="s">
        <v>8318</v>
      </c>
      <c r="O2001" t="s">
        <v>8330</v>
      </c>
      <c r="P2001" s="13">
        <f t="shared" si="124"/>
        <v>1</v>
      </c>
      <c r="Q2001" s="13">
        <f t="shared" si="125"/>
        <v>33.71</v>
      </c>
      <c r="R2001" s="14">
        <f t="shared" si="126"/>
        <v>41926.482731481483</v>
      </c>
      <c r="S2001" s="14">
        <f t="shared" si="127"/>
        <v>41956.524398148147</v>
      </c>
    </row>
    <row r="2002" spans="1:19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2" t="s">
        <v>8318</v>
      </c>
      <c r="O2002" t="s">
        <v>8330</v>
      </c>
      <c r="P2002" s="13">
        <f t="shared" si="124"/>
        <v>13</v>
      </c>
      <c r="Q2002" s="13">
        <f t="shared" si="125"/>
        <v>25</v>
      </c>
      <c r="R2002" s="14">
        <f t="shared" si="126"/>
        <v>42345.951539351852</v>
      </c>
      <c r="S2002" s="14">
        <f t="shared" si="127"/>
        <v>42375.951539351852</v>
      </c>
    </row>
    <row r="2003" spans="1:19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2" t="s">
        <v>8299</v>
      </c>
      <c r="O2003" t="s">
        <v>8329</v>
      </c>
      <c r="P2003" s="13">
        <f t="shared" si="124"/>
        <v>382</v>
      </c>
      <c r="Q2003" s="13">
        <f t="shared" si="125"/>
        <v>128.38999999999999</v>
      </c>
      <c r="R2003" s="14">
        <f t="shared" si="126"/>
        <v>42136.209675925929</v>
      </c>
      <c r="S2003" s="14">
        <f t="shared" si="127"/>
        <v>42167.833333333328</v>
      </c>
    </row>
    <row r="2004" spans="1:19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2" t="s">
        <v>8299</v>
      </c>
      <c r="O2004" t="s">
        <v>8329</v>
      </c>
      <c r="P2004" s="13">
        <f t="shared" si="124"/>
        <v>217</v>
      </c>
      <c r="Q2004" s="13">
        <f t="shared" si="125"/>
        <v>78.83</v>
      </c>
      <c r="R2004" s="14">
        <f t="shared" si="126"/>
        <v>42728.71230324074</v>
      </c>
      <c r="S2004" s="14">
        <f t="shared" si="127"/>
        <v>42758.71230324074</v>
      </c>
    </row>
    <row r="2005" spans="1:19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2" t="s">
        <v>8299</v>
      </c>
      <c r="O2005" t="s">
        <v>8329</v>
      </c>
      <c r="P2005" s="13">
        <f t="shared" si="124"/>
        <v>312</v>
      </c>
      <c r="Q2005" s="13">
        <f t="shared" si="125"/>
        <v>91.76</v>
      </c>
      <c r="R2005" s="14">
        <f t="shared" si="126"/>
        <v>40347.125601851854</v>
      </c>
      <c r="S2005" s="14">
        <f t="shared" si="127"/>
        <v>40361.958333333336</v>
      </c>
    </row>
    <row r="2006" spans="1:19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2" t="s">
        <v>8299</v>
      </c>
      <c r="O2006" t="s">
        <v>8329</v>
      </c>
      <c r="P2006" s="13">
        <f t="shared" si="124"/>
        <v>234</v>
      </c>
      <c r="Q2006" s="13">
        <f t="shared" si="125"/>
        <v>331.1</v>
      </c>
      <c r="R2006" s="14">
        <f t="shared" si="126"/>
        <v>41800.604895833334</v>
      </c>
      <c r="S2006" s="14">
        <f t="shared" si="127"/>
        <v>41830.604895833334</v>
      </c>
    </row>
    <row r="2007" spans="1:19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2" t="s">
        <v>8299</v>
      </c>
      <c r="O2007" t="s">
        <v>8329</v>
      </c>
      <c r="P2007" s="13">
        <f t="shared" si="124"/>
        <v>124</v>
      </c>
      <c r="Q2007" s="13">
        <f t="shared" si="125"/>
        <v>194.26</v>
      </c>
      <c r="R2007" s="14">
        <f t="shared" si="126"/>
        <v>41535.812708333331</v>
      </c>
      <c r="S2007" s="14">
        <f t="shared" si="127"/>
        <v>41563.165972222225</v>
      </c>
    </row>
    <row r="2008" spans="1:19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2" t="s">
        <v>8299</v>
      </c>
      <c r="O2008" t="s">
        <v>8329</v>
      </c>
      <c r="P2008" s="13">
        <f t="shared" si="124"/>
        <v>248</v>
      </c>
      <c r="Q2008" s="13">
        <f t="shared" si="125"/>
        <v>408.98</v>
      </c>
      <c r="R2008" s="14">
        <f t="shared" si="126"/>
        <v>41941.500520833331</v>
      </c>
      <c r="S2008" s="14">
        <f t="shared" si="127"/>
        <v>41976.542187500003</v>
      </c>
    </row>
    <row r="2009" spans="1:19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2" t="s">
        <v>8299</v>
      </c>
      <c r="O2009" t="s">
        <v>8329</v>
      </c>
      <c r="P2009" s="13">
        <f t="shared" si="124"/>
        <v>116</v>
      </c>
      <c r="Q2009" s="13">
        <f t="shared" si="125"/>
        <v>84.46</v>
      </c>
      <c r="R2009" s="14">
        <f t="shared" si="126"/>
        <v>40347.837800925925</v>
      </c>
      <c r="S2009" s="14">
        <f t="shared" si="127"/>
        <v>40414.166666666664</v>
      </c>
    </row>
    <row r="2010" spans="1:19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2" t="s">
        <v>8299</v>
      </c>
      <c r="O2010" t="s">
        <v>8329</v>
      </c>
      <c r="P2010" s="13">
        <f t="shared" si="124"/>
        <v>117</v>
      </c>
      <c r="Q2010" s="13">
        <f t="shared" si="125"/>
        <v>44.85</v>
      </c>
      <c r="R2010" s="14">
        <f t="shared" si="126"/>
        <v>40761.604421296295</v>
      </c>
      <c r="S2010" s="14">
        <f t="shared" si="127"/>
        <v>40805.604421296295</v>
      </c>
    </row>
    <row r="2011" spans="1:19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2" t="s">
        <v>8299</v>
      </c>
      <c r="O2011" t="s">
        <v>8329</v>
      </c>
      <c r="P2011" s="13">
        <f t="shared" si="124"/>
        <v>305</v>
      </c>
      <c r="Q2011" s="13">
        <f t="shared" si="125"/>
        <v>383.36</v>
      </c>
      <c r="R2011" s="14">
        <f t="shared" si="126"/>
        <v>42661.323414351849</v>
      </c>
      <c r="S2011" s="14">
        <f t="shared" si="127"/>
        <v>42697.365081018521</v>
      </c>
    </row>
    <row r="2012" spans="1:19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2" t="s">
        <v>8299</v>
      </c>
      <c r="O2012" t="s">
        <v>8329</v>
      </c>
      <c r="P2012" s="13">
        <f t="shared" si="124"/>
        <v>320</v>
      </c>
      <c r="Q2012" s="13">
        <f t="shared" si="125"/>
        <v>55.28</v>
      </c>
      <c r="R2012" s="14">
        <f t="shared" si="126"/>
        <v>42570.996423611112</v>
      </c>
      <c r="S2012" s="14">
        <f t="shared" si="127"/>
        <v>42600.996423611112</v>
      </c>
    </row>
    <row r="2013" spans="1:19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2" t="s">
        <v>8299</v>
      </c>
      <c r="O2013" t="s">
        <v>8329</v>
      </c>
      <c r="P2013" s="13">
        <f t="shared" si="124"/>
        <v>820</v>
      </c>
      <c r="Q2013" s="13">
        <f t="shared" si="125"/>
        <v>422.02</v>
      </c>
      <c r="R2013" s="14">
        <f t="shared" si="126"/>
        <v>42347.358483796299</v>
      </c>
      <c r="S2013" s="14">
        <f t="shared" si="127"/>
        <v>42380.958333333328</v>
      </c>
    </row>
    <row r="2014" spans="1:19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2" t="s">
        <v>8299</v>
      </c>
      <c r="O2014" t="s">
        <v>8329</v>
      </c>
      <c r="P2014" s="13">
        <f t="shared" si="124"/>
        <v>235</v>
      </c>
      <c r="Q2014" s="13">
        <f t="shared" si="125"/>
        <v>64.180000000000007</v>
      </c>
      <c r="R2014" s="14">
        <f t="shared" si="126"/>
        <v>42010.822233796294</v>
      </c>
      <c r="S2014" s="14">
        <f t="shared" si="127"/>
        <v>42040.822233796294</v>
      </c>
    </row>
    <row r="2015" spans="1:19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2" t="s">
        <v>8299</v>
      </c>
      <c r="O2015" t="s">
        <v>8329</v>
      </c>
      <c r="P2015" s="13">
        <f t="shared" si="124"/>
        <v>495</v>
      </c>
      <c r="Q2015" s="13">
        <f t="shared" si="125"/>
        <v>173.58</v>
      </c>
      <c r="R2015" s="14">
        <f t="shared" si="126"/>
        <v>42499.960810185185</v>
      </c>
      <c r="S2015" s="14">
        <f t="shared" si="127"/>
        <v>42559.960810185185</v>
      </c>
    </row>
    <row r="2016" spans="1:19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2" t="s">
        <v>8299</v>
      </c>
      <c r="O2016" t="s">
        <v>8329</v>
      </c>
      <c r="P2016" s="13">
        <f t="shared" si="124"/>
        <v>7814</v>
      </c>
      <c r="Q2016" s="13">
        <f t="shared" si="125"/>
        <v>88.6</v>
      </c>
      <c r="R2016" s="14">
        <f t="shared" si="126"/>
        <v>41324.214571759258</v>
      </c>
      <c r="S2016" s="14">
        <f t="shared" si="127"/>
        <v>41358.172905092593</v>
      </c>
    </row>
    <row r="2017" spans="1:19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2" t="s">
        <v>8299</v>
      </c>
      <c r="O2017" t="s">
        <v>8329</v>
      </c>
      <c r="P2017" s="13">
        <f t="shared" si="124"/>
        <v>113</v>
      </c>
      <c r="Q2017" s="13">
        <f t="shared" si="125"/>
        <v>50.22</v>
      </c>
      <c r="R2017" s="14">
        <f t="shared" si="126"/>
        <v>40765.876886574071</v>
      </c>
      <c r="S2017" s="14">
        <f t="shared" si="127"/>
        <v>40795.876886574071</v>
      </c>
    </row>
    <row r="2018" spans="1:19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2" t="s">
        <v>8299</v>
      </c>
      <c r="O2018" t="s">
        <v>8329</v>
      </c>
      <c r="P2018" s="13">
        <f t="shared" si="124"/>
        <v>922</v>
      </c>
      <c r="Q2018" s="13">
        <f t="shared" si="125"/>
        <v>192.39</v>
      </c>
      <c r="R2018" s="14">
        <f t="shared" si="126"/>
        <v>41312.88077546296</v>
      </c>
      <c r="S2018" s="14">
        <f t="shared" si="127"/>
        <v>41342.88077546296</v>
      </c>
    </row>
    <row r="2019" spans="1:19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2" t="s">
        <v>8299</v>
      </c>
      <c r="O2019" t="s">
        <v>8329</v>
      </c>
      <c r="P2019" s="13">
        <f t="shared" si="124"/>
        <v>125</v>
      </c>
      <c r="Q2019" s="13">
        <f t="shared" si="125"/>
        <v>73.42</v>
      </c>
      <c r="R2019" s="14">
        <f t="shared" si="126"/>
        <v>40961.057349537034</v>
      </c>
      <c r="S2019" s="14">
        <f t="shared" si="127"/>
        <v>40992.166666666664</v>
      </c>
    </row>
    <row r="2020" spans="1:19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2" t="s">
        <v>8299</v>
      </c>
      <c r="O2020" t="s">
        <v>8329</v>
      </c>
      <c r="P2020" s="13">
        <f t="shared" si="124"/>
        <v>102</v>
      </c>
      <c r="Q2020" s="13">
        <f t="shared" si="125"/>
        <v>147.68</v>
      </c>
      <c r="R2020" s="14">
        <f t="shared" si="126"/>
        <v>42199.365844907406</v>
      </c>
      <c r="S2020" s="14">
        <f t="shared" si="127"/>
        <v>42229.365844907406</v>
      </c>
    </row>
    <row r="2021" spans="1:19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2" t="s">
        <v>8299</v>
      </c>
      <c r="O2021" t="s">
        <v>8329</v>
      </c>
      <c r="P2021" s="13">
        <f t="shared" si="124"/>
        <v>485</v>
      </c>
      <c r="Q2021" s="13">
        <f t="shared" si="125"/>
        <v>108.97</v>
      </c>
      <c r="R2021" s="14">
        <f t="shared" si="126"/>
        <v>42605.70857638889</v>
      </c>
      <c r="S2021" s="14">
        <f t="shared" si="127"/>
        <v>42635.70857638889</v>
      </c>
    </row>
    <row r="2022" spans="1:19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2" t="s">
        <v>8299</v>
      </c>
      <c r="O2022" t="s">
        <v>8329</v>
      </c>
      <c r="P2022" s="13">
        <f t="shared" si="124"/>
        <v>192</v>
      </c>
      <c r="Q2022" s="13">
        <f t="shared" si="125"/>
        <v>23.65</v>
      </c>
      <c r="R2022" s="14">
        <f t="shared" si="126"/>
        <v>41737.097499999996</v>
      </c>
      <c r="S2022" s="14">
        <f t="shared" si="127"/>
        <v>41773.961111111108</v>
      </c>
    </row>
    <row r="2023" spans="1:19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2" t="s">
        <v>8299</v>
      </c>
      <c r="O2023" t="s">
        <v>8329</v>
      </c>
      <c r="P2023" s="13">
        <f t="shared" si="124"/>
        <v>281</v>
      </c>
      <c r="Q2023" s="13">
        <f t="shared" si="125"/>
        <v>147.94999999999999</v>
      </c>
      <c r="R2023" s="14">
        <f t="shared" si="126"/>
        <v>41861.070567129631</v>
      </c>
      <c r="S2023" s="14">
        <f t="shared" si="127"/>
        <v>41906.070567129631</v>
      </c>
    </row>
    <row r="2024" spans="1:19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2" t="s">
        <v>8299</v>
      </c>
      <c r="O2024" t="s">
        <v>8329</v>
      </c>
      <c r="P2024" s="13">
        <f t="shared" si="124"/>
        <v>125</v>
      </c>
      <c r="Q2024" s="13">
        <f t="shared" si="125"/>
        <v>385.04</v>
      </c>
      <c r="R2024" s="14">
        <f t="shared" si="126"/>
        <v>42502.569120370375</v>
      </c>
      <c r="S2024" s="14">
        <f t="shared" si="127"/>
        <v>42532.569120370375</v>
      </c>
    </row>
    <row r="2025" spans="1:19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2" t="s">
        <v>8299</v>
      </c>
      <c r="O2025" t="s">
        <v>8329</v>
      </c>
      <c r="P2025" s="13">
        <f t="shared" si="124"/>
        <v>161</v>
      </c>
      <c r="Q2025" s="13">
        <f t="shared" si="125"/>
        <v>457.39</v>
      </c>
      <c r="R2025" s="14">
        <f t="shared" si="126"/>
        <v>42136.420752314814</v>
      </c>
      <c r="S2025" s="14">
        <f t="shared" si="127"/>
        <v>42166.420752314814</v>
      </c>
    </row>
    <row r="2026" spans="1:19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2" t="s">
        <v>8299</v>
      </c>
      <c r="O2026" t="s">
        <v>8329</v>
      </c>
      <c r="P2026" s="13">
        <f t="shared" si="124"/>
        <v>585</v>
      </c>
      <c r="Q2026" s="13">
        <f t="shared" si="125"/>
        <v>222.99</v>
      </c>
      <c r="R2026" s="14">
        <f t="shared" si="126"/>
        <v>41099.966944444444</v>
      </c>
      <c r="S2026" s="14">
        <f t="shared" si="127"/>
        <v>41134.125</v>
      </c>
    </row>
    <row r="2027" spans="1:19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2" t="s">
        <v>8299</v>
      </c>
      <c r="O2027" t="s">
        <v>8329</v>
      </c>
      <c r="P2027" s="13">
        <f t="shared" si="124"/>
        <v>201</v>
      </c>
      <c r="Q2027" s="13">
        <f t="shared" si="125"/>
        <v>220.74</v>
      </c>
      <c r="R2027" s="14">
        <f t="shared" si="126"/>
        <v>42136.184560185182</v>
      </c>
      <c r="S2027" s="14">
        <f t="shared" si="127"/>
        <v>42166.184560185182</v>
      </c>
    </row>
    <row r="2028" spans="1:19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2" t="s">
        <v>8299</v>
      </c>
      <c r="O2028" t="s">
        <v>8329</v>
      </c>
      <c r="P2028" s="13">
        <f t="shared" si="124"/>
        <v>133</v>
      </c>
      <c r="Q2028" s="13">
        <f t="shared" si="125"/>
        <v>73.5</v>
      </c>
      <c r="R2028" s="14">
        <f t="shared" si="126"/>
        <v>41704.735937500001</v>
      </c>
      <c r="S2028" s="14">
        <f t="shared" si="127"/>
        <v>41750.165972222225</v>
      </c>
    </row>
    <row r="2029" spans="1:19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2" t="s">
        <v>8299</v>
      </c>
      <c r="O2029" t="s">
        <v>8329</v>
      </c>
      <c r="P2029" s="13">
        <f t="shared" si="124"/>
        <v>120</v>
      </c>
      <c r="Q2029" s="13">
        <f t="shared" si="125"/>
        <v>223.1</v>
      </c>
      <c r="R2029" s="14">
        <f t="shared" si="126"/>
        <v>42048.813877314817</v>
      </c>
      <c r="S2029" s="14">
        <f t="shared" si="127"/>
        <v>42093.772210648152</v>
      </c>
    </row>
    <row r="2030" spans="1:19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2" t="s">
        <v>8299</v>
      </c>
      <c r="O2030" t="s">
        <v>8329</v>
      </c>
      <c r="P2030" s="13">
        <f t="shared" si="124"/>
        <v>126</v>
      </c>
      <c r="Q2030" s="13">
        <f t="shared" si="125"/>
        <v>47.91</v>
      </c>
      <c r="R2030" s="14">
        <f t="shared" si="126"/>
        <v>40215.919050925928</v>
      </c>
      <c r="S2030" s="14">
        <f t="shared" si="127"/>
        <v>40252.913194444445</v>
      </c>
    </row>
    <row r="2031" spans="1:19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2" t="s">
        <v>8299</v>
      </c>
      <c r="O2031" t="s">
        <v>8329</v>
      </c>
      <c r="P2031" s="13">
        <f t="shared" si="124"/>
        <v>361</v>
      </c>
      <c r="Q2031" s="13">
        <f t="shared" si="125"/>
        <v>96.06</v>
      </c>
      <c r="R2031" s="14">
        <f t="shared" si="126"/>
        <v>41848.021770833337</v>
      </c>
      <c r="S2031" s="14">
        <f t="shared" si="127"/>
        <v>41878.021770833337</v>
      </c>
    </row>
    <row r="2032" spans="1:19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2" t="s">
        <v>8299</v>
      </c>
      <c r="O2032" t="s">
        <v>8329</v>
      </c>
      <c r="P2032" s="13">
        <f t="shared" si="124"/>
        <v>226</v>
      </c>
      <c r="Q2032" s="13">
        <f t="shared" si="125"/>
        <v>118.61</v>
      </c>
      <c r="R2032" s="14">
        <f t="shared" si="126"/>
        <v>41212.996481481481</v>
      </c>
      <c r="S2032" s="14">
        <f t="shared" si="127"/>
        <v>41242.996481481481</v>
      </c>
    </row>
    <row r="2033" spans="1:19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2" t="s">
        <v>8299</v>
      </c>
      <c r="O2033" t="s">
        <v>8329</v>
      </c>
      <c r="P2033" s="13">
        <f t="shared" si="124"/>
        <v>120</v>
      </c>
      <c r="Q2033" s="13">
        <f t="shared" si="125"/>
        <v>118.45</v>
      </c>
      <c r="R2033" s="14">
        <f t="shared" si="126"/>
        <v>41975.329317129625</v>
      </c>
      <c r="S2033" s="14">
        <f t="shared" si="127"/>
        <v>42013.041666666672</v>
      </c>
    </row>
    <row r="2034" spans="1:19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2" t="s">
        <v>8299</v>
      </c>
      <c r="O2034" t="s">
        <v>8329</v>
      </c>
      <c r="P2034" s="13">
        <f t="shared" si="124"/>
        <v>304</v>
      </c>
      <c r="Q2034" s="13">
        <f t="shared" si="125"/>
        <v>143.21</v>
      </c>
      <c r="R2034" s="14">
        <f t="shared" si="126"/>
        <v>42689.565671296295</v>
      </c>
      <c r="S2034" s="14">
        <f t="shared" si="127"/>
        <v>42719.208333333328</v>
      </c>
    </row>
    <row r="2035" spans="1:19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2" t="s">
        <v>8299</v>
      </c>
      <c r="O2035" t="s">
        <v>8329</v>
      </c>
      <c r="P2035" s="13">
        <f t="shared" si="124"/>
        <v>179</v>
      </c>
      <c r="Q2035" s="13">
        <f t="shared" si="125"/>
        <v>282.72000000000003</v>
      </c>
      <c r="R2035" s="14">
        <f t="shared" si="126"/>
        <v>41725.082384259258</v>
      </c>
      <c r="S2035" s="14">
        <f t="shared" si="127"/>
        <v>41755.082384259258</v>
      </c>
    </row>
    <row r="2036" spans="1:19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2" t="s">
        <v>8299</v>
      </c>
      <c r="O2036" t="s">
        <v>8329</v>
      </c>
      <c r="P2036" s="13">
        <f t="shared" si="124"/>
        <v>387</v>
      </c>
      <c r="Q2036" s="13">
        <f t="shared" si="125"/>
        <v>593.94000000000005</v>
      </c>
      <c r="R2036" s="14">
        <f t="shared" si="126"/>
        <v>42076.130011574074</v>
      </c>
      <c r="S2036" s="14">
        <f t="shared" si="127"/>
        <v>42131.290277777778</v>
      </c>
    </row>
    <row r="2037" spans="1:19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2" t="s">
        <v>8299</v>
      </c>
      <c r="O2037" t="s">
        <v>8329</v>
      </c>
      <c r="P2037" s="13">
        <f t="shared" si="124"/>
        <v>211</v>
      </c>
      <c r="Q2037" s="13">
        <f t="shared" si="125"/>
        <v>262.16000000000003</v>
      </c>
      <c r="R2037" s="14">
        <f t="shared" si="126"/>
        <v>42311.625081018516</v>
      </c>
      <c r="S2037" s="14">
        <f t="shared" si="127"/>
        <v>42357.041666666672</v>
      </c>
    </row>
    <row r="2038" spans="1:19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2" t="s">
        <v>8299</v>
      </c>
      <c r="O2038" t="s">
        <v>8329</v>
      </c>
      <c r="P2038" s="13">
        <f t="shared" si="124"/>
        <v>132</v>
      </c>
      <c r="Q2038" s="13">
        <f t="shared" si="125"/>
        <v>46.58</v>
      </c>
      <c r="R2038" s="14">
        <f t="shared" si="126"/>
        <v>41738.864803240744</v>
      </c>
      <c r="S2038" s="14">
        <f t="shared" si="127"/>
        <v>41768.864803240744</v>
      </c>
    </row>
    <row r="2039" spans="1:19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2" t="s">
        <v>8299</v>
      </c>
      <c r="O2039" t="s">
        <v>8329</v>
      </c>
      <c r="P2039" s="13">
        <f t="shared" si="124"/>
        <v>300</v>
      </c>
      <c r="Q2039" s="13">
        <f t="shared" si="125"/>
        <v>70.040000000000006</v>
      </c>
      <c r="R2039" s="14">
        <f t="shared" si="126"/>
        <v>41578.210104166668</v>
      </c>
      <c r="S2039" s="14">
        <f t="shared" si="127"/>
        <v>41638.251770833333</v>
      </c>
    </row>
    <row r="2040" spans="1:19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2" t="s">
        <v>8299</v>
      </c>
      <c r="O2040" t="s">
        <v>8329</v>
      </c>
      <c r="P2040" s="13">
        <f t="shared" si="124"/>
        <v>421</v>
      </c>
      <c r="Q2040" s="13">
        <f t="shared" si="125"/>
        <v>164.91</v>
      </c>
      <c r="R2040" s="14">
        <f t="shared" si="126"/>
        <v>41424.27107638889</v>
      </c>
      <c r="S2040" s="14">
        <f t="shared" si="127"/>
        <v>41456.75</v>
      </c>
    </row>
    <row r="2041" spans="1:19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2" t="s">
        <v>8299</v>
      </c>
      <c r="O2041" t="s">
        <v>8329</v>
      </c>
      <c r="P2041" s="13">
        <f t="shared" si="124"/>
        <v>136</v>
      </c>
      <c r="Q2041" s="13">
        <f t="shared" si="125"/>
        <v>449.26</v>
      </c>
      <c r="R2041" s="14">
        <f t="shared" si="126"/>
        <v>42675.438946759255</v>
      </c>
      <c r="S2041" s="14">
        <f t="shared" si="127"/>
        <v>42705.207638888889</v>
      </c>
    </row>
    <row r="2042" spans="1:19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2" t="s">
        <v>8299</v>
      </c>
      <c r="O2042" t="s">
        <v>8329</v>
      </c>
      <c r="P2042" s="13">
        <f t="shared" si="124"/>
        <v>248</v>
      </c>
      <c r="Q2042" s="13">
        <f t="shared" si="125"/>
        <v>27.47</v>
      </c>
      <c r="R2042" s="14">
        <f t="shared" si="126"/>
        <v>41578.927118055559</v>
      </c>
      <c r="S2042" s="14">
        <f t="shared" si="127"/>
        <v>41593.968784722223</v>
      </c>
    </row>
    <row r="2043" spans="1:19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2" t="s">
        <v>8299</v>
      </c>
      <c r="O2043" t="s">
        <v>8329</v>
      </c>
      <c r="P2043" s="13">
        <f t="shared" si="124"/>
        <v>182</v>
      </c>
      <c r="Q2043" s="13">
        <f t="shared" si="125"/>
        <v>143.97999999999999</v>
      </c>
      <c r="R2043" s="14">
        <f t="shared" si="126"/>
        <v>42654.525775462964</v>
      </c>
      <c r="S2043" s="14">
        <f t="shared" si="127"/>
        <v>42684.567442129628</v>
      </c>
    </row>
    <row r="2044" spans="1:19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2" t="s">
        <v>8299</v>
      </c>
      <c r="O2044" t="s">
        <v>8329</v>
      </c>
      <c r="P2044" s="13">
        <f t="shared" si="124"/>
        <v>124</v>
      </c>
      <c r="Q2044" s="13">
        <f t="shared" si="125"/>
        <v>88.24</v>
      </c>
      <c r="R2044" s="14">
        <f t="shared" si="126"/>
        <v>42331.708032407405</v>
      </c>
      <c r="S2044" s="14">
        <f t="shared" si="127"/>
        <v>42391.708032407405</v>
      </c>
    </row>
    <row r="2045" spans="1:19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2" t="s">
        <v>8299</v>
      </c>
      <c r="O2045" t="s">
        <v>8329</v>
      </c>
      <c r="P2045" s="13">
        <f t="shared" si="124"/>
        <v>506</v>
      </c>
      <c r="Q2045" s="13">
        <f t="shared" si="125"/>
        <v>36.33</v>
      </c>
      <c r="R2045" s="14">
        <f t="shared" si="126"/>
        <v>42661.176817129628</v>
      </c>
      <c r="S2045" s="14">
        <f t="shared" si="127"/>
        <v>42715.207638888889</v>
      </c>
    </row>
    <row r="2046" spans="1:19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2" t="s">
        <v>8299</v>
      </c>
      <c r="O2046" t="s">
        <v>8329</v>
      </c>
      <c r="P2046" s="13">
        <f t="shared" si="124"/>
        <v>108</v>
      </c>
      <c r="Q2046" s="13">
        <f t="shared" si="125"/>
        <v>90.18</v>
      </c>
      <c r="R2046" s="14">
        <f t="shared" si="126"/>
        <v>42138.684189814812</v>
      </c>
      <c r="S2046" s="14">
        <f t="shared" si="127"/>
        <v>42168.684189814812</v>
      </c>
    </row>
    <row r="2047" spans="1:19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2" t="s">
        <v>8299</v>
      </c>
      <c r="O2047" t="s">
        <v>8329</v>
      </c>
      <c r="P2047" s="13">
        <f t="shared" si="124"/>
        <v>819</v>
      </c>
      <c r="Q2047" s="13">
        <f t="shared" si="125"/>
        <v>152.62</v>
      </c>
      <c r="R2047" s="14">
        <f t="shared" si="126"/>
        <v>41069.088506944441</v>
      </c>
      <c r="S2047" s="14">
        <f t="shared" si="127"/>
        <v>41099.088506944441</v>
      </c>
    </row>
    <row r="2048" spans="1:19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2" t="s">
        <v>8299</v>
      </c>
      <c r="O2048" t="s">
        <v>8329</v>
      </c>
      <c r="P2048" s="13">
        <f t="shared" si="124"/>
        <v>121</v>
      </c>
      <c r="Q2048" s="13">
        <f t="shared" si="125"/>
        <v>55.81</v>
      </c>
      <c r="R2048" s="14">
        <f t="shared" si="126"/>
        <v>41387.171805555554</v>
      </c>
      <c r="S2048" s="14">
        <f t="shared" si="127"/>
        <v>41417.171805555554</v>
      </c>
    </row>
    <row r="2049" spans="1:19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2" t="s">
        <v>8299</v>
      </c>
      <c r="O2049" t="s">
        <v>8329</v>
      </c>
      <c r="P2049" s="13">
        <f t="shared" si="124"/>
        <v>103</v>
      </c>
      <c r="Q2049" s="13">
        <f t="shared" si="125"/>
        <v>227.85</v>
      </c>
      <c r="R2049" s="14">
        <f t="shared" si="126"/>
        <v>42081.903587962966</v>
      </c>
      <c r="S2049" s="14">
        <f t="shared" si="127"/>
        <v>42111</v>
      </c>
    </row>
    <row r="2050" spans="1:19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2" t="s">
        <v>8299</v>
      </c>
      <c r="O2050" t="s">
        <v>8329</v>
      </c>
      <c r="P2050" s="13">
        <f t="shared" ref="P2050:P2113" si="128">ROUND(E2050/D2050*100,0)</f>
        <v>148</v>
      </c>
      <c r="Q2050" s="13">
        <f t="shared" si="125"/>
        <v>91.83</v>
      </c>
      <c r="R2050" s="14">
        <f t="shared" si="126"/>
        <v>41387.651516203703</v>
      </c>
      <c r="S2050" s="14">
        <f t="shared" si="127"/>
        <v>41417.651516203703</v>
      </c>
    </row>
    <row r="2051" spans="1:19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2" t="s">
        <v>8299</v>
      </c>
      <c r="O2051" t="s">
        <v>8329</v>
      </c>
      <c r="P2051" s="13">
        <f t="shared" si="128"/>
        <v>120</v>
      </c>
      <c r="Q2051" s="13">
        <f t="shared" ref="Q2051:Q2114" si="129">IFERROR(ROUND(E2051/L2051,2),0)</f>
        <v>80.989999999999995</v>
      </c>
      <c r="R2051" s="14">
        <f t="shared" ref="R2051:R2114" si="130">(((J2051/60)/60)/24)+DATE(1970,1,1)</f>
        <v>41575.527349537035</v>
      </c>
      <c r="S2051" s="14">
        <f t="shared" ref="S2051:S2114" si="131">(((I2051/60)/60)/24)+DATE(1970,1,1)</f>
        <v>41610.957638888889</v>
      </c>
    </row>
    <row r="2052" spans="1:19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2" t="s">
        <v>8299</v>
      </c>
      <c r="O2052" t="s">
        <v>8329</v>
      </c>
      <c r="P2052" s="13">
        <f t="shared" si="128"/>
        <v>473</v>
      </c>
      <c r="Q2052" s="13">
        <f t="shared" si="129"/>
        <v>278.39</v>
      </c>
      <c r="R2052" s="14">
        <f t="shared" si="130"/>
        <v>42115.071504629625</v>
      </c>
      <c r="S2052" s="14">
        <f t="shared" si="131"/>
        <v>42155.071504629625</v>
      </c>
    </row>
    <row r="2053" spans="1:19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2" t="s">
        <v>8299</v>
      </c>
      <c r="O2053" t="s">
        <v>8329</v>
      </c>
      <c r="P2053" s="13">
        <f t="shared" si="128"/>
        <v>130</v>
      </c>
      <c r="Q2053" s="13">
        <f t="shared" si="129"/>
        <v>43.1</v>
      </c>
      <c r="R2053" s="14">
        <f t="shared" si="130"/>
        <v>41604.022418981483</v>
      </c>
      <c r="S2053" s="14">
        <f t="shared" si="131"/>
        <v>41634.022418981483</v>
      </c>
    </row>
    <row r="2054" spans="1:19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2" t="s">
        <v>8299</v>
      </c>
      <c r="O2054" t="s">
        <v>8329</v>
      </c>
      <c r="P2054" s="13">
        <f t="shared" si="128"/>
        <v>353</v>
      </c>
      <c r="Q2054" s="13">
        <f t="shared" si="129"/>
        <v>326.29000000000002</v>
      </c>
      <c r="R2054" s="14">
        <f t="shared" si="130"/>
        <v>42375.08394675926</v>
      </c>
      <c r="S2054" s="14">
        <f t="shared" si="131"/>
        <v>42420.08394675926</v>
      </c>
    </row>
    <row r="2055" spans="1:19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2" t="s">
        <v>8299</v>
      </c>
      <c r="O2055" t="s">
        <v>8329</v>
      </c>
      <c r="P2055" s="13">
        <f t="shared" si="128"/>
        <v>101</v>
      </c>
      <c r="Q2055" s="13">
        <f t="shared" si="129"/>
        <v>41.74</v>
      </c>
      <c r="R2055" s="14">
        <f t="shared" si="130"/>
        <v>42303.617488425924</v>
      </c>
      <c r="S2055" s="14">
        <f t="shared" si="131"/>
        <v>42333.659155092595</v>
      </c>
    </row>
    <row r="2056" spans="1:19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2" t="s">
        <v>8299</v>
      </c>
      <c r="O2056" t="s">
        <v>8329</v>
      </c>
      <c r="P2056" s="13">
        <f t="shared" si="128"/>
        <v>114</v>
      </c>
      <c r="Q2056" s="13">
        <f t="shared" si="129"/>
        <v>64.02</v>
      </c>
      <c r="R2056" s="14">
        <f t="shared" si="130"/>
        <v>41731.520949074074</v>
      </c>
      <c r="S2056" s="14">
        <f t="shared" si="131"/>
        <v>41761.520949074074</v>
      </c>
    </row>
    <row r="2057" spans="1:19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2" t="s">
        <v>8299</v>
      </c>
      <c r="O2057" t="s">
        <v>8329</v>
      </c>
      <c r="P2057" s="13">
        <f t="shared" si="128"/>
        <v>167</v>
      </c>
      <c r="Q2057" s="13">
        <f t="shared" si="129"/>
        <v>99.46</v>
      </c>
      <c r="R2057" s="14">
        <f t="shared" si="130"/>
        <v>41946.674108796295</v>
      </c>
      <c r="S2057" s="14">
        <f t="shared" si="131"/>
        <v>41976.166666666672</v>
      </c>
    </row>
    <row r="2058" spans="1:19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2" t="s">
        <v>8299</v>
      </c>
      <c r="O2058" t="s">
        <v>8329</v>
      </c>
      <c r="P2058" s="13">
        <f t="shared" si="128"/>
        <v>153</v>
      </c>
      <c r="Q2058" s="13">
        <f t="shared" si="129"/>
        <v>138.49</v>
      </c>
      <c r="R2058" s="14">
        <f t="shared" si="130"/>
        <v>41351.76090277778</v>
      </c>
      <c r="S2058" s="14">
        <f t="shared" si="131"/>
        <v>41381.76090277778</v>
      </c>
    </row>
    <row r="2059" spans="1:19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2" t="s">
        <v>8299</v>
      </c>
      <c r="O2059" t="s">
        <v>8329</v>
      </c>
      <c r="P2059" s="13">
        <f t="shared" si="128"/>
        <v>202</v>
      </c>
      <c r="Q2059" s="13">
        <f t="shared" si="129"/>
        <v>45.55</v>
      </c>
      <c r="R2059" s="14">
        <f t="shared" si="130"/>
        <v>42396.494583333333</v>
      </c>
      <c r="S2059" s="14">
        <f t="shared" si="131"/>
        <v>42426.494583333333</v>
      </c>
    </row>
    <row r="2060" spans="1:19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2" t="s">
        <v>8299</v>
      </c>
      <c r="O2060" t="s">
        <v>8329</v>
      </c>
      <c r="P2060" s="13">
        <f t="shared" si="128"/>
        <v>168</v>
      </c>
      <c r="Q2060" s="13">
        <f t="shared" si="129"/>
        <v>10.51</v>
      </c>
      <c r="R2060" s="14">
        <f t="shared" si="130"/>
        <v>42026.370717592596</v>
      </c>
      <c r="S2060" s="14">
        <f t="shared" si="131"/>
        <v>42065.833333333328</v>
      </c>
    </row>
    <row r="2061" spans="1:19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2" t="s">
        <v>8299</v>
      </c>
      <c r="O2061" t="s">
        <v>8329</v>
      </c>
      <c r="P2061" s="13">
        <f t="shared" si="128"/>
        <v>143</v>
      </c>
      <c r="Q2061" s="13">
        <f t="shared" si="129"/>
        <v>114.77</v>
      </c>
      <c r="R2061" s="14">
        <f t="shared" si="130"/>
        <v>42361.602476851855</v>
      </c>
      <c r="S2061" s="14">
        <f t="shared" si="131"/>
        <v>42400.915972222225</v>
      </c>
    </row>
    <row r="2062" spans="1:19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2" t="s">
        <v>8299</v>
      </c>
      <c r="O2062" t="s">
        <v>8329</v>
      </c>
      <c r="P2062" s="13">
        <f t="shared" si="128"/>
        <v>196</v>
      </c>
      <c r="Q2062" s="13">
        <f t="shared" si="129"/>
        <v>36</v>
      </c>
      <c r="R2062" s="14">
        <f t="shared" si="130"/>
        <v>41783.642939814818</v>
      </c>
      <c r="S2062" s="14">
        <f t="shared" si="131"/>
        <v>41843.642939814818</v>
      </c>
    </row>
    <row r="2063" spans="1:19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2" t="s">
        <v>8299</v>
      </c>
      <c r="O2063" t="s">
        <v>8329</v>
      </c>
      <c r="P2063" s="13">
        <f t="shared" si="128"/>
        <v>108</v>
      </c>
      <c r="Q2063" s="13">
        <f t="shared" si="129"/>
        <v>154.16999999999999</v>
      </c>
      <c r="R2063" s="14">
        <f t="shared" si="130"/>
        <v>42705.764513888891</v>
      </c>
      <c r="S2063" s="14">
        <f t="shared" si="131"/>
        <v>42735.764513888891</v>
      </c>
    </row>
    <row r="2064" spans="1:19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2" t="s">
        <v>8299</v>
      </c>
      <c r="O2064" t="s">
        <v>8329</v>
      </c>
      <c r="P2064" s="13">
        <f t="shared" si="128"/>
        <v>115</v>
      </c>
      <c r="Q2064" s="13">
        <f t="shared" si="129"/>
        <v>566.39</v>
      </c>
      <c r="R2064" s="14">
        <f t="shared" si="130"/>
        <v>42423.3830787037</v>
      </c>
      <c r="S2064" s="14">
        <f t="shared" si="131"/>
        <v>42453.341412037036</v>
      </c>
    </row>
    <row r="2065" spans="1:19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2" t="s">
        <v>8299</v>
      </c>
      <c r="O2065" t="s">
        <v>8329</v>
      </c>
      <c r="P2065" s="13">
        <f t="shared" si="128"/>
        <v>148</v>
      </c>
      <c r="Q2065" s="13">
        <f t="shared" si="129"/>
        <v>120.86</v>
      </c>
      <c r="R2065" s="14">
        <f t="shared" si="130"/>
        <v>42472.73265046296</v>
      </c>
      <c r="S2065" s="14">
        <f t="shared" si="131"/>
        <v>42505.73265046296</v>
      </c>
    </row>
    <row r="2066" spans="1:19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2" t="s">
        <v>8299</v>
      </c>
      <c r="O2066" t="s">
        <v>8329</v>
      </c>
      <c r="P2066" s="13">
        <f t="shared" si="128"/>
        <v>191</v>
      </c>
      <c r="Q2066" s="13">
        <f t="shared" si="129"/>
        <v>86.16</v>
      </c>
      <c r="R2066" s="14">
        <f t="shared" si="130"/>
        <v>41389.364849537036</v>
      </c>
      <c r="S2066" s="14">
        <f t="shared" si="131"/>
        <v>41425.5</v>
      </c>
    </row>
    <row r="2067" spans="1:19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2" t="s">
        <v>8299</v>
      </c>
      <c r="O2067" t="s">
        <v>8329</v>
      </c>
      <c r="P2067" s="13">
        <f t="shared" si="128"/>
        <v>199</v>
      </c>
      <c r="Q2067" s="13">
        <f t="shared" si="129"/>
        <v>51.21</v>
      </c>
      <c r="R2067" s="14">
        <f t="shared" si="130"/>
        <v>41603.333668981482</v>
      </c>
      <c r="S2067" s="14">
        <f t="shared" si="131"/>
        <v>41633.333668981482</v>
      </c>
    </row>
    <row r="2068" spans="1:19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2" t="s">
        <v>8299</v>
      </c>
      <c r="O2068" t="s">
        <v>8329</v>
      </c>
      <c r="P2068" s="13">
        <f t="shared" si="128"/>
        <v>219</v>
      </c>
      <c r="Q2068" s="13">
        <f t="shared" si="129"/>
        <v>67.260000000000005</v>
      </c>
      <c r="R2068" s="14">
        <f t="shared" si="130"/>
        <v>41844.771793981483</v>
      </c>
      <c r="S2068" s="14">
        <f t="shared" si="131"/>
        <v>41874.771793981483</v>
      </c>
    </row>
    <row r="2069" spans="1:19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2" t="s">
        <v>8299</v>
      </c>
      <c r="O2069" t="s">
        <v>8329</v>
      </c>
      <c r="P2069" s="13">
        <f t="shared" si="128"/>
        <v>127</v>
      </c>
      <c r="Q2069" s="13">
        <f t="shared" si="129"/>
        <v>62.8</v>
      </c>
      <c r="R2069" s="14">
        <f t="shared" si="130"/>
        <v>42115.853888888887</v>
      </c>
      <c r="S2069" s="14">
        <f t="shared" si="131"/>
        <v>42148.853888888887</v>
      </c>
    </row>
    <row r="2070" spans="1:19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2" t="s">
        <v>8299</v>
      </c>
      <c r="O2070" t="s">
        <v>8329</v>
      </c>
      <c r="P2070" s="13">
        <f t="shared" si="128"/>
        <v>105</v>
      </c>
      <c r="Q2070" s="13">
        <f t="shared" si="129"/>
        <v>346.13</v>
      </c>
      <c r="R2070" s="14">
        <f t="shared" si="130"/>
        <v>42633.841608796298</v>
      </c>
      <c r="S2070" s="14">
        <f t="shared" si="131"/>
        <v>42663.841608796298</v>
      </c>
    </row>
    <row r="2071" spans="1:19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2" t="s">
        <v>8299</v>
      </c>
      <c r="O2071" t="s">
        <v>8329</v>
      </c>
      <c r="P2071" s="13">
        <f t="shared" si="128"/>
        <v>128</v>
      </c>
      <c r="Q2071" s="13">
        <f t="shared" si="129"/>
        <v>244.12</v>
      </c>
      <c r="R2071" s="14">
        <f t="shared" si="130"/>
        <v>42340.972118055557</v>
      </c>
      <c r="S2071" s="14">
        <f t="shared" si="131"/>
        <v>42371.972118055557</v>
      </c>
    </row>
    <row r="2072" spans="1:19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2" t="s">
        <v>8299</v>
      </c>
      <c r="O2072" t="s">
        <v>8329</v>
      </c>
      <c r="P2072" s="13">
        <f t="shared" si="128"/>
        <v>317</v>
      </c>
      <c r="Q2072" s="13">
        <f t="shared" si="129"/>
        <v>259.25</v>
      </c>
      <c r="R2072" s="14">
        <f t="shared" si="130"/>
        <v>42519.6565162037</v>
      </c>
      <c r="S2072" s="14">
        <f t="shared" si="131"/>
        <v>42549.6565162037</v>
      </c>
    </row>
    <row r="2073" spans="1:19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2" t="s">
        <v>8299</v>
      </c>
      <c r="O2073" t="s">
        <v>8329</v>
      </c>
      <c r="P2073" s="13">
        <f t="shared" si="128"/>
        <v>281</v>
      </c>
      <c r="Q2073" s="13">
        <f t="shared" si="129"/>
        <v>201.96</v>
      </c>
      <c r="R2073" s="14">
        <f t="shared" si="130"/>
        <v>42600.278749999998</v>
      </c>
      <c r="S2073" s="14">
        <f t="shared" si="131"/>
        <v>42645.278749999998</v>
      </c>
    </row>
    <row r="2074" spans="1:19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2" t="s">
        <v>8299</v>
      </c>
      <c r="O2074" t="s">
        <v>8329</v>
      </c>
      <c r="P2074" s="13">
        <f t="shared" si="128"/>
        <v>111</v>
      </c>
      <c r="Q2074" s="13">
        <f t="shared" si="129"/>
        <v>226.21</v>
      </c>
      <c r="R2074" s="14">
        <f t="shared" si="130"/>
        <v>42467.581388888888</v>
      </c>
      <c r="S2074" s="14">
        <f t="shared" si="131"/>
        <v>42497.581388888888</v>
      </c>
    </row>
    <row r="2075" spans="1:19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2" t="s">
        <v>8299</v>
      </c>
      <c r="O2075" t="s">
        <v>8329</v>
      </c>
      <c r="P2075" s="13">
        <f t="shared" si="128"/>
        <v>153</v>
      </c>
      <c r="Q2075" s="13">
        <f t="shared" si="129"/>
        <v>324.69</v>
      </c>
      <c r="R2075" s="14">
        <f t="shared" si="130"/>
        <v>42087.668032407411</v>
      </c>
      <c r="S2075" s="14">
        <f t="shared" si="131"/>
        <v>42132.668032407411</v>
      </c>
    </row>
    <row r="2076" spans="1:19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2" t="s">
        <v>8299</v>
      </c>
      <c r="O2076" t="s">
        <v>8329</v>
      </c>
      <c r="P2076" s="13">
        <f t="shared" si="128"/>
        <v>103</v>
      </c>
      <c r="Q2076" s="13">
        <f t="shared" si="129"/>
        <v>205</v>
      </c>
      <c r="R2076" s="14">
        <f t="shared" si="130"/>
        <v>42466.826180555552</v>
      </c>
      <c r="S2076" s="14">
        <f t="shared" si="131"/>
        <v>42496.826180555552</v>
      </c>
    </row>
    <row r="2077" spans="1:19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2" t="s">
        <v>8299</v>
      </c>
      <c r="O2077" t="s">
        <v>8329</v>
      </c>
      <c r="P2077" s="13">
        <f t="shared" si="128"/>
        <v>1678</v>
      </c>
      <c r="Q2077" s="13">
        <f t="shared" si="129"/>
        <v>20.47</v>
      </c>
      <c r="R2077" s="14">
        <f t="shared" si="130"/>
        <v>41450.681574074071</v>
      </c>
      <c r="S2077" s="14">
        <f t="shared" si="131"/>
        <v>41480.681574074071</v>
      </c>
    </row>
    <row r="2078" spans="1:19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2" t="s">
        <v>8299</v>
      </c>
      <c r="O2078" t="s">
        <v>8329</v>
      </c>
      <c r="P2078" s="13">
        <f t="shared" si="128"/>
        <v>543</v>
      </c>
      <c r="Q2078" s="13">
        <f t="shared" si="129"/>
        <v>116.35</v>
      </c>
      <c r="R2078" s="14">
        <f t="shared" si="130"/>
        <v>41803.880659722221</v>
      </c>
      <c r="S2078" s="14">
        <f t="shared" si="131"/>
        <v>41843.880659722221</v>
      </c>
    </row>
    <row r="2079" spans="1:19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2" t="s">
        <v>8299</v>
      </c>
      <c r="O2079" t="s">
        <v>8329</v>
      </c>
      <c r="P2079" s="13">
        <f t="shared" si="128"/>
        <v>116</v>
      </c>
      <c r="Q2079" s="13">
        <f t="shared" si="129"/>
        <v>307.2</v>
      </c>
      <c r="R2079" s="14">
        <f t="shared" si="130"/>
        <v>42103.042546296296</v>
      </c>
      <c r="S2079" s="14">
        <f t="shared" si="131"/>
        <v>42160.875</v>
      </c>
    </row>
    <row r="2080" spans="1:19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2" t="s">
        <v>8299</v>
      </c>
      <c r="O2080" t="s">
        <v>8329</v>
      </c>
      <c r="P2080" s="13">
        <f t="shared" si="128"/>
        <v>131</v>
      </c>
      <c r="Q2080" s="13">
        <f t="shared" si="129"/>
        <v>546.69000000000005</v>
      </c>
      <c r="R2080" s="14">
        <f t="shared" si="130"/>
        <v>42692.771493055552</v>
      </c>
      <c r="S2080" s="14">
        <f t="shared" si="131"/>
        <v>42722.771493055552</v>
      </c>
    </row>
    <row r="2081" spans="1:19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2" t="s">
        <v>8299</v>
      </c>
      <c r="O2081" t="s">
        <v>8329</v>
      </c>
      <c r="P2081" s="13">
        <f t="shared" si="128"/>
        <v>288</v>
      </c>
      <c r="Q2081" s="13">
        <f t="shared" si="129"/>
        <v>47.47</v>
      </c>
      <c r="R2081" s="14">
        <f t="shared" si="130"/>
        <v>42150.71056712963</v>
      </c>
      <c r="S2081" s="14">
        <f t="shared" si="131"/>
        <v>42180.791666666672</v>
      </c>
    </row>
    <row r="2082" spans="1:19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2" t="s">
        <v>8299</v>
      </c>
      <c r="O2082" t="s">
        <v>8329</v>
      </c>
      <c r="P2082" s="13">
        <f t="shared" si="128"/>
        <v>508</v>
      </c>
      <c r="Q2082" s="13">
        <f t="shared" si="129"/>
        <v>101.56</v>
      </c>
      <c r="R2082" s="14">
        <f t="shared" si="130"/>
        <v>42289.957175925927</v>
      </c>
      <c r="S2082" s="14">
        <f t="shared" si="131"/>
        <v>42319.998842592591</v>
      </c>
    </row>
    <row r="2083" spans="1:19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2" t="s">
        <v>8305</v>
      </c>
      <c r="O2083" t="s">
        <v>8309</v>
      </c>
      <c r="P2083" s="13">
        <f t="shared" si="128"/>
        <v>115</v>
      </c>
      <c r="Q2083" s="13">
        <f t="shared" si="129"/>
        <v>72.91</v>
      </c>
      <c r="R2083" s="14">
        <f t="shared" si="130"/>
        <v>41004.156886574077</v>
      </c>
      <c r="S2083" s="14">
        <f t="shared" si="131"/>
        <v>41045.207638888889</v>
      </c>
    </row>
    <row r="2084" spans="1:19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2" t="s">
        <v>8305</v>
      </c>
      <c r="O2084" t="s">
        <v>8309</v>
      </c>
      <c r="P2084" s="13">
        <f t="shared" si="128"/>
        <v>111</v>
      </c>
      <c r="Q2084" s="13">
        <f t="shared" si="129"/>
        <v>43.71</v>
      </c>
      <c r="R2084" s="14">
        <f t="shared" si="130"/>
        <v>40811.120324074072</v>
      </c>
      <c r="S2084" s="14">
        <f t="shared" si="131"/>
        <v>40871.161990740737</v>
      </c>
    </row>
    <row r="2085" spans="1:19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2" t="s">
        <v>8305</v>
      </c>
      <c r="O2085" t="s">
        <v>8309</v>
      </c>
      <c r="P2085" s="13">
        <f t="shared" si="128"/>
        <v>113</v>
      </c>
      <c r="Q2085" s="13">
        <f t="shared" si="129"/>
        <v>34</v>
      </c>
      <c r="R2085" s="14">
        <f t="shared" si="130"/>
        <v>41034.72216435185</v>
      </c>
      <c r="S2085" s="14">
        <f t="shared" si="131"/>
        <v>41064.72216435185</v>
      </c>
    </row>
    <row r="2086" spans="1:19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2" t="s">
        <v>8305</v>
      </c>
      <c r="O2086" t="s">
        <v>8309</v>
      </c>
      <c r="P2086" s="13">
        <f t="shared" si="128"/>
        <v>108</v>
      </c>
      <c r="Q2086" s="13">
        <f t="shared" si="129"/>
        <v>70.650000000000006</v>
      </c>
      <c r="R2086" s="14">
        <f t="shared" si="130"/>
        <v>41731.833124999997</v>
      </c>
      <c r="S2086" s="14">
        <f t="shared" si="131"/>
        <v>41763.290972222225</v>
      </c>
    </row>
    <row r="2087" spans="1:19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2" t="s">
        <v>8305</v>
      </c>
      <c r="O2087" t="s">
        <v>8309</v>
      </c>
      <c r="P2087" s="13">
        <f t="shared" si="128"/>
        <v>124</v>
      </c>
      <c r="Q2087" s="13">
        <f t="shared" si="129"/>
        <v>89.3</v>
      </c>
      <c r="R2087" s="14">
        <f t="shared" si="130"/>
        <v>41075.835497685184</v>
      </c>
      <c r="S2087" s="14">
        <f t="shared" si="131"/>
        <v>41105.835497685184</v>
      </c>
    </row>
    <row r="2088" spans="1:19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2" t="s">
        <v>8305</v>
      </c>
      <c r="O2088" t="s">
        <v>8309</v>
      </c>
      <c r="P2088" s="13">
        <f t="shared" si="128"/>
        <v>101</v>
      </c>
      <c r="Q2088" s="13">
        <f t="shared" si="129"/>
        <v>115.09</v>
      </c>
      <c r="R2088" s="14">
        <f t="shared" si="130"/>
        <v>40860.67050925926</v>
      </c>
      <c r="S2088" s="14">
        <f t="shared" si="131"/>
        <v>40891.207638888889</v>
      </c>
    </row>
    <row r="2089" spans="1:19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2" t="s">
        <v>8305</v>
      </c>
      <c r="O2089" t="s">
        <v>8309</v>
      </c>
      <c r="P2089" s="13">
        <f t="shared" si="128"/>
        <v>104</v>
      </c>
      <c r="Q2089" s="13">
        <f t="shared" si="129"/>
        <v>62.12</v>
      </c>
      <c r="R2089" s="14">
        <f t="shared" si="130"/>
        <v>40764.204375000001</v>
      </c>
      <c r="S2089" s="14">
        <f t="shared" si="131"/>
        <v>40794.204375000001</v>
      </c>
    </row>
    <row r="2090" spans="1:19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2" t="s">
        <v>8305</v>
      </c>
      <c r="O2090" t="s">
        <v>8309</v>
      </c>
      <c r="P2090" s="13">
        <f t="shared" si="128"/>
        <v>116</v>
      </c>
      <c r="Q2090" s="13">
        <f t="shared" si="129"/>
        <v>46.2</v>
      </c>
      <c r="R2090" s="14">
        <f t="shared" si="130"/>
        <v>40395.714722222219</v>
      </c>
      <c r="S2090" s="14">
        <f t="shared" si="131"/>
        <v>40432.165972222225</v>
      </c>
    </row>
    <row r="2091" spans="1:19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2" t="s">
        <v>8305</v>
      </c>
      <c r="O2091" t="s">
        <v>8309</v>
      </c>
      <c r="P2091" s="13">
        <f t="shared" si="128"/>
        <v>120</v>
      </c>
      <c r="Q2091" s="13">
        <f t="shared" si="129"/>
        <v>48.55</v>
      </c>
      <c r="R2091" s="14">
        <f t="shared" si="130"/>
        <v>41453.076319444444</v>
      </c>
      <c r="S2091" s="14">
        <f t="shared" si="131"/>
        <v>41488.076319444444</v>
      </c>
    </row>
    <row r="2092" spans="1:19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2" t="s">
        <v>8305</v>
      </c>
      <c r="O2092" t="s">
        <v>8309</v>
      </c>
      <c r="P2092" s="13">
        <f t="shared" si="128"/>
        <v>115</v>
      </c>
      <c r="Q2092" s="13">
        <f t="shared" si="129"/>
        <v>57.52</v>
      </c>
      <c r="R2092" s="14">
        <f t="shared" si="130"/>
        <v>41299.381423611114</v>
      </c>
      <c r="S2092" s="14">
        <f t="shared" si="131"/>
        <v>41329.381423611114</v>
      </c>
    </row>
    <row r="2093" spans="1:19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2" t="s">
        <v>8305</v>
      </c>
      <c r="O2093" t="s">
        <v>8309</v>
      </c>
      <c r="P2093" s="13">
        <f t="shared" si="128"/>
        <v>120</v>
      </c>
      <c r="Q2093" s="13">
        <f t="shared" si="129"/>
        <v>88.15</v>
      </c>
      <c r="R2093" s="14">
        <f t="shared" si="130"/>
        <v>40555.322662037033</v>
      </c>
      <c r="S2093" s="14">
        <f t="shared" si="131"/>
        <v>40603.833333333336</v>
      </c>
    </row>
    <row r="2094" spans="1:19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2" t="s">
        <v>8305</v>
      </c>
      <c r="O2094" t="s">
        <v>8309</v>
      </c>
      <c r="P2094" s="13">
        <f t="shared" si="128"/>
        <v>101</v>
      </c>
      <c r="Q2094" s="13">
        <f t="shared" si="129"/>
        <v>110.49</v>
      </c>
      <c r="R2094" s="14">
        <f t="shared" si="130"/>
        <v>40763.707546296297</v>
      </c>
      <c r="S2094" s="14">
        <f t="shared" si="131"/>
        <v>40823.707546296297</v>
      </c>
    </row>
    <row r="2095" spans="1:19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2" t="s">
        <v>8305</v>
      </c>
      <c r="O2095" t="s">
        <v>8309</v>
      </c>
      <c r="P2095" s="13">
        <f t="shared" si="128"/>
        <v>102</v>
      </c>
      <c r="Q2095" s="13">
        <f t="shared" si="129"/>
        <v>66.83</v>
      </c>
      <c r="R2095" s="14">
        <f t="shared" si="130"/>
        <v>41205.854537037041</v>
      </c>
      <c r="S2095" s="14">
        <f t="shared" si="131"/>
        <v>41265.896203703705</v>
      </c>
    </row>
    <row r="2096" spans="1:19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2" t="s">
        <v>8305</v>
      </c>
      <c r="O2096" t="s">
        <v>8309</v>
      </c>
      <c r="P2096" s="13">
        <f t="shared" si="128"/>
        <v>121</v>
      </c>
      <c r="Q2096" s="13">
        <f t="shared" si="129"/>
        <v>58.6</v>
      </c>
      <c r="R2096" s="14">
        <f t="shared" si="130"/>
        <v>40939.02002314815</v>
      </c>
      <c r="S2096" s="14">
        <f t="shared" si="131"/>
        <v>40973.125</v>
      </c>
    </row>
    <row r="2097" spans="1:19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2" t="s">
        <v>8305</v>
      </c>
      <c r="O2097" t="s">
        <v>8309</v>
      </c>
      <c r="P2097" s="13">
        <f t="shared" si="128"/>
        <v>100</v>
      </c>
      <c r="Q2097" s="13">
        <f t="shared" si="129"/>
        <v>113.64</v>
      </c>
      <c r="R2097" s="14">
        <f t="shared" si="130"/>
        <v>40758.733483796292</v>
      </c>
      <c r="S2097" s="14">
        <f t="shared" si="131"/>
        <v>40818.733483796292</v>
      </c>
    </row>
    <row r="2098" spans="1:19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2" t="s">
        <v>8305</v>
      </c>
      <c r="O2098" t="s">
        <v>8309</v>
      </c>
      <c r="P2098" s="13">
        <f t="shared" si="128"/>
        <v>102</v>
      </c>
      <c r="Q2098" s="13">
        <f t="shared" si="129"/>
        <v>43.57</v>
      </c>
      <c r="R2098" s="14">
        <f t="shared" si="130"/>
        <v>41192.758506944447</v>
      </c>
      <c r="S2098" s="14">
        <f t="shared" si="131"/>
        <v>41208.165972222225</v>
      </c>
    </row>
    <row r="2099" spans="1:19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2" t="s">
        <v>8305</v>
      </c>
      <c r="O2099" t="s">
        <v>8309</v>
      </c>
      <c r="P2099" s="13">
        <f t="shared" si="128"/>
        <v>100</v>
      </c>
      <c r="Q2099" s="13">
        <f t="shared" si="129"/>
        <v>78.95</v>
      </c>
      <c r="R2099" s="14">
        <f t="shared" si="130"/>
        <v>40818.58489583333</v>
      </c>
      <c r="S2099" s="14">
        <f t="shared" si="131"/>
        <v>40878.626562500001</v>
      </c>
    </row>
    <row r="2100" spans="1:19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2" t="s">
        <v>8305</v>
      </c>
      <c r="O2100" t="s">
        <v>8309</v>
      </c>
      <c r="P2100" s="13">
        <f t="shared" si="128"/>
        <v>100</v>
      </c>
      <c r="Q2100" s="13">
        <f t="shared" si="129"/>
        <v>188.13</v>
      </c>
      <c r="R2100" s="14">
        <f t="shared" si="130"/>
        <v>40946.11383101852</v>
      </c>
      <c r="S2100" s="14">
        <f t="shared" si="131"/>
        <v>40976.11383101852</v>
      </c>
    </row>
    <row r="2101" spans="1:19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2" t="s">
        <v>8305</v>
      </c>
      <c r="O2101" t="s">
        <v>8309</v>
      </c>
      <c r="P2101" s="13">
        <f t="shared" si="128"/>
        <v>132</v>
      </c>
      <c r="Q2101" s="13">
        <f t="shared" si="129"/>
        <v>63.03</v>
      </c>
      <c r="R2101" s="14">
        <f t="shared" si="130"/>
        <v>42173.746342592596</v>
      </c>
      <c r="S2101" s="14">
        <f t="shared" si="131"/>
        <v>42187.152777777781</v>
      </c>
    </row>
    <row r="2102" spans="1:19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2" t="s">
        <v>8305</v>
      </c>
      <c r="O2102" t="s">
        <v>8309</v>
      </c>
      <c r="P2102" s="13">
        <f t="shared" si="128"/>
        <v>137</v>
      </c>
      <c r="Q2102" s="13">
        <f t="shared" si="129"/>
        <v>30.37</v>
      </c>
      <c r="R2102" s="14">
        <f t="shared" si="130"/>
        <v>41074.834965277776</v>
      </c>
      <c r="S2102" s="14">
        <f t="shared" si="131"/>
        <v>41090.165972222225</v>
      </c>
    </row>
    <row r="2103" spans="1:19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2" t="s">
        <v>8305</v>
      </c>
      <c r="O2103" t="s">
        <v>8309</v>
      </c>
      <c r="P2103" s="13">
        <f t="shared" si="128"/>
        <v>113</v>
      </c>
      <c r="Q2103" s="13">
        <f t="shared" si="129"/>
        <v>51.48</v>
      </c>
      <c r="R2103" s="14">
        <f t="shared" si="130"/>
        <v>40892.149467592593</v>
      </c>
      <c r="S2103" s="14">
        <f t="shared" si="131"/>
        <v>40952.149467592593</v>
      </c>
    </row>
    <row r="2104" spans="1:19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2" t="s">
        <v>8305</v>
      </c>
      <c r="O2104" t="s">
        <v>8309</v>
      </c>
      <c r="P2104" s="13">
        <f t="shared" si="128"/>
        <v>136</v>
      </c>
      <c r="Q2104" s="13">
        <f t="shared" si="129"/>
        <v>35.79</v>
      </c>
      <c r="R2104" s="14">
        <f t="shared" si="130"/>
        <v>40638.868611111109</v>
      </c>
      <c r="S2104" s="14">
        <f t="shared" si="131"/>
        <v>40668.868611111109</v>
      </c>
    </row>
    <row r="2105" spans="1:19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2" t="s">
        <v>8305</v>
      </c>
      <c r="O2105" t="s">
        <v>8309</v>
      </c>
      <c r="P2105" s="13">
        <f t="shared" si="128"/>
        <v>146</v>
      </c>
      <c r="Q2105" s="13">
        <f t="shared" si="129"/>
        <v>98.82</v>
      </c>
      <c r="R2105" s="14">
        <f t="shared" si="130"/>
        <v>41192.754942129628</v>
      </c>
      <c r="S2105" s="14">
        <f t="shared" si="131"/>
        <v>41222.7966087963</v>
      </c>
    </row>
    <row r="2106" spans="1:19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2" t="s">
        <v>8305</v>
      </c>
      <c r="O2106" t="s">
        <v>8309</v>
      </c>
      <c r="P2106" s="13">
        <f t="shared" si="128"/>
        <v>130</v>
      </c>
      <c r="Q2106" s="13">
        <f t="shared" si="129"/>
        <v>28</v>
      </c>
      <c r="R2106" s="14">
        <f t="shared" si="130"/>
        <v>41394.074467592596</v>
      </c>
      <c r="S2106" s="14">
        <f t="shared" si="131"/>
        <v>41425</v>
      </c>
    </row>
    <row r="2107" spans="1:19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2" t="s">
        <v>8305</v>
      </c>
      <c r="O2107" t="s">
        <v>8309</v>
      </c>
      <c r="P2107" s="13">
        <f t="shared" si="128"/>
        <v>254</v>
      </c>
      <c r="Q2107" s="13">
        <f t="shared" si="129"/>
        <v>51.31</v>
      </c>
      <c r="R2107" s="14">
        <f t="shared" si="130"/>
        <v>41951.788807870369</v>
      </c>
      <c r="S2107" s="14">
        <f t="shared" si="131"/>
        <v>41964.166666666672</v>
      </c>
    </row>
    <row r="2108" spans="1:19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2" t="s">
        <v>8305</v>
      </c>
      <c r="O2108" t="s">
        <v>8309</v>
      </c>
      <c r="P2108" s="13">
        <f t="shared" si="128"/>
        <v>107</v>
      </c>
      <c r="Q2108" s="13">
        <f t="shared" si="129"/>
        <v>53.52</v>
      </c>
      <c r="R2108" s="14">
        <f t="shared" si="130"/>
        <v>41270.21497685185</v>
      </c>
      <c r="S2108" s="14">
        <f t="shared" si="131"/>
        <v>41300.21497685185</v>
      </c>
    </row>
    <row r="2109" spans="1:19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2" t="s">
        <v>8305</v>
      </c>
      <c r="O2109" t="s">
        <v>8309</v>
      </c>
      <c r="P2109" s="13">
        <f t="shared" si="128"/>
        <v>108</v>
      </c>
      <c r="Q2109" s="13">
        <f t="shared" si="129"/>
        <v>37.15</v>
      </c>
      <c r="R2109" s="14">
        <f t="shared" si="130"/>
        <v>41934.71056712963</v>
      </c>
      <c r="S2109" s="14">
        <f t="shared" si="131"/>
        <v>41955.752233796295</v>
      </c>
    </row>
    <row r="2110" spans="1:19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2" t="s">
        <v>8305</v>
      </c>
      <c r="O2110" t="s">
        <v>8309</v>
      </c>
      <c r="P2110" s="13">
        <f t="shared" si="128"/>
        <v>107</v>
      </c>
      <c r="Q2110" s="13">
        <f t="shared" si="129"/>
        <v>89.9</v>
      </c>
      <c r="R2110" s="14">
        <f t="shared" si="130"/>
        <v>41135.175694444442</v>
      </c>
      <c r="S2110" s="14">
        <f t="shared" si="131"/>
        <v>41162.163194444445</v>
      </c>
    </row>
    <row r="2111" spans="1:19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2" t="s">
        <v>8305</v>
      </c>
      <c r="O2111" t="s">
        <v>8309</v>
      </c>
      <c r="P2111" s="13">
        <f t="shared" si="128"/>
        <v>107</v>
      </c>
      <c r="Q2111" s="13">
        <f t="shared" si="129"/>
        <v>106.53</v>
      </c>
      <c r="R2111" s="14">
        <f t="shared" si="130"/>
        <v>42160.708530092597</v>
      </c>
      <c r="S2111" s="14">
        <f t="shared" si="131"/>
        <v>42190.708530092597</v>
      </c>
    </row>
    <row r="2112" spans="1:19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2" t="s">
        <v>8305</v>
      </c>
      <c r="O2112" t="s">
        <v>8309</v>
      </c>
      <c r="P2112" s="13">
        <f t="shared" si="128"/>
        <v>100</v>
      </c>
      <c r="Q2112" s="13">
        <f t="shared" si="129"/>
        <v>52.82</v>
      </c>
      <c r="R2112" s="14">
        <f t="shared" si="130"/>
        <v>41759.670937499999</v>
      </c>
      <c r="S2112" s="14">
        <f t="shared" si="131"/>
        <v>41787.207638888889</v>
      </c>
    </row>
    <row r="2113" spans="1:19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2" t="s">
        <v>8305</v>
      </c>
      <c r="O2113" t="s">
        <v>8309</v>
      </c>
      <c r="P2113" s="13">
        <f t="shared" si="128"/>
        <v>107</v>
      </c>
      <c r="Q2113" s="13">
        <f t="shared" si="129"/>
        <v>54.62</v>
      </c>
      <c r="R2113" s="14">
        <f t="shared" si="130"/>
        <v>40703.197048611109</v>
      </c>
      <c r="S2113" s="14">
        <f t="shared" si="131"/>
        <v>40770.041666666664</v>
      </c>
    </row>
    <row r="2114" spans="1:19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2" t="s">
        <v>8305</v>
      </c>
      <c r="O2114" t="s">
        <v>8309</v>
      </c>
      <c r="P2114" s="13">
        <f t="shared" ref="P2114:P2177" si="132">ROUND(E2114/D2114*100,0)</f>
        <v>100</v>
      </c>
      <c r="Q2114" s="13">
        <f t="shared" si="129"/>
        <v>27.27</v>
      </c>
      <c r="R2114" s="14">
        <f t="shared" si="130"/>
        <v>41365.928159722222</v>
      </c>
      <c r="S2114" s="14">
        <f t="shared" si="131"/>
        <v>41379.928159722222</v>
      </c>
    </row>
    <row r="2115" spans="1:19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2" t="s">
        <v>8305</v>
      </c>
      <c r="O2115" t="s">
        <v>8309</v>
      </c>
      <c r="P2115" s="13">
        <f t="shared" si="132"/>
        <v>105</v>
      </c>
      <c r="Q2115" s="13">
        <f t="shared" ref="Q2115:Q2178" si="133">IFERROR(ROUND(E2115/L2115,2),0)</f>
        <v>68.599999999999994</v>
      </c>
      <c r="R2115" s="14">
        <f t="shared" ref="R2115:R2178" si="134">(((J2115/60)/60)/24)+DATE(1970,1,1)</f>
        <v>41870.86546296296</v>
      </c>
      <c r="S2115" s="14">
        <f t="shared" ref="S2115:S2178" si="135">(((I2115/60)/60)/24)+DATE(1970,1,1)</f>
        <v>41905.86546296296</v>
      </c>
    </row>
    <row r="2116" spans="1:19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2" t="s">
        <v>8305</v>
      </c>
      <c r="O2116" t="s">
        <v>8309</v>
      </c>
      <c r="P2116" s="13">
        <f t="shared" si="132"/>
        <v>105</v>
      </c>
      <c r="Q2116" s="13">
        <f t="shared" si="133"/>
        <v>35.61</v>
      </c>
      <c r="R2116" s="14">
        <f t="shared" si="134"/>
        <v>40458.815625000003</v>
      </c>
      <c r="S2116" s="14">
        <f t="shared" si="135"/>
        <v>40521.207638888889</v>
      </c>
    </row>
    <row r="2117" spans="1:19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2" t="s">
        <v>8305</v>
      </c>
      <c r="O2117" t="s">
        <v>8309</v>
      </c>
      <c r="P2117" s="13">
        <f t="shared" si="132"/>
        <v>226</v>
      </c>
      <c r="Q2117" s="13">
        <f t="shared" si="133"/>
        <v>94.03</v>
      </c>
      <c r="R2117" s="14">
        <f t="shared" si="134"/>
        <v>40564.081030092595</v>
      </c>
      <c r="S2117" s="14">
        <f t="shared" si="135"/>
        <v>40594.081030092595</v>
      </c>
    </row>
    <row r="2118" spans="1:19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2" t="s">
        <v>8305</v>
      </c>
      <c r="O2118" t="s">
        <v>8309</v>
      </c>
      <c r="P2118" s="13">
        <f t="shared" si="132"/>
        <v>101</v>
      </c>
      <c r="Q2118" s="13">
        <f t="shared" si="133"/>
        <v>526.46</v>
      </c>
      <c r="R2118" s="14">
        <f t="shared" si="134"/>
        <v>41136.777812500004</v>
      </c>
      <c r="S2118" s="14">
        <f t="shared" si="135"/>
        <v>41184.777812500004</v>
      </c>
    </row>
    <row r="2119" spans="1:19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2" t="s">
        <v>8305</v>
      </c>
      <c r="O2119" t="s">
        <v>8309</v>
      </c>
      <c r="P2119" s="13">
        <f t="shared" si="132"/>
        <v>148</v>
      </c>
      <c r="Q2119" s="13">
        <f t="shared" si="133"/>
        <v>50.66</v>
      </c>
      <c r="R2119" s="14">
        <f t="shared" si="134"/>
        <v>42290.059594907405</v>
      </c>
      <c r="S2119" s="14">
        <f t="shared" si="135"/>
        <v>42304.207638888889</v>
      </c>
    </row>
    <row r="2120" spans="1:19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2" t="s">
        <v>8305</v>
      </c>
      <c r="O2120" t="s">
        <v>8309</v>
      </c>
      <c r="P2120" s="13">
        <f t="shared" si="132"/>
        <v>135</v>
      </c>
      <c r="Q2120" s="13">
        <f t="shared" si="133"/>
        <v>79.180000000000007</v>
      </c>
      <c r="R2120" s="14">
        <f t="shared" si="134"/>
        <v>40718.839537037034</v>
      </c>
      <c r="S2120" s="14">
        <f t="shared" si="135"/>
        <v>40748.839537037034</v>
      </c>
    </row>
    <row r="2121" spans="1:19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2" t="s">
        <v>8305</v>
      </c>
      <c r="O2121" t="s">
        <v>8309</v>
      </c>
      <c r="P2121" s="13">
        <f t="shared" si="132"/>
        <v>101</v>
      </c>
      <c r="Q2121" s="13">
        <f t="shared" si="133"/>
        <v>91.59</v>
      </c>
      <c r="R2121" s="14">
        <f t="shared" si="134"/>
        <v>41107.130150462966</v>
      </c>
      <c r="S2121" s="14">
        <f t="shared" si="135"/>
        <v>41137.130150462966</v>
      </c>
    </row>
    <row r="2122" spans="1:19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2" t="s">
        <v>8305</v>
      </c>
      <c r="O2122" t="s">
        <v>8309</v>
      </c>
      <c r="P2122" s="13">
        <f t="shared" si="132"/>
        <v>101</v>
      </c>
      <c r="Q2122" s="13">
        <f t="shared" si="133"/>
        <v>116.96</v>
      </c>
      <c r="R2122" s="14">
        <f t="shared" si="134"/>
        <v>41591.964537037034</v>
      </c>
      <c r="S2122" s="14">
        <f t="shared" si="135"/>
        <v>41640.964537037034</v>
      </c>
    </row>
    <row r="2123" spans="1:19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2" t="s">
        <v>8313</v>
      </c>
      <c r="O2123" t="s">
        <v>8314</v>
      </c>
      <c r="P2123" s="13">
        <f t="shared" si="132"/>
        <v>1</v>
      </c>
      <c r="Q2123" s="13">
        <f t="shared" si="133"/>
        <v>28.4</v>
      </c>
      <c r="R2123" s="14">
        <f t="shared" si="134"/>
        <v>42716.7424537037</v>
      </c>
      <c r="S2123" s="14">
        <f t="shared" si="135"/>
        <v>42746.7424537037</v>
      </c>
    </row>
    <row r="2124" spans="1:19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2" t="s">
        <v>8313</v>
      </c>
      <c r="O2124" t="s">
        <v>8314</v>
      </c>
      <c r="P2124" s="13">
        <f t="shared" si="132"/>
        <v>0</v>
      </c>
      <c r="Q2124" s="13">
        <f t="shared" si="133"/>
        <v>103.33</v>
      </c>
      <c r="R2124" s="14">
        <f t="shared" si="134"/>
        <v>42712.300567129627</v>
      </c>
      <c r="S2124" s="14">
        <f t="shared" si="135"/>
        <v>42742.300567129627</v>
      </c>
    </row>
    <row r="2125" spans="1:19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2" t="s">
        <v>8313</v>
      </c>
      <c r="O2125" t="s">
        <v>8314</v>
      </c>
      <c r="P2125" s="13">
        <f t="shared" si="132"/>
        <v>10</v>
      </c>
      <c r="Q2125" s="13">
        <f t="shared" si="133"/>
        <v>10</v>
      </c>
      <c r="R2125" s="14">
        <f t="shared" si="134"/>
        <v>40198.424849537041</v>
      </c>
      <c r="S2125" s="14">
        <f t="shared" si="135"/>
        <v>40252.290972222225</v>
      </c>
    </row>
    <row r="2126" spans="1:19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2" t="s">
        <v>8313</v>
      </c>
      <c r="O2126" t="s">
        <v>8314</v>
      </c>
      <c r="P2126" s="13">
        <f t="shared" si="132"/>
        <v>10</v>
      </c>
      <c r="Q2126" s="13">
        <f t="shared" si="133"/>
        <v>23</v>
      </c>
      <c r="R2126" s="14">
        <f t="shared" si="134"/>
        <v>40464.028182870366</v>
      </c>
      <c r="S2126" s="14">
        <f t="shared" si="135"/>
        <v>40512.208333333336</v>
      </c>
    </row>
    <row r="2127" spans="1:19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2" t="s">
        <v>8313</v>
      </c>
      <c r="O2127" t="s">
        <v>8314</v>
      </c>
      <c r="P2127" s="13">
        <f t="shared" si="132"/>
        <v>1</v>
      </c>
      <c r="Q2127" s="13">
        <f t="shared" si="133"/>
        <v>31.56</v>
      </c>
      <c r="R2127" s="14">
        <f t="shared" si="134"/>
        <v>42191.023530092592</v>
      </c>
      <c r="S2127" s="14">
        <f t="shared" si="135"/>
        <v>42221.023530092592</v>
      </c>
    </row>
    <row r="2128" spans="1:19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2" t="s">
        <v>8313</v>
      </c>
      <c r="O2128" t="s">
        <v>8314</v>
      </c>
      <c r="P2128" s="13">
        <f t="shared" si="132"/>
        <v>0</v>
      </c>
      <c r="Q2128" s="13">
        <f t="shared" si="133"/>
        <v>5</v>
      </c>
      <c r="R2128" s="14">
        <f t="shared" si="134"/>
        <v>41951.973229166666</v>
      </c>
      <c r="S2128" s="14">
        <f t="shared" si="135"/>
        <v>41981.973229166666</v>
      </c>
    </row>
    <row r="2129" spans="1:19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2" t="s">
        <v>8313</v>
      </c>
      <c r="O2129" t="s">
        <v>8314</v>
      </c>
      <c r="P2129" s="13">
        <f t="shared" si="132"/>
        <v>29</v>
      </c>
      <c r="Q2129" s="13">
        <f t="shared" si="133"/>
        <v>34.22</v>
      </c>
      <c r="R2129" s="14">
        <f t="shared" si="134"/>
        <v>42045.50535879629</v>
      </c>
      <c r="S2129" s="14">
        <f t="shared" si="135"/>
        <v>42075.463692129633</v>
      </c>
    </row>
    <row r="2130" spans="1:19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2" t="s">
        <v>8313</v>
      </c>
      <c r="O2130" t="s">
        <v>8314</v>
      </c>
      <c r="P2130" s="13">
        <f t="shared" si="132"/>
        <v>0</v>
      </c>
      <c r="Q2130" s="13">
        <f t="shared" si="133"/>
        <v>25</v>
      </c>
      <c r="R2130" s="14">
        <f t="shared" si="134"/>
        <v>41843.772789351853</v>
      </c>
      <c r="S2130" s="14">
        <f t="shared" si="135"/>
        <v>41903.772789351853</v>
      </c>
    </row>
    <row r="2131" spans="1:19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2" t="s">
        <v>8313</v>
      </c>
      <c r="O2131" t="s">
        <v>8314</v>
      </c>
      <c r="P2131" s="13">
        <f t="shared" si="132"/>
        <v>12</v>
      </c>
      <c r="Q2131" s="13">
        <f t="shared" si="133"/>
        <v>19.670000000000002</v>
      </c>
      <c r="R2131" s="14">
        <f t="shared" si="134"/>
        <v>42409.024305555555</v>
      </c>
      <c r="S2131" s="14">
        <f t="shared" si="135"/>
        <v>42439.024305555555</v>
      </c>
    </row>
    <row r="2132" spans="1:19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2" t="s">
        <v>8313</v>
      </c>
      <c r="O2132" t="s">
        <v>8314</v>
      </c>
      <c r="P2132" s="13">
        <f t="shared" si="132"/>
        <v>0</v>
      </c>
      <c r="Q2132" s="13">
        <f t="shared" si="133"/>
        <v>21.25</v>
      </c>
      <c r="R2132" s="14">
        <f t="shared" si="134"/>
        <v>41832.086377314816</v>
      </c>
      <c r="S2132" s="14">
        <f t="shared" si="135"/>
        <v>41867.086377314816</v>
      </c>
    </row>
    <row r="2133" spans="1:19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2" t="s">
        <v>8313</v>
      </c>
      <c r="O2133" t="s">
        <v>8314</v>
      </c>
      <c r="P2133" s="13">
        <f t="shared" si="132"/>
        <v>5</v>
      </c>
      <c r="Q2133" s="13">
        <f t="shared" si="133"/>
        <v>8.33</v>
      </c>
      <c r="R2133" s="14">
        <f t="shared" si="134"/>
        <v>42167.207071759258</v>
      </c>
      <c r="S2133" s="14">
        <f t="shared" si="135"/>
        <v>42197.207071759258</v>
      </c>
    </row>
    <row r="2134" spans="1:19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2" t="s">
        <v>8313</v>
      </c>
      <c r="O2134" t="s">
        <v>8314</v>
      </c>
      <c r="P2134" s="13">
        <f t="shared" si="132"/>
        <v>2</v>
      </c>
      <c r="Q2134" s="13">
        <f t="shared" si="133"/>
        <v>21.34</v>
      </c>
      <c r="R2134" s="14">
        <f t="shared" si="134"/>
        <v>41643.487175925926</v>
      </c>
      <c r="S2134" s="14">
        <f t="shared" si="135"/>
        <v>41673.487175925926</v>
      </c>
    </row>
    <row r="2135" spans="1:19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2" t="s">
        <v>8313</v>
      </c>
      <c r="O2135" t="s">
        <v>8314</v>
      </c>
      <c r="P2135" s="13">
        <f t="shared" si="132"/>
        <v>2</v>
      </c>
      <c r="Q2135" s="13">
        <f t="shared" si="133"/>
        <v>5.33</v>
      </c>
      <c r="R2135" s="14">
        <f t="shared" si="134"/>
        <v>40619.097210648149</v>
      </c>
      <c r="S2135" s="14">
        <f t="shared" si="135"/>
        <v>40657.290972222225</v>
      </c>
    </row>
    <row r="2136" spans="1:19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2" t="s">
        <v>8313</v>
      </c>
      <c r="O2136" t="s">
        <v>8314</v>
      </c>
      <c r="P2136" s="13">
        <f t="shared" si="132"/>
        <v>2</v>
      </c>
      <c r="Q2136" s="13">
        <f t="shared" si="133"/>
        <v>34.67</v>
      </c>
      <c r="R2136" s="14">
        <f t="shared" si="134"/>
        <v>41361.886469907404</v>
      </c>
      <c r="S2136" s="14">
        <f t="shared" si="135"/>
        <v>41391.886469907404</v>
      </c>
    </row>
    <row r="2137" spans="1:19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2" t="s">
        <v>8313</v>
      </c>
      <c r="O2137" t="s">
        <v>8314</v>
      </c>
      <c r="P2137" s="13">
        <f t="shared" si="132"/>
        <v>10</v>
      </c>
      <c r="Q2137" s="13">
        <f t="shared" si="133"/>
        <v>21.73</v>
      </c>
      <c r="R2137" s="14">
        <f t="shared" si="134"/>
        <v>41156.963344907403</v>
      </c>
      <c r="S2137" s="14">
        <f t="shared" si="135"/>
        <v>41186.963344907403</v>
      </c>
    </row>
    <row r="2138" spans="1:19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2" t="s">
        <v>8313</v>
      </c>
      <c r="O2138" t="s">
        <v>8314</v>
      </c>
      <c r="P2138" s="13">
        <f t="shared" si="132"/>
        <v>0</v>
      </c>
      <c r="Q2138" s="13">
        <f t="shared" si="133"/>
        <v>11.92</v>
      </c>
      <c r="R2138" s="14">
        <f t="shared" si="134"/>
        <v>41536.509097222224</v>
      </c>
      <c r="S2138" s="14">
        <f t="shared" si="135"/>
        <v>41566.509097222224</v>
      </c>
    </row>
    <row r="2139" spans="1:19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2" t="s">
        <v>8313</v>
      </c>
      <c r="O2139" t="s">
        <v>8314</v>
      </c>
      <c r="P2139" s="13">
        <f t="shared" si="132"/>
        <v>28</v>
      </c>
      <c r="Q2139" s="13">
        <f t="shared" si="133"/>
        <v>26.6</v>
      </c>
      <c r="R2139" s="14">
        <f t="shared" si="134"/>
        <v>41948.771168981482</v>
      </c>
      <c r="S2139" s="14">
        <f t="shared" si="135"/>
        <v>41978.771168981482</v>
      </c>
    </row>
    <row r="2140" spans="1:19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2" t="s">
        <v>8313</v>
      </c>
      <c r="O2140" t="s">
        <v>8314</v>
      </c>
      <c r="P2140" s="13">
        <f t="shared" si="132"/>
        <v>13</v>
      </c>
      <c r="Q2140" s="13">
        <f t="shared" si="133"/>
        <v>10.67</v>
      </c>
      <c r="R2140" s="14">
        <f t="shared" si="134"/>
        <v>41557.013182870374</v>
      </c>
      <c r="S2140" s="14">
        <f t="shared" si="135"/>
        <v>41587.054849537039</v>
      </c>
    </row>
    <row r="2141" spans="1:19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2" t="s">
        <v>8313</v>
      </c>
      <c r="O2141" t="s">
        <v>8314</v>
      </c>
      <c r="P2141" s="13">
        <f t="shared" si="132"/>
        <v>5</v>
      </c>
      <c r="Q2141" s="13">
        <f t="shared" si="133"/>
        <v>29.04</v>
      </c>
      <c r="R2141" s="14">
        <f t="shared" si="134"/>
        <v>42647.750092592592</v>
      </c>
      <c r="S2141" s="14">
        <f t="shared" si="135"/>
        <v>42677.750092592592</v>
      </c>
    </row>
    <row r="2142" spans="1:19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2" t="s">
        <v>8313</v>
      </c>
      <c r="O2142" t="s">
        <v>8314</v>
      </c>
      <c r="P2142" s="13">
        <f t="shared" si="132"/>
        <v>0</v>
      </c>
      <c r="Q2142" s="13">
        <f t="shared" si="133"/>
        <v>50.91</v>
      </c>
      <c r="R2142" s="14">
        <f t="shared" si="134"/>
        <v>41255.833611111113</v>
      </c>
      <c r="S2142" s="14">
        <f t="shared" si="135"/>
        <v>41285.833611111113</v>
      </c>
    </row>
    <row r="2143" spans="1:19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2" t="s">
        <v>8313</v>
      </c>
      <c r="O2143" t="s">
        <v>8314</v>
      </c>
      <c r="P2143" s="13">
        <f t="shared" si="132"/>
        <v>0</v>
      </c>
      <c r="Q2143" s="13">
        <f t="shared" si="133"/>
        <v>0</v>
      </c>
      <c r="R2143" s="14">
        <f t="shared" si="134"/>
        <v>41927.235636574071</v>
      </c>
      <c r="S2143" s="14">
        <f t="shared" si="135"/>
        <v>41957.277303240742</v>
      </c>
    </row>
    <row r="2144" spans="1:19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2" t="s">
        <v>8313</v>
      </c>
      <c r="O2144" t="s">
        <v>8314</v>
      </c>
      <c r="P2144" s="13">
        <f t="shared" si="132"/>
        <v>6</v>
      </c>
      <c r="Q2144" s="13">
        <f t="shared" si="133"/>
        <v>50.08</v>
      </c>
      <c r="R2144" s="14">
        <f t="shared" si="134"/>
        <v>42340.701504629629</v>
      </c>
      <c r="S2144" s="14">
        <f t="shared" si="135"/>
        <v>42368.701504629629</v>
      </c>
    </row>
    <row r="2145" spans="1:19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2" t="s">
        <v>8313</v>
      </c>
      <c r="O2145" t="s">
        <v>8314</v>
      </c>
      <c r="P2145" s="13">
        <f t="shared" si="132"/>
        <v>11</v>
      </c>
      <c r="Q2145" s="13">
        <f t="shared" si="133"/>
        <v>45</v>
      </c>
      <c r="R2145" s="14">
        <f t="shared" si="134"/>
        <v>40332.886712962965</v>
      </c>
      <c r="S2145" s="14">
        <f t="shared" si="135"/>
        <v>40380.791666666664</v>
      </c>
    </row>
    <row r="2146" spans="1:19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2" t="s">
        <v>8313</v>
      </c>
      <c r="O2146" t="s">
        <v>8314</v>
      </c>
      <c r="P2146" s="13">
        <f t="shared" si="132"/>
        <v>2</v>
      </c>
      <c r="Q2146" s="13">
        <f t="shared" si="133"/>
        <v>25.29</v>
      </c>
      <c r="R2146" s="14">
        <f t="shared" si="134"/>
        <v>41499.546759259261</v>
      </c>
      <c r="S2146" s="14">
        <f t="shared" si="135"/>
        <v>41531.546759259261</v>
      </c>
    </row>
    <row r="2147" spans="1:19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2" t="s">
        <v>8313</v>
      </c>
      <c r="O2147" t="s">
        <v>8314</v>
      </c>
      <c r="P2147" s="13">
        <f t="shared" si="132"/>
        <v>30</v>
      </c>
      <c r="Q2147" s="13">
        <f t="shared" si="133"/>
        <v>51.29</v>
      </c>
      <c r="R2147" s="14">
        <f t="shared" si="134"/>
        <v>41575.237430555557</v>
      </c>
      <c r="S2147" s="14">
        <f t="shared" si="135"/>
        <v>41605.279097222221</v>
      </c>
    </row>
    <row r="2148" spans="1:19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2" t="s">
        <v>8313</v>
      </c>
      <c r="O2148" t="s">
        <v>8314</v>
      </c>
      <c r="P2148" s="13">
        <f t="shared" si="132"/>
        <v>0</v>
      </c>
      <c r="Q2148" s="13">
        <f t="shared" si="133"/>
        <v>1</v>
      </c>
      <c r="R2148" s="14">
        <f t="shared" si="134"/>
        <v>42397.679513888885</v>
      </c>
      <c r="S2148" s="14">
        <f t="shared" si="135"/>
        <v>42411.679513888885</v>
      </c>
    </row>
    <row r="2149" spans="1:19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2" t="s">
        <v>8313</v>
      </c>
      <c r="O2149" t="s">
        <v>8314</v>
      </c>
      <c r="P2149" s="13">
        <f t="shared" si="132"/>
        <v>1</v>
      </c>
      <c r="Q2149" s="13">
        <f t="shared" si="133"/>
        <v>49.38</v>
      </c>
      <c r="R2149" s="14">
        <f t="shared" si="134"/>
        <v>41927.295694444445</v>
      </c>
      <c r="S2149" s="14">
        <f t="shared" si="135"/>
        <v>41959.337361111116</v>
      </c>
    </row>
    <row r="2150" spans="1:19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2" t="s">
        <v>8313</v>
      </c>
      <c r="O2150" t="s">
        <v>8314</v>
      </c>
      <c r="P2150" s="13">
        <f t="shared" si="132"/>
        <v>2</v>
      </c>
      <c r="Q2150" s="13">
        <f t="shared" si="133"/>
        <v>1</v>
      </c>
      <c r="R2150" s="14">
        <f t="shared" si="134"/>
        <v>42066.733587962968</v>
      </c>
      <c r="S2150" s="14">
        <f t="shared" si="135"/>
        <v>42096.691921296297</v>
      </c>
    </row>
    <row r="2151" spans="1:19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2" t="s">
        <v>8313</v>
      </c>
      <c r="O2151" t="s">
        <v>8314</v>
      </c>
      <c r="P2151" s="13">
        <f t="shared" si="132"/>
        <v>0</v>
      </c>
      <c r="Q2151" s="13">
        <f t="shared" si="133"/>
        <v>0</v>
      </c>
      <c r="R2151" s="14">
        <f t="shared" si="134"/>
        <v>40355.024953703702</v>
      </c>
      <c r="S2151" s="14">
        <f t="shared" si="135"/>
        <v>40390</v>
      </c>
    </row>
    <row r="2152" spans="1:19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2" t="s">
        <v>8313</v>
      </c>
      <c r="O2152" t="s">
        <v>8314</v>
      </c>
      <c r="P2152" s="13">
        <f t="shared" si="132"/>
        <v>1</v>
      </c>
      <c r="Q2152" s="13">
        <f t="shared" si="133"/>
        <v>101.25</v>
      </c>
      <c r="R2152" s="14">
        <f t="shared" si="134"/>
        <v>42534.284710648149</v>
      </c>
      <c r="S2152" s="14">
        <f t="shared" si="135"/>
        <v>42564.284710648149</v>
      </c>
    </row>
    <row r="2153" spans="1:19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2" t="s">
        <v>8313</v>
      </c>
      <c r="O2153" t="s">
        <v>8314</v>
      </c>
      <c r="P2153" s="13">
        <f t="shared" si="132"/>
        <v>0</v>
      </c>
      <c r="Q2153" s="13">
        <f t="shared" si="133"/>
        <v>19.670000000000002</v>
      </c>
      <c r="R2153" s="14">
        <f t="shared" si="134"/>
        <v>42520.847384259265</v>
      </c>
      <c r="S2153" s="14">
        <f t="shared" si="135"/>
        <v>42550.847384259265</v>
      </c>
    </row>
    <row r="2154" spans="1:19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2" t="s">
        <v>8313</v>
      </c>
      <c r="O2154" t="s">
        <v>8314</v>
      </c>
      <c r="P2154" s="13">
        <f t="shared" si="132"/>
        <v>0</v>
      </c>
      <c r="Q2154" s="13">
        <f t="shared" si="133"/>
        <v>12.5</v>
      </c>
      <c r="R2154" s="14">
        <f t="shared" si="134"/>
        <v>41683.832280092596</v>
      </c>
      <c r="S2154" s="14">
        <f t="shared" si="135"/>
        <v>41713.790613425925</v>
      </c>
    </row>
    <row r="2155" spans="1:19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2" t="s">
        <v>8313</v>
      </c>
      <c r="O2155" t="s">
        <v>8314</v>
      </c>
      <c r="P2155" s="13">
        <f t="shared" si="132"/>
        <v>0</v>
      </c>
      <c r="Q2155" s="13">
        <f t="shared" si="133"/>
        <v>8.5</v>
      </c>
      <c r="R2155" s="14">
        <f t="shared" si="134"/>
        <v>41974.911087962959</v>
      </c>
      <c r="S2155" s="14">
        <f t="shared" si="135"/>
        <v>42014.332638888889</v>
      </c>
    </row>
    <row r="2156" spans="1:19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2" t="s">
        <v>8313</v>
      </c>
      <c r="O2156" t="s">
        <v>8314</v>
      </c>
      <c r="P2156" s="13">
        <f t="shared" si="132"/>
        <v>1</v>
      </c>
      <c r="Q2156" s="13">
        <f t="shared" si="133"/>
        <v>1</v>
      </c>
      <c r="R2156" s="14">
        <f t="shared" si="134"/>
        <v>41647.632256944446</v>
      </c>
      <c r="S2156" s="14">
        <f t="shared" si="135"/>
        <v>41667.632256944446</v>
      </c>
    </row>
    <row r="2157" spans="1:19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2" t="s">
        <v>8313</v>
      </c>
      <c r="O2157" t="s">
        <v>8314</v>
      </c>
      <c r="P2157" s="13">
        <f t="shared" si="132"/>
        <v>2</v>
      </c>
      <c r="Q2157" s="13">
        <f t="shared" si="133"/>
        <v>23</v>
      </c>
      <c r="R2157" s="14">
        <f t="shared" si="134"/>
        <v>42430.747511574074</v>
      </c>
      <c r="S2157" s="14">
        <f t="shared" si="135"/>
        <v>42460.70584490741</v>
      </c>
    </row>
    <row r="2158" spans="1:19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2" t="s">
        <v>8313</v>
      </c>
      <c r="O2158" t="s">
        <v>8314</v>
      </c>
      <c r="P2158" s="13">
        <f t="shared" si="132"/>
        <v>3</v>
      </c>
      <c r="Q2158" s="13">
        <f t="shared" si="133"/>
        <v>17.989999999999998</v>
      </c>
      <c r="R2158" s="14">
        <f t="shared" si="134"/>
        <v>41488.85423611111</v>
      </c>
      <c r="S2158" s="14">
        <f t="shared" si="135"/>
        <v>41533.85423611111</v>
      </c>
    </row>
    <row r="2159" spans="1:19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2" t="s">
        <v>8313</v>
      </c>
      <c r="O2159" t="s">
        <v>8314</v>
      </c>
      <c r="P2159" s="13">
        <f t="shared" si="132"/>
        <v>28</v>
      </c>
      <c r="Q2159" s="13">
        <f t="shared" si="133"/>
        <v>370.95</v>
      </c>
      <c r="R2159" s="14">
        <f t="shared" si="134"/>
        <v>42694.98128472222</v>
      </c>
      <c r="S2159" s="14">
        <f t="shared" si="135"/>
        <v>42727.332638888889</v>
      </c>
    </row>
    <row r="2160" spans="1:19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2" t="s">
        <v>8313</v>
      </c>
      <c r="O2160" t="s">
        <v>8314</v>
      </c>
      <c r="P2160" s="13">
        <f t="shared" si="132"/>
        <v>7</v>
      </c>
      <c r="Q2160" s="13">
        <f t="shared" si="133"/>
        <v>63.57</v>
      </c>
      <c r="R2160" s="14">
        <f t="shared" si="134"/>
        <v>41264.853865740741</v>
      </c>
      <c r="S2160" s="14">
        <f t="shared" si="135"/>
        <v>41309.853865740741</v>
      </c>
    </row>
    <row r="2161" spans="1:19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2" t="s">
        <v>8313</v>
      </c>
      <c r="O2161" t="s">
        <v>8314</v>
      </c>
      <c r="P2161" s="13">
        <f t="shared" si="132"/>
        <v>1</v>
      </c>
      <c r="Q2161" s="13">
        <f t="shared" si="133"/>
        <v>13</v>
      </c>
      <c r="R2161" s="14">
        <f t="shared" si="134"/>
        <v>40710.731180555551</v>
      </c>
      <c r="S2161" s="14">
        <f t="shared" si="135"/>
        <v>40740.731180555551</v>
      </c>
    </row>
    <row r="2162" spans="1:19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2" t="s">
        <v>8313</v>
      </c>
      <c r="O2162" t="s">
        <v>8314</v>
      </c>
      <c r="P2162" s="13">
        <f t="shared" si="132"/>
        <v>1</v>
      </c>
      <c r="Q2162" s="13">
        <f t="shared" si="133"/>
        <v>5.31</v>
      </c>
      <c r="R2162" s="14">
        <f t="shared" si="134"/>
        <v>41018.711863425924</v>
      </c>
      <c r="S2162" s="14">
        <f t="shared" si="135"/>
        <v>41048.711863425924</v>
      </c>
    </row>
    <row r="2163" spans="1:19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2" t="s">
        <v>8305</v>
      </c>
      <c r="O2163" t="s">
        <v>8306</v>
      </c>
      <c r="P2163" s="13">
        <f t="shared" si="132"/>
        <v>116</v>
      </c>
      <c r="Q2163" s="13">
        <f t="shared" si="133"/>
        <v>35.619999999999997</v>
      </c>
      <c r="R2163" s="14">
        <f t="shared" si="134"/>
        <v>42240.852534722217</v>
      </c>
      <c r="S2163" s="14">
        <f t="shared" si="135"/>
        <v>42270.852534722217</v>
      </c>
    </row>
    <row r="2164" spans="1:19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2" t="s">
        <v>8305</v>
      </c>
      <c r="O2164" t="s">
        <v>8306</v>
      </c>
      <c r="P2164" s="13">
        <f t="shared" si="132"/>
        <v>112</v>
      </c>
      <c r="Q2164" s="13">
        <f t="shared" si="133"/>
        <v>87.1</v>
      </c>
      <c r="R2164" s="14">
        <f t="shared" si="134"/>
        <v>41813.766099537039</v>
      </c>
      <c r="S2164" s="14">
        <f t="shared" si="135"/>
        <v>41844.766099537039</v>
      </c>
    </row>
    <row r="2165" spans="1:19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2" t="s">
        <v>8305</v>
      </c>
      <c r="O2165" t="s">
        <v>8306</v>
      </c>
      <c r="P2165" s="13">
        <f t="shared" si="132"/>
        <v>132</v>
      </c>
      <c r="Q2165" s="13">
        <f t="shared" si="133"/>
        <v>75.11</v>
      </c>
      <c r="R2165" s="14">
        <f t="shared" si="134"/>
        <v>42111.899537037039</v>
      </c>
      <c r="S2165" s="14">
        <f t="shared" si="135"/>
        <v>42163.159722222219</v>
      </c>
    </row>
    <row r="2166" spans="1:19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2" t="s">
        <v>8305</v>
      </c>
      <c r="O2166" t="s">
        <v>8306</v>
      </c>
      <c r="P2166" s="13">
        <f t="shared" si="132"/>
        <v>103</v>
      </c>
      <c r="Q2166" s="13">
        <f t="shared" si="133"/>
        <v>68.010000000000005</v>
      </c>
      <c r="R2166" s="14">
        <f t="shared" si="134"/>
        <v>42515.71775462963</v>
      </c>
      <c r="S2166" s="14">
        <f t="shared" si="135"/>
        <v>42546.165972222225</v>
      </c>
    </row>
    <row r="2167" spans="1:19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2" t="s">
        <v>8305</v>
      </c>
      <c r="O2167" t="s">
        <v>8306</v>
      </c>
      <c r="P2167" s="13">
        <f t="shared" si="132"/>
        <v>139</v>
      </c>
      <c r="Q2167" s="13">
        <f t="shared" si="133"/>
        <v>29.62</v>
      </c>
      <c r="R2167" s="14">
        <f t="shared" si="134"/>
        <v>42438.667071759264</v>
      </c>
      <c r="S2167" s="14">
        <f t="shared" si="135"/>
        <v>42468.625405092593</v>
      </c>
    </row>
    <row r="2168" spans="1:19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2" t="s">
        <v>8305</v>
      </c>
      <c r="O2168" t="s">
        <v>8306</v>
      </c>
      <c r="P2168" s="13">
        <f t="shared" si="132"/>
        <v>147</v>
      </c>
      <c r="Q2168" s="13">
        <f t="shared" si="133"/>
        <v>91.63</v>
      </c>
      <c r="R2168" s="14">
        <f t="shared" si="134"/>
        <v>41933.838171296295</v>
      </c>
      <c r="S2168" s="14">
        <f t="shared" si="135"/>
        <v>41978.879837962959</v>
      </c>
    </row>
    <row r="2169" spans="1:19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2" t="s">
        <v>8305</v>
      </c>
      <c r="O2169" t="s">
        <v>8306</v>
      </c>
      <c r="P2169" s="13">
        <f t="shared" si="132"/>
        <v>120</v>
      </c>
      <c r="Q2169" s="13">
        <f t="shared" si="133"/>
        <v>22.5</v>
      </c>
      <c r="R2169" s="14">
        <f t="shared" si="134"/>
        <v>41153.066400462965</v>
      </c>
      <c r="S2169" s="14">
        <f t="shared" si="135"/>
        <v>41167.066400462965</v>
      </c>
    </row>
    <row r="2170" spans="1:19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2" t="s">
        <v>8305</v>
      </c>
      <c r="O2170" t="s">
        <v>8306</v>
      </c>
      <c r="P2170" s="13">
        <f t="shared" si="132"/>
        <v>122</v>
      </c>
      <c r="Q2170" s="13">
        <f t="shared" si="133"/>
        <v>64.37</v>
      </c>
      <c r="R2170" s="14">
        <f t="shared" si="134"/>
        <v>42745.600243055553</v>
      </c>
      <c r="S2170" s="14">
        <f t="shared" si="135"/>
        <v>42776.208333333328</v>
      </c>
    </row>
    <row r="2171" spans="1:19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2" t="s">
        <v>8305</v>
      </c>
      <c r="O2171" t="s">
        <v>8306</v>
      </c>
      <c r="P2171" s="13">
        <f t="shared" si="132"/>
        <v>100</v>
      </c>
      <c r="Q2171" s="13">
        <f t="shared" si="133"/>
        <v>21.86</v>
      </c>
      <c r="R2171" s="14">
        <f t="shared" si="134"/>
        <v>42793.700821759259</v>
      </c>
      <c r="S2171" s="14">
        <f t="shared" si="135"/>
        <v>42796.700821759259</v>
      </c>
    </row>
    <row r="2172" spans="1:19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2" t="s">
        <v>8305</v>
      </c>
      <c r="O2172" t="s">
        <v>8306</v>
      </c>
      <c r="P2172" s="13">
        <f t="shared" si="132"/>
        <v>181</v>
      </c>
      <c r="Q2172" s="13">
        <f t="shared" si="133"/>
        <v>33.32</v>
      </c>
      <c r="R2172" s="14">
        <f t="shared" si="134"/>
        <v>42198.750254629631</v>
      </c>
      <c r="S2172" s="14">
        <f t="shared" si="135"/>
        <v>42238.750254629631</v>
      </c>
    </row>
    <row r="2173" spans="1:19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2" t="s">
        <v>8305</v>
      </c>
      <c r="O2173" t="s">
        <v>8306</v>
      </c>
      <c r="P2173" s="13">
        <f t="shared" si="132"/>
        <v>106</v>
      </c>
      <c r="Q2173" s="13">
        <f t="shared" si="133"/>
        <v>90.28</v>
      </c>
      <c r="R2173" s="14">
        <f t="shared" si="134"/>
        <v>42141.95711805555</v>
      </c>
      <c r="S2173" s="14">
        <f t="shared" si="135"/>
        <v>42177.208333333328</v>
      </c>
    </row>
    <row r="2174" spans="1:19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2" t="s">
        <v>8305</v>
      </c>
      <c r="O2174" t="s">
        <v>8306</v>
      </c>
      <c r="P2174" s="13">
        <f t="shared" si="132"/>
        <v>100</v>
      </c>
      <c r="Q2174" s="13">
        <f t="shared" si="133"/>
        <v>76.92</v>
      </c>
      <c r="R2174" s="14">
        <f t="shared" si="134"/>
        <v>42082.580092592587</v>
      </c>
      <c r="S2174" s="14">
        <f t="shared" si="135"/>
        <v>42112.580092592587</v>
      </c>
    </row>
    <row r="2175" spans="1:19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2" t="s">
        <v>8305</v>
      </c>
      <c r="O2175" t="s">
        <v>8306</v>
      </c>
      <c r="P2175" s="13">
        <f t="shared" si="132"/>
        <v>127</v>
      </c>
      <c r="Q2175" s="13">
        <f t="shared" si="133"/>
        <v>59.23</v>
      </c>
      <c r="R2175" s="14">
        <f t="shared" si="134"/>
        <v>41495.692627314813</v>
      </c>
      <c r="S2175" s="14">
        <f t="shared" si="135"/>
        <v>41527.165972222225</v>
      </c>
    </row>
    <row r="2176" spans="1:19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2" t="s">
        <v>8305</v>
      </c>
      <c r="O2176" t="s">
        <v>8306</v>
      </c>
      <c r="P2176" s="13">
        <f t="shared" si="132"/>
        <v>103</v>
      </c>
      <c r="Q2176" s="13">
        <f t="shared" si="133"/>
        <v>65.38</v>
      </c>
      <c r="R2176" s="14">
        <f t="shared" si="134"/>
        <v>42465.542905092589</v>
      </c>
      <c r="S2176" s="14">
        <f t="shared" si="135"/>
        <v>42495.542905092589</v>
      </c>
    </row>
    <row r="2177" spans="1:19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2" t="s">
        <v>8305</v>
      </c>
      <c r="O2177" t="s">
        <v>8306</v>
      </c>
      <c r="P2177" s="13">
        <f t="shared" si="132"/>
        <v>250</v>
      </c>
      <c r="Q2177" s="13">
        <f t="shared" si="133"/>
        <v>67.31</v>
      </c>
      <c r="R2177" s="14">
        <f t="shared" si="134"/>
        <v>42565.009097222224</v>
      </c>
      <c r="S2177" s="14">
        <f t="shared" si="135"/>
        <v>42572.009097222224</v>
      </c>
    </row>
    <row r="2178" spans="1:19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2" t="s">
        <v>8305</v>
      </c>
      <c r="O2178" t="s">
        <v>8306</v>
      </c>
      <c r="P2178" s="13">
        <f t="shared" ref="P2178:P2241" si="136">ROUND(E2178/D2178*100,0)</f>
        <v>126</v>
      </c>
      <c r="Q2178" s="13">
        <f t="shared" si="133"/>
        <v>88.75</v>
      </c>
      <c r="R2178" s="14">
        <f t="shared" si="134"/>
        <v>42096.633206018523</v>
      </c>
      <c r="S2178" s="14">
        <f t="shared" si="135"/>
        <v>42126.633206018523</v>
      </c>
    </row>
    <row r="2179" spans="1:19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2" t="s">
        <v>8305</v>
      </c>
      <c r="O2179" t="s">
        <v>8306</v>
      </c>
      <c r="P2179" s="13">
        <f t="shared" si="136"/>
        <v>100</v>
      </c>
      <c r="Q2179" s="13">
        <f t="shared" ref="Q2179:Q2242" si="137">IFERROR(ROUND(E2179/L2179,2),0)</f>
        <v>65.87</v>
      </c>
      <c r="R2179" s="14">
        <f t="shared" ref="R2179:R2242" si="138">(((J2179/60)/60)/24)+DATE(1970,1,1)</f>
        <v>42502.250775462962</v>
      </c>
      <c r="S2179" s="14">
        <f t="shared" ref="S2179:S2242" si="139">(((I2179/60)/60)/24)+DATE(1970,1,1)</f>
        <v>42527.250775462962</v>
      </c>
    </row>
    <row r="2180" spans="1:19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2" t="s">
        <v>8305</v>
      </c>
      <c r="O2180" t="s">
        <v>8306</v>
      </c>
      <c r="P2180" s="13">
        <f t="shared" si="136"/>
        <v>139</v>
      </c>
      <c r="Q2180" s="13">
        <f t="shared" si="137"/>
        <v>40.35</v>
      </c>
      <c r="R2180" s="14">
        <f t="shared" si="138"/>
        <v>42723.63653935185</v>
      </c>
      <c r="S2180" s="14">
        <f t="shared" si="139"/>
        <v>42753.63653935185</v>
      </c>
    </row>
    <row r="2181" spans="1:19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2" t="s">
        <v>8305</v>
      </c>
      <c r="O2181" t="s">
        <v>8306</v>
      </c>
      <c r="P2181" s="13">
        <f t="shared" si="136"/>
        <v>161</v>
      </c>
      <c r="Q2181" s="13">
        <f t="shared" si="137"/>
        <v>76.86</v>
      </c>
      <c r="R2181" s="14">
        <f t="shared" si="138"/>
        <v>42075.171203703707</v>
      </c>
      <c r="S2181" s="14">
        <f t="shared" si="139"/>
        <v>42105.171203703707</v>
      </c>
    </row>
    <row r="2182" spans="1:19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2" t="s">
        <v>8305</v>
      </c>
      <c r="O2182" t="s">
        <v>8306</v>
      </c>
      <c r="P2182" s="13">
        <f t="shared" si="136"/>
        <v>107</v>
      </c>
      <c r="Q2182" s="13">
        <f t="shared" si="137"/>
        <v>68.709999999999994</v>
      </c>
      <c r="R2182" s="14">
        <f t="shared" si="138"/>
        <v>42279.669768518521</v>
      </c>
      <c r="S2182" s="14">
        <f t="shared" si="139"/>
        <v>42321.711435185185</v>
      </c>
    </row>
    <row r="2183" spans="1:19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2" t="s">
        <v>8313</v>
      </c>
      <c r="O2183" t="s">
        <v>8331</v>
      </c>
      <c r="P2183" s="13">
        <f t="shared" si="136"/>
        <v>153</v>
      </c>
      <c r="Q2183" s="13">
        <f t="shared" si="137"/>
        <v>57.77</v>
      </c>
      <c r="R2183" s="14">
        <f t="shared" si="138"/>
        <v>42773.005243055552</v>
      </c>
      <c r="S2183" s="14">
        <f t="shared" si="139"/>
        <v>42787.005243055552</v>
      </c>
    </row>
    <row r="2184" spans="1:19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2" t="s">
        <v>8313</v>
      </c>
      <c r="O2184" t="s">
        <v>8331</v>
      </c>
      <c r="P2184" s="13">
        <f t="shared" si="136"/>
        <v>524</v>
      </c>
      <c r="Q2184" s="13">
        <f t="shared" si="137"/>
        <v>44.17</v>
      </c>
      <c r="R2184" s="14">
        <f t="shared" si="138"/>
        <v>41879.900752314818</v>
      </c>
      <c r="S2184" s="14">
        <f t="shared" si="139"/>
        <v>41914.900752314818</v>
      </c>
    </row>
    <row r="2185" spans="1:19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2" t="s">
        <v>8313</v>
      </c>
      <c r="O2185" t="s">
        <v>8331</v>
      </c>
      <c r="P2185" s="13">
        <f t="shared" si="136"/>
        <v>489</v>
      </c>
      <c r="Q2185" s="13">
        <f t="shared" si="137"/>
        <v>31.57</v>
      </c>
      <c r="R2185" s="14">
        <f t="shared" si="138"/>
        <v>42745.365474537044</v>
      </c>
      <c r="S2185" s="14">
        <f t="shared" si="139"/>
        <v>42775.208333333328</v>
      </c>
    </row>
    <row r="2186" spans="1:19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2" t="s">
        <v>8313</v>
      </c>
      <c r="O2186" t="s">
        <v>8331</v>
      </c>
      <c r="P2186" s="13">
        <f t="shared" si="136"/>
        <v>285</v>
      </c>
      <c r="Q2186" s="13">
        <f t="shared" si="137"/>
        <v>107.05</v>
      </c>
      <c r="R2186" s="14">
        <f t="shared" si="138"/>
        <v>42380.690289351856</v>
      </c>
      <c r="S2186" s="14">
        <f t="shared" si="139"/>
        <v>42394.666666666672</v>
      </c>
    </row>
    <row r="2187" spans="1:19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2" t="s">
        <v>8313</v>
      </c>
      <c r="O2187" t="s">
        <v>8331</v>
      </c>
      <c r="P2187" s="13">
        <f t="shared" si="136"/>
        <v>1857</v>
      </c>
      <c r="Q2187" s="13">
        <f t="shared" si="137"/>
        <v>149.03</v>
      </c>
      <c r="R2187" s="14">
        <f t="shared" si="138"/>
        <v>41319.349988425929</v>
      </c>
      <c r="S2187" s="14">
        <f t="shared" si="139"/>
        <v>41359.349988425929</v>
      </c>
    </row>
    <row r="2188" spans="1:19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2" t="s">
        <v>8313</v>
      </c>
      <c r="O2188" t="s">
        <v>8331</v>
      </c>
      <c r="P2188" s="13">
        <f t="shared" si="136"/>
        <v>110</v>
      </c>
      <c r="Q2188" s="13">
        <f t="shared" si="137"/>
        <v>55.96</v>
      </c>
      <c r="R2188" s="14">
        <f t="shared" si="138"/>
        <v>42583.615081018521</v>
      </c>
      <c r="S2188" s="14">
        <f t="shared" si="139"/>
        <v>42620.083333333328</v>
      </c>
    </row>
    <row r="2189" spans="1:19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2" t="s">
        <v>8313</v>
      </c>
      <c r="O2189" t="s">
        <v>8331</v>
      </c>
      <c r="P2189" s="13">
        <f t="shared" si="136"/>
        <v>1015</v>
      </c>
      <c r="Q2189" s="13">
        <f t="shared" si="137"/>
        <v>56.97</v>
      </c>
      <c r="R2189" s="14">
        <f t="shared" si="138"/>
        <v>42068.209097222221</v>
      </c>
      <c r="S2189" s="14">
        <f t="shared" si="139"/>
        <v>42097.165972222225</v>
      </c>
    </row>
    <row r="2190" spans="1:19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2" t="s">
        <v>8313</v>
      </c>
      <c r="O2190" t="s">
        <v>8331</v>
      </c>
      <c r="P2190" s="13">
        <f t="shared" si="136"/>
        <v>412</v>
      </c>
      <c r="Q2190" s="13">
        <f t="shared" si="137"/>
        <v>44.06</v>
      </c>
      <c r="R2190" s="14">
        <f t="shared" si="138"/>
        <v>42633.586122685185</v>
      </c>
      <c r="S2190" s="14">
        <f t="shared" si="139"/>
        <v>42668.708333333328</v>
      </c>
    </row>
    <row r="2191" spans="1:19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2" t="s">
        <v>8313</v>
      </c>
      <c r="O2191" t="s">
        <v>8331</v>
      </c>
      <c r="P2191" s="13">
        <f t="shared" si="136"/>
        <v>503</v>
      </c>
      <c r="Q2191" s="13">
        <f t="shared" si="137"/>
        <v>68.63</v>
      </c>
      <c r="R2191" s="14">
        <f t="shared" si="138"/>
        <v>42467.788194444445</v>
      </c>
      <c r="S2191" s="14">
        <f t="shared" si="139"/>
        <v>42481.916666666672</v>
      </c>
    </row>
    <row r="2192" spans="1:19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2" t="s">
        <v>8313</v>
      </c>
      <c r="O2192" t="s">
        <v>8331</v>
      </c>
      <c r="P2192" s="13">
        <f t="shared" si="136"/>
        <v>185</v>
      </c>
      <c r="Q2192" s="13">
        <f t="shared" si="137"/>
        <v>65.319999999999993</v>
      </c>
      <c r="R2192" s="14">
        <f t="shared" si="138"/>
        <v>42417.625046296293</v>
      </c>
      <c r="S2192" s="14">
        <f t="shared" si="139"/>
        <v>42452.290972222225</v>
      </c>
    </row>
    <row r="2193" spans="1:19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2" t="s">
        <v>8313</v>
      </c>
      <c r="O2193" t="s">
        <v>8331</v>
      </c>
      <c r="P2193" s="13">
        <f t="shared" si="136"/>
        <v>120</v>
      </c>
      <c r="Q2193" s="13">
        <f t="shared" si="137"/>
        <v>35.92</v>
      </c>
      <c r="R2193" s="14">
        <f t="shared" si="138"/>
        <v>42768.833645833336</v>
      </c>
      <c r="S2193" s="14">
        <f t="shared" si="139"/>
        <v>42780.833645833336</v>
      </c>
    </row>
    <row r="2194" spans="1:19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2" t="s">
        <v>8313</v>
      </c>
      <c r="O2194" t="s">
        <v>8331</v>
      </c>
      <c r="P2194" s="13">
        <f t="shared" si="136"/>
        <v>1081</v>
      </c>
      <c r="Q2194" s="13">
        <f t="shared" si="137"/>
        <v>40.07</v>
      </c>
      <c r="R2194" s="14">
        <f t="shared" si="138"/>
        <v>42691.8512037037</v>
      </c>
      <c r="S2194" s="14">
        <f t="shared" si="139"/>
        <v>42719.958333333328</v>
      </c>
    </row>
    <row r="2195" spans="1:19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2" t="s">
        <v>8313</v>
      </c>
      <c r="O2195" t="s">
        <v>8331</v>
      </c>
      <c r="P2195" s="13">
        <f t="shared" si="136"/>
        <v>452</v>
      </c>
      <c r="Q2195" s="13">
        <f t="shared" si="137"/>
        <v>75.650000000000006</v>
      </c>
      <c r="R2195" s="14">
        <f t="shared" si="138"/>
        <v>42664.405925925923</v>
      </c>
      <c r="S2195" s="14">
        <f t="shared" si="139"/>
        <v>42695.207638888889</v>
      </c>
    </row>
    <row r="2196" spans="1:19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2" t="s">
        <v>8313</v>
      </c>
      <c r="O2196" t="s">
        <v>8331</v>
      </c>
      <c r="P2196" s="13">
        <f t="shared" si="136"/>
        <v>537</v>
      </c>
      <c r="Q2196" s="13">
        <f t="shared" si="137"/>
        <v>61.2</v>
      </c>
      <c r="R2196" s="14">
        <f t="shared" si="138"/>
        <v>42425.757986111115</v>
      </c>
      <c r="S2196" s="14">
        <f t="shared" si="139"/>
        <v>42455.716319444444</v>
      </c>
    </row>
    <row r="2197" spans="1:19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2" t="s">
        <v>8313</v>
      </c>
      <c r="O2197" t="s">
        <v>8331</v>
      </c>
      <c r="P2197" s="13">
        <f t="shared" si="136"/>
        <v>120</v>
      </c>
      <c r="Q2197" s="13">
        <f t="shared" si="137"/>
        <v>48.13</v>
      </c>
      <c r="R2197" s="14">
        <f t="shared" si="138"/>
        <v>42197.771990740745</v>
      </c>
      <c r="S2197" s="14">
        <f t="shared" si="139"/>
        <v>42227.771990740745</v>
      </c>
    </row>
    <row r="2198" spans="1:19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2" t="s">
        <v>8313</v>
      </c>
      <c r="O2198" t="s">
        <v>8331</v>
      </c>
      <c r="P2198" s="13">
        <f t="shared" si="136"/>
        <v>114</v>
      </c>
      <c r="Q2198" s="13">
        <f t="shared" si="137"/>
        <v>68.11</v>
      </c>
      <c r="R2198" s="14">
        <f t="shared" si="138"/>
        <v>42675.487291666665</v>
      </c>
      <c r="S2198" s="14">
        <f t="shared" si="139"/>
        <v>42706.291666666672</v>
      </c>
    </row>
    <row r="2199" spans="1:19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2" t="s">
        <v>8313</v>
      </c>
      <c r="O2199" t="s">
        <v>8331</v>
      </c>
      <c r="P2199" s="13">
        <f t="shared" si="136"/>
        <v>951</v>
      </c>
      <c r="Q2199" s="13">
        <f t="shared" si="137"/>
        <v>65.89</v>
      </c>
      <c r="R2199" s="14">
        <f t="shared" si="138"/>
        <v>42033.584016203706</v>
      </c>
      <c r="S2199" s="14">
        <f t="shared" si="139"/>
        <v>42063.584016203706</v>
      </c>
    </row>
    <row r="2200" spans="1:19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2" t="s">
        <v>8313</v>
      </c>
      <c r="O2200" t="s">
        <v>8331</v>
      </c>
      <c r="P2200" s="13">
        <f t="shared" si="136"/>
        <v>133</v>
      </c>
      <c r="Q2200" s="13">
        <f t="shared" si="137"/>
        <v>81.650000000000006</v>
      </c>
      <c r="R2200" s="14">
        <f t="shared" si="138"/>
        <v>42292.513888888891</v>
      </c>
      <c r="S2200" s="14">
        <f t="shared" si="139"/>
        <v>42322.555555555555</v>
      </c>
    </row>
    <row r="2201" spans="1:19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2" t="s">
        <v>8313</v>
      </c>
      <c r="O2201" t="s">
        <v>8331</v>
      </c>
      <c r="P2201" s="13">
        <f t="shared" si="136"/>
        <v>147</v>
      </c>
      <c r="Q2201" s="13">
        <f t="shared" si="137"/>
        <v>52.7</v>
      </c>
      <c r="R2201" s="14">
        <f t="shared" si="138"/>
        <v>42262.416643518518</v>
      </c>
      <c r="S2201" s="14">
        <f t="shared" si="139"/>
        <v>42292.416643518518</v>
      </c>
    </row>
    <row r="2202" spans="1:19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2" t="s">
        <v>8313</v>
      </c>
      <c r="O2202" t="s">
        <v>8331</v>
      </c>
      <c r="P2202" s="13">
        <f t="shared" si="136"/>
        <v>542</v>
      </c>
      <c r="Q2202" s="13">
        <f t="shared" si="137"/>
        <v>41.23</v>
      </c>
      <c r="R2202" s="14">
        <f t="shared" si="138"/>
        <v>42163.625787037032</v>
      </c>
      <c r="S2202" s="14">
        <f t="shared" si="139"/>
        <v>42191.125</v>
      </c>
    </row>
    <row r="2203" spans="1:19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2" t="s">
        <v>8305</v>
      </c>
      <c r="O2203" t="s">
        <v>8310</v>
      </c>
      <c r="P2203" s="13">
        <f t="shared" si="136"/>
        <v>383</v>
      </c>
      <c r="Q2203" s="13">
        <f t="shared" si="137"/>
        <v>15.04</v>
      </c>
      <c r="R2203" s="14">
        <f t="shared" si="138"/>
        <v>41276.846817129634</v>
      </c>
      <c r="S2203" s="14">
        <f t="shared" si="139"/>
        <v>41290.846817129634</v>
      </c>
    </row>
    <row r="2204" spans="1:19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2" t="s">
        <v>8305</v>
      </c>
      <c r="O2204" t="s">
        <v>8310</v>
      </c>
      <c r="P2204" s="13">
        <f t="shared" si="136"/>
        <v>704</v>
      </c>
      <c r="Q2204" s="13">
        <f t="shared" si="137"/>
        <v>39.07</v>
      </c>
      <c r="R2204" s="14">
        <f t="shared" si="138"/>
        <v>41184.849166666667</v>
      </c>
      <c r="S2204" s="14">
        <f t="shared" si="139"/>
        <v>41214.849166666667</v>
      </c>
    </row>
    <row r="2205" spans="1:19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2" t="s">
        <v>8305</v>
      </c>
      <c r="O2205" t="s">
        <v>8310</v>
      </c>
      <c r="P2205" s="13">
        <f t="shared" si="136"/>
        <v>110</v>
      </c>
      <c r="Q2205" s="13">
        <f t="shared" si="137"/>
        <v>43.82</v>
      </c>
      <c r="R2205" s="14">
        <f t="shared" si="138"/>
        <v>42241.85974537037</v>
      </c>
      <c r="S2205" s="14">
        <f t="shared" si="139"/>
        <v>42271.85974537037</v>
      </c>
    </row>
    <row r="2206" spans="1:19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2" t="s">
        <v>8305</v>
      </c>
      <c r="O2206" t="s">
        <v>8310</v>
      </c>
      <c r="P2206" s="13">
        <f t="shared" si="136"/>
        <v>133</v>
      </c>
      <c r="Q2206" s="13">
        <f t="shared" si="137"/>
        <v>27.3</v>
      </c>
      <c r="R2206" s="14">
        <f t="shared" si="138"/>
        <v>41312.311562499999</v>
      </c>
      <c r="S2206" s="14">
        <f t="shared" si="139"/>
        <v>41342.311562499999</v>
      </c>
    </row>
    <row r="2207" spans="1:19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2" t="s">
        <v>8305</v>
      </c>
      <c r="O2207" t="s">
        <v>8310</v>
      </c>
      <c r="P2207" s="13">
        <f t="shared" si="136"/>
        <v>152</v>
      </c>
      <c r="Q2207" s="13">
        <f t="shared" si="137"/>
        <v>42.22</v>
      </c>
      <c r="R2207" s="14">
        <f t="shared" si="138"/>
        <v>41031.82163194444</v>
      </c>
      <c r="S2207" s="14">
        <f t="shared" si="139"/>
        <v>41061.82163194444</v>
      </c>
    </row>
    <row r="2208" spans="1:19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2" t="s">
        <v>8305</v>
      </c>
      <c r="O2208" t="s">
        <v>8310</v>
      </c>
      <c r="P2208" s="13">
        <f t="shared" si="136"/>
        <v>103</v>
      </c>
      <c r="Q2208" s="13">
        <f t="shared" si="137"/>
        <v>33.24</v>
      </c>
      <c r="R2208" s="14">
        <f t="shared" si="138"/>
        <v>40997.257222222222</v>
      </c>
      <c r="S2208" s="14">
        <f t="shared" si="139"/>
        <v>41015.257222222222</v>
      </c>
    </row>
    <row r="2209" spans="1:19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2" t="s">
        <v>8305</v>
      </c>
      <c r="O2209" t="s">
        <v>8310</v>
      </c>
      <c r="P2209" s="13">
        <f t="shared" si="136"/>
        <v>100</v>
      </c>
      <c r="Q2209" s="13">
        <f t="shared" si="137"/>
        <v>285.70999999999998</v>
      </c>
      <c r="R2209" s="14">
        <f t="shared" si="138"/>
        <v>41564.194131944445</v>
      </c>
      <c r="S2209" s="14">
        <f t="shared" si="139"/>
        <v>41594.235798611109</v>
      </c>
    </row>
    <row r="2210" spans="1:19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2" t="s">
        <v>8305</v>
      </c>
      <c r="O2210" t="s">
        <v>8310</v>
      </c>
      <c r="P2210" s="13">
        <f t="shared" si="136"/>
        <v>102</v>
      </c>
      <c r="Q2210" s="13">
        <f t="shared" si="137"/>
        <v>42.33</v>
      </c>
      <c r="R2210" s="14">
        <f t="shared" si="138"/>
        <v>40946.882245370369</v>
      </c>
      <c r="S2210" s="14">
        <f t="shared" si="139"/>
        <v>41006.166666666664</v>
      </c>
    </row>
    <row r="2211" spans="1:19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2" t="s">
        <v>8305</v>
      </c>
      <c r="O2211" t="s">
        <v>8310</v>
      </c>
      <c r="P2211" s="13">
        <f t="shared" si="136"/>
        <v>151</v>
      </c>
      <c r="Q2211" s="13">
        <f t="shared" si="137"/>
        <v>50.27</v>
      </c>
      <c r="R2211" s="14">
        <f t="shared" si="138"/>
        <v>41732.479675925926</v>
      </c>
      <c r="S2211" s="14">
        <f t="shared" si="139"/>
        <v>41743.958333333336</v>
      </c>
    </row>
    <row r="2212" spans="1:19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2" t="s">
        <v>8305</v>
      </c>
      <c r="O2212" t="s">
        <v>8310</v>
      </c>
      <c r="P2212" s="13">
        <f t="shared" si="136"/>
        <v>111</v>
      </c>
      <c r="Q2212" s="13">
        <f t="shared" si="137"/>
        <v>61.9</v>
      </c>
      <c r="R2212" s="14">
        <f t="shared" si="138"/>
        <v>40956.066087962965</v>
      </c>
      <c r="S2212" s="14">
        <f t="shared" si="139"/>
        <v>41013.73333333333</v>
      </c>
    </row>
    <row r="2213" spans="1:19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2" t="s">
        <v>8305</v>
      </c>
      <c r="O2213" t="s">
        <v>8310</v>
      </c>
      <c r="P2213" s="13">
        <f t="shared" si="136"/>
        <v>196</v>
      </c>
      <c r="Q2213" s="13">
        <f t="shared" si="137"/>
        <v>40.75</v>
      </c>
      <c r="R2213" s="14">
        <f t="shared" si="138"/>
        <v>41716.785011574073</v>
      </c>
      <c r="S2213" s="14">
        <f t="shared" si="139"/>
        <v>41739.290972222225</v>
      </c>
    </row>
    <row r="2214" spans="1:19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2" t="s">
        <v>8305</v>
      </c>
      <c r="O2214" t="s">
        <v>8310</v>
      </c>
      <c r="P2214" s="13">
        <f t="shared" si="136"/>
        <v>114</v>
      </c>
      <c r="Q2214" s="13">
        <f t="shared" si="137"/>
        <v>55.8</v>
      </c>
      <c r="R2214" s="14">
        <f t="shared" si="138"/>
        <v>41548.747418981482</v>
      </c>
      <c r="S2214" s="14">
        <f t="shared" si="139"/>
        <v>41582.041666666664</v>
      </c>
    </row>
    <row r="2215" spans="1:19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2" t="s">
        <v>8305</v>
      </c>
      <c r="O2215" t="s">
        <v>8310</v>
      </c>
      <c r="P2215" s="13">
        <f t="shared" si="136"/>
        <v>200</v>
      </c>
      <c r="Q2215" s="13">
        <f t="shared" si="137"/>
        <v>10</v>
      </c>
      <c r="R2215" s="14">
        <f t="shared" si="138"/>
        <v>42109.826145833329</v>
      </c>
      <c r="S2215" s="14">
        <f t="shared" si="139"/>
        <v>42139.826145833329</v>
      </c>
    </row>
    <row r="2216" spans="1:19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2" t="s">
        <v>8305</v>
      </c>
      <c r="O2216" t="s">
        <v>8310</v>
      </c>
      <c r="P2216" s="13">
        <f t="shared" si="136"/>
        <v>293</v>
      </c>
      <c r="Q2216" s="13">
        <f t="shared" si="137"/>
        <v>73.13</v>
      </c>
      <c r="R2216" s="14">
        <f t="shared" si="138"/>
        <v>41646.792222222226</v>
      </c>
      <c r="S2216" s="14">
        <f t="shared" si="139"/>
        <v>41676.792222222226</v>
      </c>
    </row>
    <row r="2217" spans="1:19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2" t="s">
        <v>8305</v>
      </c>
      <c r="O2217" t="s">
        <v>8310</v>
      </c>
      <c r="P2217" s="13">
        <f t="shared" si="136"/>
        <v>156</v>
      </c>
      <c r="Q2217" s="13">
        <f t="shared" si="137"/>
        <v>26.06</v>
      </c>
      <c r="R2217" s="14">
        <f t="shared" si="138"/>
        <v>40958.717268518521</v>
      </c>
      <c r="S2217" s="14">
        <f t="shared" si="139"/>
        <v>40981.290972222225</v>
      </c>
    </row>
    <row r="2218" spans="1:19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2" t="s">
        <v>8305</v>
      </c>
      <c r="O2218" t="s">
        <v>8310</v>
      </c>
      <c r="P2218" s="13">
        <f t="shared" si="136"/>
        <v>106</v>
      </c>
      <c r="Q2218" s="13">
        <f t="shared" si="137"/>
        <v>22.64</v>
      </c>
      <c r="R2218" s="14">
        <f t="shared" si="138"/>
        <v>42194.751678240747</v>
      </c>
      <c r="S2218" s="14">
        <f t="shared" si="139"/>
        <v>42208.751678240747</v>
      </c>
    </row>
    <row r="2219" spans="1:19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2" t="s">
        <v>8305</v>
      </c>
      <c r="O2219" t="s">
        <v>8310</v>
      </c>
      <c r="P2219" s="13">
        <f t="shared" si="136"/>
        <v>101</v>
      </c>
      <c r="Q2219" s="13">
        <f t="shared" si="137"/>
        <v>47.22</v>
      </c>
      <c r="R2219" s="14">
        <f t="shared" si="138"/>
        <v>42299.776770833334</v>
      </c>
      <c r="S2219" s="14">
        <f t="shared" si="139"/>
        <v>42310.333333333328</v>
      </c>
    </row>
    <row r="2220" spans="1:19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2" t="s">
        <v>8305</v>
      </c>
      <c r="O2220" t="s">
        <v>8310</v>
      </c>
      <c r="P2220" s="13">
        <f t="shared" si="136"/>
        <v>123</v>
      </c>
      <c r="Q2220" s="13">
        <f t="shared" si="137"/>
        <v>32.32</v>
      </c>
      <c r="R2220" s="14">
        <f t="shared" si="138"/>
        <v>41127.812303240738</v>
      </c>
      <c r="S2220" s="14">
        <f t="shared" si="139"/>
        <v>41150</v>
      </c>
    </row>
    <row r="2221" spans="1:19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2" t="s">
        <v>8305</v>
      </c>
      <c r="O2221" t="s">
        <v>8310</v>
      </c>
      <c r="P2221" s="13">
        <f t="shared" si="136"/>
        <v>102</v>
      </c>
      <c r="Q2221" s="13">
        <f t="shared" si="137"/>
        <v>53.42</v>
      </c>
      <c r="R2221" s="14">
        <f t="shared" si="138"/>
        <v>42205.718888888892</v>
      </c>
      <c r="S2221" s="14">
        <f t="shared" si="139"/>
        <v>42235.718888888892</v>
      </c>
    </row>
    <row r="2222" spans="1:19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2" t="s">
        <v>8305</v>
      </c>
      <c r="O2222" t="s">
        <v>8310</v>
      </c>
      <c r="P2222" s="13">
        <f t="shared" si="136"/>
        <v>101</v>
      </c>
      <c r="Q2222" s="13">
        <f t="shared" si="137"/>
        <v>51.3</v>
      </c>
      <c r="R2222" s="14">
        <f t="shared" si="138"/>
        <v>41452.060601851852</v>
      </c>
      <c r="S2222" s="14">
        <f t="shared" si="139"/>
        <v>41482.060601851852</v>
      </c>
    </row>
    <row r="2223" spans="1:19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2" t="s">
        <v>8313</v>
      </c>
      <c r="O2223" t="s">
        <v>8331</v>
      </c>
      <c r="P2223" s="13">
        <f t="shared" si="136"/>
        <v>108</v>
      </c>
      <c r="Q2223" s="13">
        <f t="shared" si="137"/>
        <v>37.200000000000003</v>
      </c>
      <c r="R2223" s="14">
        <f t="shared" si="138"/>
        <v>42452.666770833333</v>
      </c>
      <c r="S2223" s="14">
        <f t="shared" si="139"/>
        <v>42483</v>
      </c>
    </row>
    <row r="2224" spans="1:19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2" t="s">
        <v>8313</v>
      </c>
      <c r="O2224" t="s">
        <v>8331</v>
      </c>
      <c r="P2224" s="13">
        <f t="shared" si="136"/>
        <v>163</v>
      </c>
      <c r="Q2224" s="13">
        <f t="shared" si="137"/>
        <v>27.1</v>
      </c>
      <c r="R2224" s="14">
        <f t="shared" si="138"/>
        <v>40906.787581018521</v>
      </c>
      <c r="S2224" s="14">
        <f t="shared" si="139"/>
        <v>40936.787581018521</v>
      </c>
    </row>
    <row r="2225" spans="1:19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2" t="s">
        <v>8313</v>
      </c>
      <c r="O2225" t="s">
        <v>8331</v>
      </c>
      <c r="P2225" s="13">
        <f t="shared" si="136"/>
        <v>106</v>
      </c>
      <c r="Q2225" s="13">
        <f t="shared" si="137"/>
        <v>206.31</v>
      </c>
      <c r="R2225" s="14">
        <f t="shared" si="138"/>
        <v>42152.640833333338</v>
      </c>
      <c r="S2225" s="14">
        <f t="shared" si="139"/>
        <v>42182.640833333338</v>
      </c>
    </row>
    <row r="2226" spans="1:19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2" t="s">
        <v>8313</v>
      </c>
      <c r="O2226" t="s">
        <v>8331</v>
      </c>
      <c r="P2226" s="13">
        <f t="shared" si="136"/>
        <v>243</v>
      </c>
      <c r="Q2226" s="13">
        <f t="shared" si="137"/>
        <v>82.15</v>
      </c>
      <c r="R2226" s="14">
        <f t="shared" si="138"/>
        <v>42644.667534722219</v>
      </c>
      <c r="S2226" s="14">
        <f t="shared" si="139"/>
        <v>42672.791666666672</v>
      </c>
    </row>
    <row r="2227" spans="1:19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2" t="s">
        <v>8313</v>
      </c>
      <c r="O2227" t="s">
        <v>8331</v>
      </c>
      <c r="P2227" s="13">
        <f t="shared" si="136"/>
        <v>945</v>
      </c>
      <c r="Q2227" s="13">
        <f t="shared" si="137"/>
        <v>164.8</v>
      </c>
      <c r="R2227" s="14">
        <f t="shared" si="138"/>
        <v>41873.79184027778</v>
      </c>
      <c r="S2227" s="14">
        <f t="shared" si="139"/>
        <v>41903.79184027778</v>
      </c>
    </row>
    <row r="2228" spans="1:19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2" t="s">
        <v>8313</v>
      </c>
      <c r="O2228" t="s">
        <v>8331</v>
      </c>
      <c r="P2228" s="13">
        <f t="shared" si="136"/>
        <v>108</v>
      </c>
      <c r="Q2228" s="13">
        <f t="shared" si="137"/>
        <v>60.82</v>
      </c>
      <c r="R2228" s="14">
        <f t="shared" si="138"/>
        <v>42381.79886574074</v>
      </c>
      <c r="S2228" s="14">
        <f t="shared" si="139"/>
        <v>42412.207638888889</v>
      </c>
    </row>
    <row r="2229" spans="1:19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2" t="s">
        <v>8313</v>
      </c>
      <c r="O2229" t="s">
        <v>8331</v>
      </c>
      <c r="P2229" s="13">
        <f t="shared" si="136"/>
        <v>157</v>
      </c>
      <c r="Q2229" s="13">
        <f t="shared" si="137"/>
        <v>67.97</v>
      </c>
      <c r="R2229" s="14">
        <f t="shared" si="138"/>
        <v>41561.807349537034</v>
      </c>
      <c r="S2229" s="14">
        <f t="shared" si="139"/>
        <v>41591.849016203705</v>
      </c>
    </row>
    <row r="2230" spans="1:19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2" t="s">
        <v>8313</v>
      </c>
      <c r="O2230" t="s">
        <v>8331</v>
      </c>
      <c r="P2230" s="13">
        <f t="shared" si="136"/>
        <v>1174</v>
      </c>
      <c r="Q2230" s="13">
        <f t="shared" si="137"/>
        <v>81.56</v>
      </c>
      <c r="R2230" s="14">
        <f t="shared" si="138"/>
        <v>42202.278194444443</v>
      </c>
      <c r="S2230" s="14">
        <f t="shared" si="139"/>
        <v>42232.278194444443</v>
      </c>
    </row>
    <row r="2231" spans="1:19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2" t="s">
        <v>8313</v>
      </c>
      <c r="O2231" t="s">
        <v>8331</v>
      </c>
      <c r="P2231" s="13">
        <f t="shared" si="136"/>
        <v>171</v>
      </c>
      <c r="Q2231" s="13">
        <f t="shared" si="137"/>
        <v>25.43</v>
      </c>
      <c r="R2231" s="14">
        <f t="shared" si="138"/>
        <v>41484.664247685185</v>
      </c>
      <c r="S2231" s="14">
        <f t="shared" si="139"/>
        <v>41520.166666666664</v>
      </c>
    </row>
    <row r="2232" spans="1:19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2" t="s">
        <v>8313</v>
      </c>
      <c r="O2232" t="s">
        <v>8331</v>
      </c>
      <c r="P2232" s="13">
        <f t="shared" si="136"/>
        <v>126</v>
      </c>
      <c r="Q2232" s="13">
        <f t="shared" si="137"/>
        <v>21.5</v>
      </c>
      <c r="R2232" s="14">
        <f t="shared" si="138"/>
        <v>41724.881099537037</v>
      </c>
      <c r="S2232" s="14">
        <f t="shared" si="139"/>
        <v>41754.881099537037</v>
      </c>
    </row>
    <row r="2233" spans="1:19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2" t="s">
        <v>8313</v>
      </c>
      <c r="O2233" t="s">
        <v>8331</v>
      </c>
      <c r="P2233" s="13">
        <f t="shared" si="136"/>
        <v>1212</v>
      </c>
      <c r="Q2233" s="13">
        <f t="shared" si="137"/>
        <v>27.23</v>
      </c>
      <c r="R2233" s="14">
        <f t="shared" si="138"/>
        <v>41423.910891203705</v>
      </c>
      <c r="S2233" s="14">
        <f t="shared" si="139"/>
        <v>41450.208333333336</v>
      </c>
    </row>
    <row r="2234" spans="1:19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2" t="s">
        <v>8313</v>
      </c>
      <c r="O2234" t="s">
        <v>8331</v>
      </c>
      <c r="P2234" s="13">
        <f t="shared" si="136"/>
        <v>496</v>
      </c>
      <c r="Q2234" s="13">
        <f t="shared" si="137"/>
        <v>25.09</v>
      </c>
      <c r="R2234" s="14">
        <f t="shared" si="138"/>
        <v>41806.794074074074</v>
      </c>
      <c r="S2234" s="14">
        <f t="shared" si="139"/>
        <v>41839.125</v>
      </c>
    </row>
    <row r="2235" spans="1:19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2" t="s">
        <v>8313</v>
      </c>
      <c r="O2235" t="s">
        <v>8331</v>
      </c>
      <c r="P2235" s="13">
        <f t="shared" si="136"/>
        <v>332</v>
      </c>
      <c r="Q2235" s="13">
        <f t="shared" si="137"/>
        <v>21.23</v>
      </c>
      <c r="R2235" s="14">
        <f t="shared" si="138"/>
        <v>42331.378923611104</v>
      </c>
      <c r="S2235" s="14">
        <f t="shared" si="139"/>
        <v>42352</v>
      </c>
    </row>
    <row r="2236" spans="1:19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2" t="s">
        <v>8313</v>
      </c>
      <c r="O2236" t="s">
        <v>8331</v>
      </c>
      <c r="P2236" s="13">
        <f t="shared" si="136"/>
        <v>1165</v>
      </c>
      <c r="Q2236" s="13">
        <f t="shared" si="137"/>
        <v>41.61</v>
      </c>
      <c r="R2236" s="14">
        <f t="shared" si="138"/>
        <v>42710.824618055558</v>
      </c>
      <c r="S2236" s="14">
        <f t="shared" si="139"/>
        <v>42740.824618055558</v>
      </c>
    </row>
    <row r="2237" spans="1:19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2" t="s">
        <v>8313</v>
      </c>
      <c r="O2237" t="s">
        <v>8331</v>
      </c>
      <c r="P2237" s="13">
        <f t="shared" si="136"/>
        <v>153</v>
      </c>
      <c r="Q2237" s="13">
        <f t="shared" si="137"/>
        <v>135.59</v>
      </c>
      <c r="R2237" s="14">
        <f t="shared" si="138"/>
        <v>42062.022118055553</v>
      </c>
      <c r="S2237" s="14">
        <f t="shared" si="139"/>
        <v>42091.980451388896</v>
      </c>
    </row>
    <row r="2238" spans="1:19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2" t="s">
        <v>8313</v>
      </c>
      <c r="O2238" t="s">
        <v>8331</v>
      </c>
      <c r="P2238" s="13">
        <f t="shared" si="136"/>
        <v>537</v>
      </c>
      <c r="Q2238" s="13">
        <f t="shared" si="137"/>
        <v>22.12</v>
      </c>
      <c r="R2238" s="14">
        <f t="shared" si="138"/>
        <v>42371.617164351846</v>
      </c>
      <c r="S2238" s="14">
        <f t="shared" si="139"/>
        <v>42401.617164351846</v>
      </c>
    </row>
    <row r="2239" spans="1:19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2" t="s">
        <v>8313</v>
      </c>
      <c r="O2239" t="s">
        <v>8331</v>
      </c>
      <c r="P2239" s="13">
        <f t="shared" si="136"/>
        <v>353</v>
      </c>
      <c r="Q2239" s="13">
        <f t="shared" si="137"/>
        <v>64.63</v>
      </c>
      <c r="R2239" s="14">
        <f t="shared" si="138"/>
        <v>41915.003275462965</v>
      </c>
      <c r="S2239" s="14">
        <f t="shared" si="139"/>
        <v>41955.332638888889</v>
      </c>
    </row>
    <row r="2240" spans="1:19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2" t="s">
        <v>8313</v>
      </c>
      <c r="O2240" t="s">
        <v>8331</v>
      </c>
      <c r="P2240" s="13">
        <f t="shared" si="136"/>
        <v>137</v>
      </c>
      <c r="Q2240" s="13">
        <f t="shared" si="137"/>
        <v>69.569999999999993</v>
      </c>
      <c r="R2240" s="14">
        <f t="shared" si="138"/>
        <v>42774.621712962966</v>
      </c>
      <c r="S2240" s="14">
        <f t="shared" si="139"/>
        <v>42804.621712962966</v>
      </c>
    </row>
    <row r="2241" spans="1:19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2" t="s">
        <v>8313</v>
      </c>
      <c r="O2241" t="s">
        <v>8331</v>
      </c>
      <c r="P2241" s="13">
        <f t="shared" si="136"/>
        <v>128</v>
      </c>
      <c r="Q2241" s="13">
        <f t="shared" si="137"/>
        <v>75.13</v>
      </c>
      <c r="R2241" s="14">
        <f t="shared" si="138"/>
        <v>41572.958495370374</v>
      </c>
      <c r="S2241" s="14">
        <f t="shared" si="139"/>
        <v>41609.168055555558</v>
      </c>
    </row>
    <row r="2242" spans="1:19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2" t="s">
        <v>8313</v>
      </c>
      <c r="O2242" t="s">
        <v>8331</v>
      </c>
      <c r="P2242" s="13">
        <f t="shared" ref="P2242:P2305" si="140">ROUND(E2242/D2242*100,0)</f>
        <v>271</v>
      </c>
      <c r="Q2242" s="13">
        <f t="shared" si="137"/>
        <v>140.97999999999999</v>
      </c>
      <c r="R2242" s="14">
        <f t="shared" si="138"/>
        <v>42452.825740740736</v>
      </c>
      <c r="S2242" s="14">
        <f t="shared" si="139"/>
        <v>42482.825740740736</v>
      </c>
    </row>
    <row r="2243" spans="1:19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2" t="s">
        <v>8313</v>
      </c>
      <c r="O2243" t="s">
        <v>8331</v>
      </c>
      <c r="P2243" s="13">
        <f t="shared" si="140"/>
        <v>806</v>
      </c>
      <c r="Q2243" s="13">
        <f t="shared" ref="Q2243:Q2306" si="141">IFERROR(ROUND(E2243/L2243,2),0)</f>
        <v>49.47</v>
      </c>
      <c r="R2243" s="14">
        <f t="shared" ref="R2243:R2306" si="142">(((J2243/60)/60)/24)+DATE(1970,1,1)</f>
        <v>42766.827546296292</v>
      </c>
      <c r="S2243" s="14">
        <f t="shared" ref="S2243:S2306" si="143">(((I2243/60)/60)/24)+DATE(1970,1,1)</f>
        <v>42796.827546296292</v>
      </c>
    </row>
    <row r="2244" spans="1:19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2" t="s">
        <v>8313</v>
      </c>
      <c r="O2244" t="s">
        <v>8331</v>
      </c>
      <c r="P2244" s="13">
        <f t="shared" si="140"/>
        <v>1360</v>
      </c>
      <c r="Q2244" s="13">
        <f t="shared" si="141"/>
        <v>53.87</v>
      </c>
      <c r="R2244" s="14">
        <f t="shared" si="142"/>
        <v>41569.575613425928</v>
      </c>
      <c r="S2244" s="14">
        <f t="shared" si="143"/>
        <v>41605.126388888886</v>
      </c>
    </row>
    <row r="2245" spans="1:19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2" t="s">
        <v>8313</v>
      </c>
      <c r="O2245" t="s">
        <v>8331</v>
      </c>
      <c r="P2245" s="13">
        <f t="shared" si="140"/>
        <v>930250</v>
      </c>
      <c r="Q2245" s="13">
        <f t="shared" si="141"/>
        <v>4.57</v>
      </c>
      <c r="R2245" s="14">
        <f t="shared" si="142"/>
        <v>42800.751041666663</v>
      </c>
      <c r="S2245" s="14">
        <f t="shared" si="143"/>
        <v>42807.125</v>
      </c>
    </row>
    <row r="2246" spans="1:19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2" t="s">
        <v>8313</v>
      </c>
      <c r="O2246" t="s">
        <v>8331</v>
      </c>
      <c r="P2246" s="13">
        <f t="shared" si="140"/>
        <v>377</v>
      </c>
      <c r="Q2246" s="13">
        <f t="shared" si="141"/>
        <v>65</v>
      </c>
      <c r="R2246" s="14">
        <f t="shared" si="142"/>
        <v>42647.818819444445</v>
      </c>
      <c r="S2246" s="14">
        <f t="shared" si="143"/>
        <v>42659.854166666672</v>
      </c>
    </row>
    <row r="2247" spans="1:19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2" t="s">
        <v>8313</v>
      </c>
      <c r="O2247" t="s">
        <v>8331</v>
      </c>
      <c r="P2247" s="13">
        <f t="shared" si="140"/>
        <v>2647</v>
      </c>
      <c r="Q2247" s="13">
        <f t="shared" si="141"/>
        <v>53.48</v>
      </c>
      <c r="R2247" s="14">
        <f t="shared" si="142"/>
        <v>41660.708530092597</v>
      </c>
      <c r="S2247" s="14">
        <f t="shared" si="143"/>
        <v>41691.75</v>
      </c>
    </row>
    <row r="2248" spans="1:19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2" t="s">
        <v>8313</v>
      </c>
      <c r="O2248" t="s">
        <v>8331</v>
      </c>
      <c r="P2248" s="13">
        <f t="shared" si="140"/>
        <v>100</v>
      </c>
      <c r="Q2248" s="13">
        <f t="shared" si="141"/>
        <v>43.91</v>
      </c>
      <c r="R2248" s="14">
        <f t="shared" si="142"/>
        <v>42221.79178240741</v>
      </c>
      <c r="S2248" s="14">
        <f t="shared" si="143"/>
        <v>42251.79178240741</v>
      </c>
    </row>
    <row r="2249" spans="1:19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2" t="s">
        <v>8313</v>
      </c>
      <c r="O2249" t="s">
        <v>8331</v>
      </c>
      <c r="P2249" s="13">
        <f t="shared" si="140"/>
        <v>104</v>
      </c>
      <c r="Q2249" s="13">
        <f t="shared" si="141"/>
        <v>50.85</v>
      </c>
      <c r="R2249" s="14">
        <f t="shared" si="142"/>
        <v>42200.666261574079</v>
      </c>
      <c r="S2249" s="14">
        <f t="shared" si="143"/>
        <v>42214.666261574079</v>
      </c>
    </row>
    <row r="2250" spans="1:19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2" t="s">
        <v>8313</v>
      </c>
      <c r="O2250" t="s">
        <v>8331</v>
      </c>
      <c r="P2250" s="13">
        <f t="shared" si="140"/>
        <v>107</v>
      </c>
      <c r="Q2250" s="13">
        <f t="shared" si="141"/>
        <v>58.63</v>
      </c>
      <c r="R2250" s="14">
        <f t="shared" si="142"/>
        <v>42688.875902777778</v>
      </c>
      <c r="S2250" s="14">
        <f t="shared" si="143"/>
        <v>42718.875902777778</v>
      </c>
    </row>
    <row r="2251" spans="1:19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2" t="s">
        <v>8313</v>
      </c>
      <c r="O2251" t="s">
        <v>8331</v>
      </c>
      <c r="P2251" s="13">
        <f t="shared" si="140"/>
        <v>169</v>
      </c>
      <c r="Q2251" s="13">
        <f t="shared" si="141"/>
        <v>32.82</v>
      </c>
      <c r="R2251" s="14">
        <f t="shared" si="142"/>
        <v>41336.703298611108</v>
      </c>
      <c r="S2251" s="14">
        <f t="shared" si="143"/>
        <v>41366.661631944444</v>
      </c>
    </row>
    <row r="2252" spans="1:19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2" t="s">
        <v>8313</v>
      </c>
      <c r="O2252" t="s">
        <v>8331</v>
      </c>
      <c r="P2252" s="13">
        <f t="shared" si="140"/>
        <v>975</v>
      </c>
      <c r="Q2252" s="13">
        <f t="shared" si="141"/>
        <v>426.93</v>
      </c>
      <c r="R2252" s="14">
        <f t="shared" si="142"/>
        <v>42677.005474537036</v>
      </c>
      <c r="S2252" s="14">
        <f t="shared" si="143"/>
        <v>42707.0471412037</v>
      </c>
    </row>
    <row r="2253" spans="1:19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2" t="s">
        <v>8313</v>
      </c>
      <c r="O2253" t="s">
        <v>8331</v>
      </c>
      <c r="P2253" s="13">
        <f t="shared" si="140"/>
        <v>134</v>
      </c>
      <c r="Q2253" s="13">
        <f t="shared" si="141"/>
        <v>23.81</v>
      </c>
      <c r="R2253" s="14">
        <f t="shared" si="142"/>
        <v>41846.34579861111</v>
      </c>
      <c r="S2253" s="14">
        <f t="shared" si="143"/>
        <v>41867.34579861111</v>
      </c>
    </row>
    <row r="2254" spans="1:19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2" t="s">
        <v>8313</v>
      </c>
      <c r="O2254" t="s">
        <v>8331</v>
      </c>
      <c r="P2254" s="13">
        <f t="shared" si="140"/>
        <v>272</v>
      </c>
      <c r="Q2254" s="13">
        <f t="shared" si="141"/>
        <v>98.41</v>
      </c>
      <c r="R2254" s="14">
        <f t="shared" si="142"/>
        <v>42573.327986111108</v>
      </c>
      <c r="S2254" s="14">
        <f t="shared" si="143"/>
        <v>42588.327986111108</v>
      </c>
    </row>
    <row r="2255" spans="1:19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2" t="s">
        <v>8313</v>
      </c>
      <c r="O2255" t="s">
        <v>8331</v>
      </c>
      <c r="P2255" s="13">
        <f t="shared" si="140"/>
        <v>113</v>
      </c>
      <c r="Q2255" s="13">
        <f t="shared" si="141"/>
        <v>107.32</v>
      </c>
      <c r="R2255" s="14">
        <f t="shared" si="142"/>
        <v>42296.631331018521</v>
      </c>
      <c r="S2255" s="14">
        <f t="shared" si="143"/>
        <v>42326.672997685186</v>
      </c>
    </row>
    <row r="2256" spans="1:19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2" t="s">
        <v>8313</v>
      </c>
      <c r="O2256" t="s">
        <v>8331</v>
      </c>
      <c r="P2256" s="13">
        <f t="shared" si="140"/>
        <v>460</v>
      </c>
      <c r="Q2256" s="13">
        <f t="shared" si="141"/>
        <v>11.67</v>
      </c>
      <c r="R2256" s="14">
        <f t="shared" si="142"/>
        <v>42752.647777777776</v>
      </c>
      <c r="S2256" s="14">
        <f t="shared" si="143"/>
        <v>42759.647777777776</v>
      </c>
    </row>
    <row r="2257" spans="1:19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2" t="s">
        <v>8313</v>
      </c>
      <c r="O2257" t="s">
        <v>8331</v>
      </c>
      <c r="P2257" s="13">
        <f t="shared" si="140"/>
        <v>287</v>
      </c>
      <c r="Q2257" s="13">
        <f t="shared" si="141"/>
        <v>41.78</v>
      </c>
      <c r="R2257" s="14">
        <f t="shared" si="142"/>
        <v>42467.951979166668</v>
      </c>
      <c r="S2257" s="14">
        <f t="shared" si="143"/>
        <v>42497.951979166668</v>
      </c>
    </row>
    <row r="2258" spans="1:19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2" t="s">
        <v>8313</v>
      </c>
      <c r="O2258" t="s">
        <v>8331</v>
      </c>
      <c r="P2258" s="13">
        <f t="shared" si="140"/>
        <v>223</v>
      </c>
      <c r="Q2258" s="13">
        <f t="shared" si="141"/>
        <v>21.38</v>
      </c>
      <c r="R2258" s="14">
        <f t="shared" si="142"/>
        <v>42682.451921296291</v>
      </c>
      <c r="S2258" s="14">
        <f t="shared" si="143"/>
        <v>42696.451921296291</v>
      </c>
    </row>
    <row r="2259" spans="1:19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2" t="s">
        <v>8313</v>
      </c>
      <c r="O2259" t="s">
        <v>8331</v>
      </c>
      <c r="P2259" s="13">
        <f t="shared" si="140"/>
        <v>636</v>
      </c>
      <c r="Q2259" s="13">
        <f t="shared" si="141"/>
        <v>94.1</v>
      </c>
      <c r="R2259" s="14">
        <f t="shared" si="142"/>
        <v>42505.936678240745</v>
      </c>
      <c r="S2259" s="14">
        <f t="shared" si="143"/>
        <v>42540.958333333328</v>
      </c>
    </row>
    <row r="2260" spans="1:19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2" t="s">
        <v>8313</v>
      </c>
      <c r="O2260" t="s">
        <v>8331</v>
      </c>
      <c r="P2260" s="13">
        <f t="shared" si="140"/>
        <v>147</v>
      </c>
      <c r="Q2260" s="13">
        <f t="shared" si="141"/>
        <v>15.72</v>
      </c>
      <c r="R2260" s="14">
        <f t="shared" si="142"/>
        <v>42136.75100694444</v>
      </c>
      <c r="S2260" s="14">
        <f t="shared" si="143"/>
        <v>42166.75100694444</v>
      </c>
    </row>
    <row r="2261" spans="1:19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2" t="s">
        <v>8313</v>
      </c>
      <c r="O2261" t="s">
        <v>8331</v>
      </c>
      <c r="P2261" s="13">
        <f t="shared" si="140"/>
        <v>1867</v>
      </c>
      <c r="Q2261" s="13">
        <f t="shared" si="141"/>
        <v>90.64</v>
      </c>
      <c r="R2261" s="14">
        <f t="shared" si="142"/>
        <v>42702.804814814815</v>
      </c>
      <c r="S2261" s="14">
        <f t="shared" si="143"/>
        <v>42712.804814814815</v>
      </c>
    </row>
    <row r="2262" spans="1:19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2" t="s">
        <v>8313</v>
      </c>
      <c r="O2262" t="s">
        <v>8331</v>
      </c>
      <c r="P2262" s="13">
        <f t="shared" si="140"/>
        <v>327</v>
      </c>
      <c r="Q2262" s="13">
        <f t="shared" si="141"/>
        <v>97.3</v>
      </c>
      <c r="R2262" s="14">
        <f t="shared" si="142"/>
        <v>41695.016782407409</v>
      </c>
      <c r="S2262" s="14">
        <f t="shared" si="143"/>
        <v>41724.975115740745</v>
      </c>
    </row>
    <row r="2263" spans="1:19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2" t="s">
        <v>8313</v>
      </c>
      <c r="O2263" t="s">
        <v>8331</v>
      </c>
      <c r="P2263" s="13">
        <f t="shared" si="140"/>
        <v>780</v>
      </c>
      <c r="Q2263" s="13">
        <f t="shared" si="141"/>
        <v>37.119999999999997</v>
      </c>
      <c r="R2263" s="14">
        <f t="shared" si="142"/>
        <v>42759.724768518514</v>
      </c>
      <c r="S2263" s="14">
        <f t="shared" si="143"/>
        <v>42780.724768518514</v>
      </c>
    </row>
    <row r="2264" spans="1:19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2" t="s">
        <v>8313</v>
      </c>
      <c r="O2264" t="s">
        <v>8331</v>
      </c>
      <c r="P2264" s="13">
        <f t="shared" si="140"/>
        <v>154</v>
      </c>
      <c r="Q2264" s="13">
        <f t="shared" si="141"/>
        <v>28.1</v>
      </c>
      <c r="R2264" s="14">
        <f t="shared" si="142"/>
        <v>41926.585162037038</v>
      </c>
      <c r="S2264" s="14">
        <f t="shared" si="143"/>
        <v>41961</v>
      </c>
    </row>
    <row r="2265" spans="1:19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2" t="s">
        <v>8313</v>
      </c>
      <c r="O2265" t="s">
        <v>8331</v>
      </c>
      <c r="P2265" s="13">
        <f t="shared" si="140"/>
        <v>116</v>
      </c>
      <c r="Q2265" s="13">
        <f t="shared" si="141"/>
        <v>144.43</v>
      </c>
      <c r="R2265" s="14">
        <f t="shared" si="142"/>
        <v>42014.832326388889</v>
      </c>
      <c r="S2265" s="14">
        <f t="shared" si="143"/>
        <v>42035.832326388889</v>
      </c>
    </row>
    <row r="2266" spans="1:19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2" t="s">
        <v>8313</v>
      </c>
      <c r="O2266" t="s">
        <v>8331</v>
      </c>
      <c r="P2266" s="13">
        <f t="shared" si="140"/>
        <v>180</v>
      </c>
      <c r="Q2266" s="13">
        <f t="shared" si="141"/>
        <v>24.27</v>
      </c>
      <c r="R2266" s="14">
        <f t="shared" si="142"/>
        <v>42496.582337962958</v>
      </c>
      <c r="S2266" s="14">
        <f t="shared" si="143"/>
        <v>42513.125</v>
      </c>
    </row>
    <row r="2267" spans="1:19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2" t="s">
        <v>8313</v>
      </c>
      <c r="O2267" t="s">
        <v>8331</v>
      </c>
      <c r="P2267" s="13">
        <f t="shared" si="140"/>
        <v>299</v>
      </c>
      <c r="Q2267" s="13">
        <f t="shared" si="141"/>
        <v>35.119999999999997</v>
      </c>
      <c r="R2267" s="14">
        <f t="shared" si="142"/>
        <v>42689.853090277778</v>
      </c>
      <c r="S2267" s="14">
        <f t="shared" si="143"/>
        <v>42696.853090277778</v>
      </c>
    </row>
    <row r="2268" spans="1:19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2" t="s">
        <v>8313</v>
      </c>
      <c r="O2268" t="s">
        <v>8331</v>
      </c>
      <c r="P2268" s="13">
        <f t="shared" si="140"/>
        <v>320</v>
      </c>
      <c r="Q2268" s="13">
        <f t="shared" si="141"/>
        <v>24.76</v>
      </c>
      <c r="R2268" s="14">
        <f t="shared" si="142"/>
        <v>42469.874907407408</v>
      </c>
      <c r="S2268" s="14">
        <f t="shared" si="143"/>
        <v>42487.083333333328</v>
      </c>
    </row>
    <row r="2269" spans="1:19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2" t="s">
        <v>8313</v>
      </c>
      <c r="O2269" t="s">
        <v>8331</v>
      </c>
      <c r="P2269" s="13">
        <f t="shared" si="140"/>
        <v>381</v>
      </c>
      <c r="Q2269" s="13">
        <f t="shared" si="141"/>
        <v>188.38</v>
      </c>
      <c r="R2269" s="14">
        <f t="shared" si="142"/>
        <v>41968.829826388886</v>
      </c>
      <c r="S2269" s="14">
        <f t="shared" si="143"/>
        <v>41994.041666666672</v>
      </c>
    </row>
    <row r="2270" spans="1:19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2" t="s">
        <v>8313</v>
      </c>
      <c r="O2270" t="s">
        <v>8331</v>
      </c>
      <c r="P2270" s="13">
        <f t="shared" si="140"/>
        <v>103</v>
      </c>
      <c r="Q2270" s="13">
        <f t="shared" si="141"/>
        <v>148.08000000000001</v>
      </c>
      <c r="R2270" s="14">
        <f t="shared" si="142"/>
        <v>42776.082349537035</v>
      </c>
      <c r="S2270" s="14">
        <f t="shared" si="143"/>
        <v>42806.082349537035</v>
      </c>
    </row>
    <row r="2271" spans="1:19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2" t="s">
        <v>8313</v>
      </c>
      <c r="O2271" t="s">
        <v>8331</v>
      </c>
      <c r="P2271" s="13">
        <f t="shared" si="140"/>
        <v>1802</v>
      </c>
      <c r="Q2271" s="13">
        <f t="shared" si="141"/>
        <v>49.93</v>
      </c>
      <c r="R2271" s="14">
        <f t="shared" si="142"/>
        <v>42776.704432870371</v>
      </c>
      <c r="S2271" s="14">
        <f t="shared" si="143"/>
        <v>42801.208333333328</v>
      </c>
    </row>
    <row r="2272" spans="1:19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2" t="s">
        <v>8313</v>
      </c>
      <c r="O2272" t="s">
        <v>8331</v>
      </c>
      <c r="P2272" s="13">
        <f t="shared" si="140"/>
        <v>720</v>
      </c>
      <c r="Q2272" s="13">
        <f t="shared" si="141"/>
        <v>107.82</v>
      </c>
      <c r="R2272" s="14">
        <f t="shared" si="142"/>
        <v>42725.869363425925</v>
      </c>
      <c r="S2272" s="14">
        <f t="shared" si="143"/>
        <v>42745.915972222225</v>
      </c>
    </row>
    <row r="2273" spans="1:19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2" t="s">
        <v>8313</v>
      </c>
      <c r="O2273" t="s">
        <v>8331</v>
      </c>
      <c r="P2273" s="13">
        <f t="shared" si="140"/>
        <v>283</v>
      </c>
      <c r="Q2273" s="13">
        <f t="shared" si="141"/>
        <v>42.63</v>
      </c>
      <c r="R2273" s="14">
        <f t="shared" si="142"/>
        <v>42684.000046296293</v>
      </c>
      <c r="S2273" s="14">
        <f t="shared" si="143"/>
        <v>42714.000046296293</v>
      </c>
    </row>
    <row r="2274" spans="1:19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2" t="s">
        <v>8313</v>
      </c>
      <c r="O2274" t="s">
        <v>8331</v>
      </c>
      <c r="P2274" s="13">
        <f t="shared" si="140"/>
        <v>1357</v>
      </c>
      <c r="Q2274" s="13">
        <f t="shared" si="141"/>
        <v>14.37</v>
      </c>
      <c r="R2274" s="14">
        <f t="shared" si="142"/>
        <v>42315.699490740735</v>
      </c>
      <c r="S2274" s="14">
        <f t="shared" si="143"/>
        <v>42345.699490740735</v>
      </c>
    </row>
    <row r="2275" spans="1:19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2" t="s">
        <v>8313</v>
      </c>
      <c r="O2275" t="s">
        <v>8331</v>
      </c>
      <c r="P2275" s="13">
        <f t="shared" si="140"/>
        <v>220</v>
      </c>
      <c r="Q2275" s="13">
        <f t="shared" si="141"/>
        <v>37.479999999999997</v>
      </c>
      <c r="R2275" s="14">
        <f t="shared" si="142"/>
        <v>42781.549097222218</v>
      </c>
      <c r="S2275" s="14">
        <f t="shared" si="143"/>
        <v>42806.507430555561</v>
      </c>
    </row>
    <row r="2276" spans="1:19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2" t="s">
        <v>8313</v>
      </c>
      <c r="O2276" t="s">
        <v>8331</v>
      </c>
      <c r="P2276" s="13">
        <f t="shared" si="140"/>
        <v>120</v>
      </c>
      <c r="Q2276" s="13">
        <f t="shared" si="141"/>
        <v>30.2</v>
      </c>
      <c r="R2276" s="14">
        <f t="shared" si="142"/>
        <v>41663.500659722224</v>
      </c>
      <c r="S2276" s="14">
        <f t="shared" si="143"/>
        <v>41693.500659722224</v>
      </c>
    </row>
    <row r="2277" spans="1:19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2" t="s">
        <v>8313</v>
      </c>
      <c r="O2277" t="s">
        <v>8331</v>
      </c>
      <c r="P2277" s="13">
        <f t="shared" si="140"/>
        <v>408</v>
      </c>
      <c r="Q2277" s="13">
        <f t="shared" si="141"/>
        <v>33.549999999999997</v>
      </c>
      <c r="R2277" s="14">
        <f t="shared" si="142"/>
        <v>41965.616655092599</v>
      </c>
      <c r="S2277" s="14">
        <f t="shared" si="143"/>
        <v>41995.616655092599</v>
      </c>
    </row>
    <row r="2278" spans="1:19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2" t="s">
        <v>8313</v>
      </c>
      <c r="O2278" t="s">
        <v>8331</v>
      </c>
      <c r="P2278" s="13">
        <f t="shared" si="140"/>
        <v>106</v>
      </c>
      <c r="Q2278" s="13">
        <f t="shared" si="141"/>
        <v>64.75</v>
      </c>
      <c r="R2278" s="14">
        <f t="shared" si="142"/>
        <v>41614.651493055557</v>
      </c>
      <c r="S2278" s="14">
        <f t="shared" si="143"/>
        <v>41644.651493055557</v>
      </c>
    </row>
    <row r="2279" spans="1:19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2" t="s">
        <v>8313</v>
      </c>
      <c r="O2279" t="s">
        <v>8331</v>
      </c>
      <c r="P2279" s="13">
        <f t="shared" si="140"/>
        <v>141</v>
      </c>
      <c r="Q2279" s="13">
        <f t="shared" si="141"/>
        <v>57.93</v>
      </c>
      <c r="R2279" s="14">
        <f t="shared" si="142"/>
        <v>40936.678506944445</v>
      </c>
      <c r="S2279" s="14">
        <f t="shared" si="143"/>
        <v>40966.678506944445</v>
      </c>
    </row>
    <row r="2280" spans="1:19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2" t="s">
        <v>8313</v>
      </c>
      <c r="O2280" t="s">
        <v>8331</v>
      </c>
      <c r="P2280" s="13">
        <f t="shared" si="140"/>
        <v>271</v>
      </c>
      <c r="Q2280" s="13">
        <f t="shared" si="141"/>
        <v>53.08</v>
      </c>
      <c r="R2280" s="14">
        <f t="shared" si="142"/>
        <v>42338.709108796291</v>
      </c>
      <c r="S2280" s="14">
        <f t="shared" si="143"/>
        <v>42372.957638888889</v>
      </c>
    </row>
    <row r="2281" spans="1:19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2" t="s">
        <v>8313</v>
      </c>
      <c r="O2281" t="s">
        <v>8331</v>
      </c>
      <c r="P2281" s="13">
        <f t="shared" si="140"/>
        <v>154</v>
      </c>
      <c r="Q2281" s="13">
        <f t="shared" si="141"/>
        <v>48.06</v>
      </c>
      <c r="R2281" s="14">
        <f t="shared" si="142"/>
        <v>42020.806701388887</v>
      </c>
      <c r="S2281" s="14">
        <f t="shared" si="143"/>
        <v>42039.166666666672</v>
      </c>
    </row>
    <row r="2282" spans="1:19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2" t="s">
        <v>8313</v>
      </c>
      <c r="O2282" t="s">
        <v>8331</v>
      </c>
      <c r="P2282" s="13">
        <f t="shared" si="140"/>
        <v>404</v>
      </c>
      <c r="Q2282" s="13">
        <f t="shared" si="141"/>
        <v>82.4</v>
      </c>
      <c r="R2282" s="14">
        <f t="shared" si="142"/>
        <v>42234.624895833331</v>
      </c>
      <c r="S2282" s="14">
        <f t="shared" si="143"/>
        <v>42264.624895833331</v>
      </c>
    </row>
    <row r="2283" spans="1:19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2" t="s">
        <v>8305</v>
      </c>
      <c r="O2283" t="s">
        <v>8306</v>
      </c>
      <c r="P2283" s="13">
        <f t="shared" si="140"/>
        <v>185</v>
      </c>
      <c r="Q2283" s="13">
        <f t="shared" si="141"/>
        <v>50.45</v>
      </c>
      <c r="R2283" s="14">
        <f t="shared" si="142"/>
        <v>40687.285844907405</v>
      </c>
      <c r="S2283" s="14">
        <f t="shared" si="143"/>
        <v>40749.284722222219</v>
      </c>
    </row>
    <row r="2284" spans="1:19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2" t="s">
        <v>8305</v>
      </c>
      <c r="O2284" t="s">
        <v>8306</v>
      </c>
      <c r="P2284" s="13">
        <f t="shared" si="140"/>
        <v>185</v>
      </c>
      <c r="Q2284" s="13">
        <f t="shared" si="141"/>
        <v>115.83</v>
      </c>
      <c r="R2284" s="14">
        <f t="shared" si="142"/>
        <v>42323.17460648148</v>
      </c>
      <c r="S2284" s="14">
        <f t="shared" si="143"/>
        <v>42383.17460648148</v>
      </c>
    </row>
    <row r="2285" spans="1:19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2" t="s">
        <v>8305</v>
      </c>
      <c r="O2285" t="s">
        <v>8306</v>
      </c>
      <c r="P2285" s="13">
        <f t="shared" si="140"/>
        <v>101</v>
      </c>
      <c r="Q2285" s="13">
        <f t="shared" si="141"/>
        <v>63.03</v>
      </c>
      <c r="R2285" s="14">
        <f t="shared" si="142"/>
        <v>40978.125046296293</v>
      </c>
      <c r="S2285" s="14">
        <f t="shared" si="143"/>
        <v>41038.083379629628</v>
      </c>
    </row>
    <row r="2286" spans="1:19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2" t="s">
        <v>8305</v>
      </c>
      <c r="O2286" t="s">
        <v>8306</v>
      </c>
      <c r="P2286" s="13">
        <f t="shared" si="140"/>
        <v>106</v>
      </c>
      <c r="Q2286" s="13">
        <f t="shared" si="141"/>
        <v>108.02</v>
      </c>
      <c r="R2286" s="14">
        <f t="shared" si="142"/>
        <v>40585.796817129631</v>
      </c>
      <c r="S2286" s="14">
        <f t="shared" si="143"/>
        <v>40614.166666666664</v>
      </c>
    </row>
    <row r="2287" spans="1:19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2" t="s">
        <v>8305</v>
      </c>
      <c r="O2287" t="s">
        <v>8306</v>
      </c>
      <c r="P2287" s="13">
        <f t="shared" si="140"/>
        <v>121</v>
      </c>
      <c r="Q2287" s="13">
        <f t="shared" si="141"/>
        <v>46.09</v>
      </c>
      <c r="R2287" s="14">
        <f t="shared" si="142"/>
        <v>41059.185682870368</v>
      </c>
      <c r="S2287" s="14">
        <f t="shared" si="143"/>
        <v>41089.185682870368</v>
      </c>
    </row>
    <row r="2288" spans="1:19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2" t="s">
        <v>8305</v>
      </c>
      <c r="O2288" t="s">
        <v>8306</v>
      </c>
      <c r="P2288" s="13">
        <f t="shared" si="140"/>
        <v>100</v>
      </c>
      <c r="Q2288" s="13">
        <f t="shared" si="141"/>
        <v>107.21</v>
      </c>
      <c r="R2288" s="14">
        <f t="shared" si="142"/>
        <v>41494.963587962964</v>
      </c>
      <c r="S2288" s="14">
        <f t="shared" si="143"/>
        <v>41523.165972222225</v>
      </c>
    </row>
    <row r="2289" spans="1:19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2" t="s">
        <v>8305</v>
      </c>
      <c r="O2289" t="s">
        <v>8306</v>
      </c>
      <c r="P2289" s="13">
        <f t="shared" si="140"/>
        <v>120</v>
      </c>
      <c r="Q2289" s="13">
        <f t="shared" si="141"/>
        <v>50.93</v>
      </c>
      <c r="R2289" s="14">
        <f t="shared" si="142"/>
        <v>41792.667361111111</v>
      </c>
      <c r="S2289" s="14">
        <f t="shared" si="143"/>
        <v>41813.667361111111</v>
      </c>
    </row>
    <row r="2290" spans="1:19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2" t="s">
        <v>8305</v>
      </c>
      <c r="O2290" t="s">
        <v>8306</v>
      </c>
      <c r="P2290" s="13">
        <f t="shared" si="140"/>
        <v>100</v>
      </c>
      <c r="Q2290" s="13">
        <f t="shared" si="141"/>
        <v>40.04</v>
      </c>
      <c r="R2290" s="14">
        <f t="shared" si="142"/>
        <v>41067.827418981484</v>
      </c>
      <c r="S2290" s="14">
        <f t="shared" si="143"/>
        <v>41086.75</v>
      </c>
    </row>
    <row r="2291" spans="1:19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2" t="s">
        <v>8305</v>
      </c>
      <c r="O2291" t="s">
        <v>8306</v>
      </c>
      <c r="P2291" s="13">
        <f t="shared" si="140"/>
        <v>107</v>
      </c>
      <c r="Q2291" s="13">
        <f t="shared" si="141"/>
        <v>64.44</v>
      </c>
      <c r="R2291" s="14">
        <f t="shared" si="142"/>
        <v>41571.998379629629</v>
      </c>
      <c r="S2291" s="14">
        <f t="shared" si="143"/>
        <v>41614.973611111112</v>
      </c>
    </row>
    <row r="2292" spans="1:19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2" t="s">
        <v>8305</v>
      </c>
      <c r="O2292" t="s">
        <v>8306</v>
      </c>
      <c r="P2292" s="13">
        <f t="shared" si="140"/>
        <v>104</v>
      </c>
      <c r="Q2292" s="13">
        <f t="shared" si="141"/>
        <v>53.83</v>
      </c>
      <c r="R2292" s="14">
        <f t="shared" si="142"/>
        <v>40070.253819444442</v>
      </c>
      <c r="S2292" s="14">
        <f t="shared" si="143"/>
        <v>40148.708333333336</v>
      </c>
    </row>
    <row r="2293" spans="1:19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2" t="s">
        <v>8305</v>
      </c>
      <c r="O2293" t="s">
        <v>8306</v>
      </c>
      <c r="P2293" s="13">
        <f t="shared" si="140"/>
        <v>173</v>
      </c>
      <c r="Q2293" s="13">
        <f t="shared" si="141"/>
        <v>100.47</v>
      </c>
      <c r="R2293" s="14">
        <f t="shared" si="142"/>
        <v>40987.977060185185</v>
      </c>
      <c r="S2293" s="14">
        <f t="shared" si="143"/>
        <v>41022.166666666664</v>
      </c>
    </row>
    <row r="2294" spans="1:19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2" t="s">
        <v>8305</v>
      </c>
      <c r="O2294" t="s">
        <v>8306</v>
      </c>
      <c r="P2294" s="13">
        <f t="shared" si="140"/>
        <v>107</v>
      </c>
      <c r="Q2294" s="13">
        <f t="shared" si="141"/>
        <v>46.63</v>
      </c>
      <c r="R2294" s="14">
        <f t="shared" si="142"/>
        <v>40987.697638888887</v>
      </c>
      <c r="S2294" s="14">
        <f t="shared" si="143"/>
        <v>41017.697638888887</v>
      </c>
    </row>
    <row r="2295" spans="1:19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2" t="s">
        <v>8305</v>
      </c>
      <c r="O2295" t="s">
        <v>8306</v>
      </c>
      <c r="P2295" s="13">
        <f t="shared" si="140"/>
        <v>108</v>
      </c>
      <c r="Q2295" s="13">
        <f t="shared" si="141"/>
        <v>34.07</v>
      </c>
      <c r="R2295" s="14">
        <f t="shared" si="142"/>
        <v>41151.708321759259</v>
      </c>
      <c r="S2295" s="14">
        <f t="shared" si="143"/>
        <v>41177.165972222225</v>
      </c>
    </row>
    <row r="2296" spans="1:19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2" t="s">
        <v>8305</v>
      </c>
      <c r="O2296" t="s">
        <v>8306</v>
      </c>
      <c r="P2296" s="13">
        <f t="shared" si="140"/>
        <v>146</v>
      </c>
      <c r="Q2296" s="13">
        <f t="shared" si="141"/>
        <v>65.209999999999994</v>
      </c>
      <c r="R2296" s="14">
        <f t="shared" si="142"/>
        <v>41264.72314814815</v>
      </c>
      <c r="S2296" s="14">
        <f t="shared" si="143"/>
        <v>41294.72314814815</v>
      </c>
    </row>
    <row r="2297" spans="1:19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2" t="s">
        <v>8305</v>
      </c>
      <c r="O2297" t="s">
        <v>8306</v>
      </c>
      <c r="P2297" s="13">
        <f t="shared" si="140"/>
        <v>125</v>
      </c>
      <c r="Q2297" s="13">
        <f t="shared" si="141"/>
        <v>44.21</v>
      </c>
      <c r="R2297" s="14">
        <f t="shared" si="142"/>
        <v>41270.954351851848</v>
      </c>
      <c r="S2297" s="14">
        <f t="shared" si="143"/>
        <v>41300.954351851848</v>
      </c>
    </row>
    <row r="2298" spans="1:19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2" t="s">
        <v>8305</v>
      </c>
      <c r="O2298" t="s">
        <v>8306</v>
      </c>
      <c r="P2298" s="13">
        <f t="shared" si="140"/>
        <v>149</v>
      </c>
      <c r="Q2298" s="13">
        <f t="shared" si="141"/>
        <v>71.97</v>
      </c>
      <c r="R2298" s="14">
        <f t="shared" si="142"/>
        <v>40927.731782407405</v>
      </c>
      <c r="S2298" s="14">
        <f t="shared" si="143"/>
        <v>40962.731782407405</v>
      </c>
    </row>
    <row r="2299" spans="1:19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2" t="s">
        <v>8305</v>
      </c>
      <c r="O2299" t="s">
        <v>8306</v>
      </c>
      <c r="P2299" s="13">
        <f t="shared" si="140"/>
        <v>101</v>
      </c>
      <c r="Q2299" s="13">
        <f t="shared" si="141"/>
        <v>52.95</v>
      </c>
      <c r="R2299" s="14">
        <f t="shared" si="142"/>
        <v>40948.042233796295</v>
      </c>
      <c r="S2299" s="14">
        <f t="shared" si="143"/>
        <v>40982.165972222225</v>
      </c>
    </row>
    <row r="2300" spans="1:19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2" t="s">
        <v>8305</v>
      </c>
      <c r="O2300" t="s">
        <v>8306</v>
      </c>
      <c r="P2300" s="13">
        <f t="shared" si="140"/>
        <v>105</v>
      </c>
      <c r="Q2300" s="13">
        <f t="shared" si="141"/>
        <v>109.45</v>
      </c>
      <c r="R2300" s="14">
        <f t="shared" si="142"/>
        <v>41694.84065972222</v>
      </c>
      <c r="S2300" s="14">
        <f t="shared" si="143"/>
        <v>41724.798993055556</v>
      </c>
    </row>
    <row r="2301" spans="1:19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2" t="s">
        <v>8305</v>
      </c>
      <c r="O2301" t="s">
        <v>8306</v>
      </c>
      <c r="P2301" s="13">
        <f t="shared" si="140"/>
        <v>350</v>
      </c>
      <c r="Q2301" s="13">
        <f t="shared" si="141"/>
        <v>75.040000000000006</v>
      </c>
      <c r="R2301" s="14">
        <f t="shared" si="142"/>
        <v>40565.032511574071</v>
      </c>
      <c r="S2301" s="14">
        <f t="shared" si="143"/>
        <v>40580.032511574071</v>
      </c>
    </row>
    <row r="2302" spans="1:19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2" t="s">
        <v>8305</v>
      </c>
      <c r="O2302" t="s">
        <v>8306</v>
      </c>
      <c r="P2302" s="13">
        <f t="shared" si="140"/>
        <v>101</v>
      </c>
      <c r="Q2302" s="13">
        <f t="shared" si="141"/>
        <v>115.71</v>
      </c>
      <c r="R2302" s="14">
        <f t="shared" si="142"/>
        <v>41074.727037037039</v>
      </c>
      <c r="S2302" s="14">
        <f t="shared" si="143"/>
        <v>41088.727037037039</v>
      </c>
    </row>
    <row r="2303" spans="1:19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2" t="s">
        <v>8305</v>
      </c>
      <c r="O2303" t="s">
        <v>8309</v>
      </c>
      <c r="P2303" s="13">
        <f t="shared" si="140"/>
        <v>134</v>
      </c>
      <c r="Q2303" s="13">
        <f t="shared" si="141"/>
        <v>31.66</v>
      </c>
      <c r="R2303" s="14">
        <f t="shared" si="142"/>
        <v>41416.146944444445</v>
      </c>
      <c r="S2303" s="14">
        <f t="shared" si="143"/>
        <v>41446.146944444445</v>
      </c>
    </row>
    <row r="2304" spans="1:19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2" t="s">
        <v>8305</v>
      </c>
      <c r="O2304" t="s">
        <v>8309</v>
      </c>
      <c r="P2304" s="13">
        <f t="shared" si="140"/>
        <v>171</v>
      </c>
      <c r="Q2304" s="13">
        <f t="shared" si="141"/>
        <v>46.18</v>
      </c>
      <c r="R2304" s="14">
        <f t="shared" si="142"/>
        <v>41605.868449074071</v>
      </c>
      <c r="S2304" s="14">
        <f t="shared" si="143"/>
        <v>41639.291666666664</v>
      </c>
    </row>
    <row r="2305" spans="1:19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2" t="s">
        <v>8305</v>
      </c>
      <c r="O2305" t="s">
        <v>8309</v>
      </c>
      <c r="P2305" s="13">
        <f t="shared" si="140"/>
        <v>109</v>
      </c>
      <c r="Q2305" s="13">
        <f t="shared" si="141"/>
        <v>68.48</v>
      </c>
      <c r="R2305" s="14">
        <f t="shared" si="142"/>
        <v>40850.111064814817</v>
      </c>
      <c r="S2305" s="14">
        <f t="shared" si="143"/>
        <v>40890.152731481481</v>
      </c>
    </row>
    <row r="2306" spans="1:19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2" t="s">
        <v>8305</v>
      </c>
      <c r="O2306" t="s">
        <v>8309</v>
      </c>
      <c r="P2306" s="13">
        <f t="shared" ref="P2306:P2369" si="144">ROUND(E2306/D2306*100,0)</f>
        <v>101</v>
      </c>
      <c r="Q2306" s="13">
        <f t="shared" si="141"/>
        <v>53.47</v>
      </c>
      <c r="R2306" s="14">
        <f t="shared" si="142"/>
        <v>40502.815868055557</v>
      </c>
      <c r="S2306" s="14">
        <f t="shared" si="143"/>
        <v>40544.207638888889</v>
      </c>
    </row>
    <row r="2307" spans="1:19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2" t="s">
        <v>8305</v>
      </c>
      <c r="O2307" t="s">
        <v>8309</v>
      </c>
      <c r="P2307" s="13">
        <f t="shared" si="144"/>
        <v>101</v>
      </c>
      <c r="Q2307" s="13">
        <f t="shared" ref="Q2307:Q2370" si="145">IFERROR(ROUND(E2307/L2307,2),0)</f>
        <v>109.11</v>
      </c>
      <c r="R2307" s="14">
        <f t="shared" ref="R2307:R2370" si="146">(((J2307/60)/60)/24)+DATE(1970,1,1)</f>
        <v>41834.695277777777</v>
      </c>
      <c r="S2307" s="14">
        <f t="shared" ref="S2307:S2370" si="147">(((I2307/60)/60)/24)+DATE(1970,1,1)</f>
        <v>41859.75</v>
      </c>
    </row>
    <row r="2308" spans="1:19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2" t="s">
        <v>8305</v>
      </c>
      <c r="O2308" t="s">
        <v>8309</v>
      </c>
      <c r="P2308" s="13">
        <f t="shared" si="144"/>
        <v>107</v>
      </c>
      <c r="Q2308" s="13">
        <f t="shared" si="145"/>
        <v>51.19</v>
      </c>
      <c r="R2308" s="14">
        <f t="shared" si="146"/>
        <v>40948.16815972222</v>
      </c>
      <c r="S2308" s="14">
        <f t="shared" si="147"/>
        <v>40978.16815972222</v>
      </c>
    </row>
    <row r="2309" spans="1:19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2" t="s">
        <v>8305</v>
      </c>
      <c r="O2309" t="s">
        <v>8309</v>
      </c>
      <c r="P2309" s="13">
        <f t="shared" si="144"/>
        <v>107</v>
      </c>
      <c r="Q2309" s="13">
        <f t="shared" si="145"/>
        <v>27.94</v>
      </c>
      <c r="R2309" s="14">
        <f t="shared" si="146"/>
        <v>41004.802465277775</v>
      </c>
      <c r="S2309" s="14">
        <f t="shared" si="147"/>
        <v>41034.802407407406</v>
      </c>
    </row>
    <row r="2310" spans="1:19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2" t="s">
        <v>8305</v>
      </c>
      <c r="O2310" t="s">
        <v>8309</v>
      </c>
      <c r="P2310" s="13">
        <f t="shared" si="144"/>
        <v>101</v>
      </c>
      <c r="Q2310" s="13">
        <f t="shared" si="145"/>
        <v>82.5</v>
      </c>
      <c r="R2310" s="14">
        <f t="shared" si="146"/>
        <v>41851.962916666671</v>
      </c>
      <c r="S2310" s="14">
        <f t="shared" si="147"/>
        <v>41880.041666666664</v>
      </c>
    </row>
    <row r="2311" spans="1:19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2" t="s">
        <v>8305</v>
      </c>
      <c r="O2311" t="s">
        <v>8309</v>
      </c>
      <c r="P2311" s="13">
        <f t="shared" si="144"/>
        <v>107</v>
      </c>
      <c r="Q2311" s="13">
        <f t="shared" si="145"/>
        <v>59.82</v>
      </c>
      <c r="R2311" s="14">
        <f t="shared" si="146"/>
        <v>41307.987696759257</v>
      </c>
      <c r="S2311" s="14">
        <f t="shared" si="147"/>
        <v>41342.987696759257</v>
      </c>
    </row>
    <row r="2312" spans="1:19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2" t="s">
        <v>8305</v>
      </c>
      <c r="O2312" t="s">
        <v>8309</v>
      </c>
      <c r="P2312" s="13">
        <f t="shared" si="144"/>
        <v>429</v>
      </c>
      <c r="Q2312" s="13">
        <f t="shared" si="145"/>
        <v>64.819999999999993</v>
      </c>
      <c r="R2312" s="14">
        <f t="shared" si="146"/>
        <v>41324.79415509259</v>
      </c>
      <c r="S2312" s="14">
        <f t="shared" si="147"/>
        <v>41354.752488425926</v>
      </c>
    </row>
    <row r="2313" spans="1:19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2" t="s">
        <v>8305</v>
      </c>
      <c r="O2313" t="s">
        <v>8309</v>
      </c>
      <c r="P2313" s="13">
        <f t="shared" si="144"/>
        <v>104</v>
      </c>
      <c r="Q2313" s="13">
        <f t="shared" si="145"/>
        <v>90.1</v>
      </c>
      <c r="R2313" s="14">
        <f t="shared" si="146"/>
        <v>41736.004502314812</v>
      </c>
      <c r="S2313" s="14">
        <f t="shared" si="147"/>
        <v>41766.004502314812</v>
      </c>
    </row>
    <row r="2314" spans="1:19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2" t="s">
        <v>8305</v>
      </c>
      <c r="O2314" t="s">
        <v>8309</v>
      </c>
      <c r="P2314" s="13">
        <f t="shared" si="144"/>
        <v>108</v>
      </c>
      <c r="Q2314" s="13">
        <f t="shared" si="145"/>
        <v>40.96</v>
      </c>
      <c r="R2314" s="14">
        <f t="shared" si="146"/>
        <v>41716.632847222223</v>
      </c>
      <c r="S2314" s="14">
        <f t="shared" si="147"/>
        <v>41747.958333333336</v>
      </c>
    </row>
    <row r="2315" spans="1:19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2" t="s">
        <v>8305</v>
      </c>
      <c r="O2315" t="s">
        <v>8309</v>
      </c>
      <c r="P2315" s="13">
        <f t="shared" si="144"/>
        <v>176</v>
      </c>
      <c r="Q2315" s="13">
        <f t="shared" si="145"/>
        <v>56</v>
      </c>
      <c r="R2315" s="14">
        <f t="shared" si="146"/>
        <v>41002.958634259259</v>
      </c>
      <c r="S2315" s="14">
        <f t="shared" si="147"/>
        <v>41032.958634259259</v>
      </c>
    </row>
    <row r="2316" spans="1:19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2" t="s">
        <v>8305</v>
      </c>
      <c r="O2316" t="s">
        <v>8309</v>
      </c>
      <c r="P2316" s="13">
        <f t="shared" si="144"/>
        <v>157</v>
      </c>
      <c r="Q2316" s="13">
        <f t="shared" si="145"/>
        <v>37.67</v>
      </c>
      <c r="R2316" s="14">
        <f t="shared" si="146"/>
        <v>41037.551585648151</v>
      </c>
      <c r="S2316" s="14">
        <f t="shared" si="147"/>
        <v>41067.551585648151</v>
      </c>
    </row>
    <row r="2317" spans="1:19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2" t="s">
        <v>8305</v>
      </c>
      <c r="O2317" t="s">
        <v>8309</v>
      </c>
      <c r="P2317" s="13">
        <f t="shared" si="144"/>
        <v>103</v>
      </c>
      <c r="Q2317" s="13">
        <f t="shared" si="145"/>
        <v>40.08</v>
      </c>
      <c r="R2317" s="14">
        <f t="shared" si="146"/>
        <v>41004.72619212963</v>
      </c>
      <c r="S2317" s="14">
        <f t="shared" si="147"/>
        <v>41034.72619212963</v>
      </c>
    </row>
    <row r="2318" spans="1:19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2" t="s">
        <v>8305</v>
      </c>
      <c r="O2318" t="s">
        <v>8309</v>
      </c>
      <c r="P2318" s="13">
        <f t="shared" si="144"/>
        <v>104</v>
      </c>
      <c r="Q2318" s="13">
        <f t="shared" si="145"/>
        <v>78.03</v>
      </c>
      <c r="R2318" s="14">
        <f t="shared" si="146"/>
        <v>40079.725115740745</v>
      </c>
      <c r="S2318" s="14">
        <f t="shared" si="147"/>
        <v>40156.76666666667</v>
      </c>
    </row>
    <row r="2319" spans="1:19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2" t="s">
        <v>8305</v>
      </c>
      <c r="O2319" t="s">
        <v>8309</v>
      </c>
      <c r="P2319" s="13">
        <f t="shared" si="144"/>
        <v>104</v>
      </c>
      <c r="Q2319" s="13">
        <f t="shared" si="145"/>
        <v>18.91</v>
      </c>
      <c r="R2319" s="14">
        <f t="shared" si="146"/>
        <v>40192.542233796295</v>
      </c>
      <c r="S2319" s="14">
        <f t="shared" si="147"/>
        <v>40224.208333333336</v>
      </c>
    </row>
    <row r="2320" spans="1:19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2" t="s">
        <v>8305</v>
      </c>
      <c r="O2320" t="s">
        <v>8309</v>
      </c>
      <c r="P2320" s="13">
        <f t="shared" si="144"/>
        <v>121</v>
      </c>
      <c r="Q2320" s="13">
        <f t="shared" si="145"/>
        <v>37.130000000000003</v>
      </c>
      <c r="R2320" s="14">
        <f t="shared" si="146"/>
        <v>40050.643680555557</v>
      </c>
      <c r="S2320" s="14">
        <f t="shared" si="147"/>
        <v>40082.165972222225</v>
      </c>
    </row>
    <row r="2321" spans="1:19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2" t="s">
        <v>8305</v>
      </c>
      <c r="O2321" t="s">
        <v>8309</v>
      </c>
      <c r="P2321" s="13">
        <f t="shared" si="144"/>
        <v>108</v>
      </c>
      <c r="Q2321" s="13">
        <f t="shared" si="145"/>
        <v>41.96</v>
      </c>
      <c r="R2321" s="14">
        <f t="shared" si="146"/>
        <v>41593.082002314812</v>
      </c>
      <c r="S2321" s="14">
        <f t="shared" si="147"/>
        <v>41623.082002314812</v>
      </c>
    </row>
    <row r="2322" spans="1:19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2" t="s">
        <v>8305</v>
      </c>
      <c r="O2322" t="s">
        <v>8309</v>
      </c>
      <c r="P2322" s="13">
        <f t="shared" si="144"/>
        <v>109</v>
      </c>
      <c r="Q2322" s="13">
        <f t="shared" si="145"/>
        <v>61.04</v>
      </c>
      <c r="R2322" s="14">
        <f t="shared" si="146"/>
        <v>41696.817129629628</v>
      </c>
      <c r="S2322" s="14">
        <f t="shared" si="147"/>
        <v>41731.775462962964</v>
      </c>
    </row>
    <row r="2323" spans="1:19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2" t="s">
        <v>8316</v>
      </c>
      <c r="O2323" t="s">
        <v>8332</v>
      </c>
      <c r="P2323" s="13">
        <f t="shared" si="144"/>
        <v>39</v>
      </c>
      <c r="Q2323" s="13">
        <f t="shared" si="145"/>
        <v>64.53</v>
      </c>
      <c r="R2323" s="14">
        <f t="shared" si="146"/>
        <v>42799.260428240741</v>
      </c>
      <c r="S2323" s="14">
        <f t="shared" si="147"/>
        <v>42829.21876157407</v>
      </c>
    </row>
    <row r="2324" spans="1:19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2" t="s">
        <v>8316</v>
      </c>
      <c r="O2324" t="s">
        <v>8332</v>
      </c>
      <c r="P2324" s="13">
        <f t="shared" si="144"/>
        <v>3</v>
      </c>
      <c r="Q2324" s="13">
        <f t="shared" si="145"/>
        <v>21.25</v>
      </c>
      <c r="R2324" s="14">
        <f t="shared" si="146"/>
        <v>42804.895474537043</v>
      </c>
      <c r="S2324" s="14">
        <f t="shared" si="147"/>
        <v>42834.853807870371</v>
      </c>
    </row>
    <row r="2325" spans="1:19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2" t="s">
        <v>8316</v>
      </c>
      <c r="O2325" t="s">
        <v>8332</v>
      </c>
      <c r="P2325" s="13">
        <f t="shared" si="144"/>
        <v>48</v>
      </c>
      <c r="Q2325" s="13">
        <f t="shared" si="145"/>
        <v>30</v>
      </c>
      <c r="R2325" s="14">
        <f t="shared" si="146"/>
        <v>42807.755173611105</v>
      </c>
      <c r="S2325" s="14">
        <f t="shared" si="147"/>
        <v>42814.755173611105</v>
      </c>
    </row>
    <row r="2326" spans="1:19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2" t="s">
        <v>8316</v>
      </c>
      <c r="O2326" t="s">
        <v>8332</v>
      </c>
      <c r="P2326" s="13">
        <f t="shared" si="144"/>
        <v>21</v>
      </c>
      <c r="Q2326" s="13">
        <f t="shared" si="145"/>
        <v>25.49</v>
      </c>
      <c r="R2326" s="14">
        <f t="shared" si="146"/>
        <v>42790.885243055556</v>
      </c>
      <c r="S2326" s="14">
        <f t="shared" si="147"/>
        <v>42820.843576388885</v>
      </c>
    </row>
    <row r="2327" spans="1:19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2" t="s">
        <v>8316</v>
      </c>
      <c r="O2327" t="s">
        <v>8332</v>
      </c>
      <c r="P2327" s="13">
        <f t="shared" si="144"/>
        <v>8</v>
      </c>
      <c r="Q2327" s="13">
        <f t="shared" si="145"/>
        <v>11.43</v>
      </c>
      <c r="R2327" s="14">
        <f t="shared" si="146"/>
        <v>42794.022349537037</v>
      </c>
      <c r="S2327" s="14">
        <f t="shared" si="147"/>
        <v>42823.980682870373</v>
      </c>
    </row>
    <row r="2328" spans="1:19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2" t="s">
        <v>8316</v>
      </c>
      <c r="O2328" t="s">
        <v>8332</v>
      </c>
      <c r="P2328" s="13">
        <f t="shared" si="144"/>
        <v>1</v>
      </c>
      <c r="Q2328" s="13">
        <f t="shared" si="145"/>
        <v>108</v>
      </c>
      <c r="R2328" s="14">
        <f t="shared" si="146"/>
        <v>42804.034120370372</v>
      </c>
      <c r="S2328" s="14">
        <f t="shared" si="147"/>
        <v>42855.708333333328</v>
      </c>
    </row>
    <row r="2329" spans="1:19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2" t="s">
        <v>8316</v>
      </c>
      <c r="O2329" t="s">
        <v>8332</v>
      </c>
      <c r="P2329" s="13">
        <f t="shared" si="144"/>
        <v>526</v>
      </c>
      <c r="Q2329" s="13">
        <f t="shared" si="145"/>
        <v>54.88</v>
      </c>
      <c r="R2329" s="14">
        <f t="shared" si="146"/>
        <v>41842.917129629634</v>
      </c>
      <c r="S2329" s="14">
        <f t="shared" si="147"/>
        <v>41877.917129629634</v>
      </c>
    </row>
    <row r="2330" spans="1:19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2" t="s">
        <v>8316</v>
      </c>
      <c r="O2330" t="s">
        <v>8332</v>
      </c>
      <c r="P2330" s="13">
        <f t="shared" si="144"/>
        <v>254</v>
      </c>
      <c r="Q2330" s="13">
        <f t="shared" si="145"/>
        <v>47.38</v>
      </c>
      <c r="R2330" s="14">
        <f t="shared" si="146"/>
        <v>42139.781678240746</v>
      </c>
      <c r="S2330" s="14">
        <f t="shared" si="147"/>
        <v>42169.781678240746</v>
      </c>
    </row>
    <row r="2331" spans="1:19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2" t="s">
        <v>8316</v>
      </c>
      <c r="O2331" t="s">
        <v>8332</v>
      </c>
      <c r="P2331" s="13">
        <f t="shared" si="144"/>
        <v>106</v>
      </c>
      <c r="Q2331" s="13">
        <f t="shared" si="145"/>
        <v>211.84</v>
      </c>
      <c r="R2331" s="14">
        <f t="shared" si="146"/>
        <v>41807.624374999999</v>
      </c>
      <c r="S2331" s="14">
        <f t="shared" si="147"/>
        <v>41837.624374999999</v>
      </c>
    </row>
    <row r="2332" spans="1:19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2" t="s">
        <v>8316</v>
      </c>
      <c r="O2332" t="s">
        <v>8332</v>
      </c>
      <c r="P2332" s="13">
        <f t="shared" si="144"/>
        <v>102</v>
      </c>
      <c r="Q2332" s="13">
        <f t="shared" si="145"/>
        <v>219.93</v>
      </c>
      <c r="R2332" s="14">
        <f t="shared" si="146"/>
        <v>42332.89980324074</v>
      </c>
      <c r="S2332" s="14">
        <f t="shared" si="147"/>
        <v>42363</v>
      </c>
    </row>
    <row r="2333" spans="1:19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2" t="s">
        <v>8316</v>
      </c>
      <c r="O2333" t="s">
        <v>8332</v>
      </c>
      <c r="P2333" s="13">
        <f t="shared" si="144"/>
        <v>144</v>
      </c>
      <c r="Q2333" s="13">
        <f t="shared" si="145"/>
        <v>40.799999999999997</v>
      </c>
      <c r="R2333" s="14">
        <f t="shared" si="146"/>
        <v>41839.005671296298</v>
      </c>
      <c r="S2333" s="14">
        <f t="shared" si="147"/>
        <v>41869.005671296298</v>
      </c>
    </row>
    <row r="2334" spans="1:19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2" t="s">
        <v>8316</v>
      </c>
      <c r="O2334" t="s">
        <v>8332</v>
      </c>
      <c r="P2334" s="13">
        <f t="shared" si="144"/>
        <v>106</v>
      </c>
      <c r="Q2334" s="13">
        <f t="shared" si="145"/>
        <v>75.5</v>
      </c>
      <c r="R2334" s="14">
        <f t="shared" si="146"/>
        <v>42011.628136574072</v>
      </c>
      <c r="S2334" s="14">
        <f t="shared" si="147"/>
        <v>42041.628136574072</v>
      </c>
    </row>
    <row r="2335" spans="1:19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2" t="s">
        <v>8316</v>
      </c>
      <c r="O2335" t="s">
        <v>8332</v>
      </c>
      <c r="P2335" s="13">
        <f t="shared" si="144"/>
        <v>212</v>
      </c>
      <c r="Q2335" s="13">
        <f t="shared" si="145"/>
        <v>13.54</v>
      </c>
      <c r="R2335" s="14">
        <f t="shared" si="146"/>
        <v>41767.650347222225</v>
      </c>
      <c r="S2335" s="14">
        <f t="shared" si="147"/>
        <v>41788.743055555555</v>
      </c>
    </row>
    <row r="2336" spans="1:19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2" t="s">
        <v>8316</v>
      </c>
      <c r="O2336" t="s">
        <v>8332</v>
      </c>
      <c r="P2336" s="13">
        <f t="shared" si="144"/>
        <v>102</v>
      </c>
      <c r="Q2336" s="13">
        <f t="shared" si="145"/>
        <v>60.87</v>
      </c>
      <c r="R2336" s="14">
        <f t="shared" si="146"/>
        <v>41918.670115740737</v>
      </c>
      <c r="S2336" s="14">
        <f t="shared" si="147"/>
        <v>41948.731944444444</v>
      </c>
    </row>
    <row r="2337" spans="1:19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2" t="s">
        <v>8316</v>
      </c>
      <c r="O2337" t="s">
        <v>8332</v>
      </c>
      <c r="P2337" s="13">
        <f t="shared" si="144"/>
        <v>102</v>
      </c>
      <c r="Q2337" s="13">
        <f t="shared" si="145"/>
        <v>115.69</v>
      </c>
      <c r="R2337" s="14">
        <f t="shared" si="146"/>
        <v>41771.572256944448</v>
      </c>
      <c r="S2337" s="14">
        <f t="shared" si="147"/>
        <v>41801.572256944448</v>
      </c>
    </row>
    <row r="2338" spans="1:19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2" t="s">
        <v>8316</v>
      </c>
      <c r="O2338" t="s">
        <v>8332</v>
      </c>
      <c r="P2338" s="13">
        <f t="shared" si="144"/>
        <v>521</v>
      </c>
      <c r="Q2338" s="13">
        <f t="shared" si="145"/>
        <v>48.1</v>
      </c>
      <c r="R2338" s="14">
        <f t="shared" si="146"/>
        <v>41666.924710648149</v>
      </c>
      <c r="S2338" s="14">
        <f t="shared" si="147"/>
        <v>41706.924710648149</v>
      </c>
    </row>
    <row r="2339" spans="1:19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2" t="s">
        <v>8316</v>
      </c>
      <c r="O2339" t="s">
        <v>8332</v>
      </c>
      <c r="P2339" s="13">
        <f t="shared" si="144"/>
        <v>111</v>
      </c>
      <c r="Q2339" s="13">
        <f t="shared" si="145"/>
        <v>74.180000000000007</v>
      </c>
      <c r="R2339" s="14">
        <f t="shared" si="146"/>
        <v>41786.640543981484</v>
      </c>
      <c r="S2339" s="14">
        <f t="shared" si="147"/>
        <v>41816.640543981484</v>
      </c>
    </row>
    <row r="2340" spans="1:19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2" t="s">
        <v>8316</v>
      </c>
      <c r="O2340" t="s">
        <v>8332</v>
      </c>
      <c r="P2340" s="13">
        <f t="shared" si="144"/>
        <v>101</v>
      </c>
      <c r="Q2340" s="13">
        <f t="shared" si="145"/>
        <v>123.35</v>
      </c>
      <c r="R2340" s="14">
        <f t="shared" si="146"/>
        <v>41789.896805555552</v>
      </c>
      <c r="S2340" s="14">
        <f t="shared" si="147"/>
        <v>41819.896805555552</v>
      </c>
    </row>
    <row r="2341" spans="1:19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2" t="s">
        <v>8316</v>
      </c>
      <c r="O2341" t="s">
        <v>8332</v>
      </c>
      <c r="P2341" s="13">
        <f t="shared" si="144"/>
        <v>294</v>
      </c>
      <c r="Q2341" s="13">
        <f t="shared" si="145"/>
        <v>66.62</v>
      </c>
      <c r="R2341" s="14">
        <f t="shared" si="146"/>
        <v>42692.79987268518</v>
      </c>
      <c r="S2341" s="14">
        <f t="shared" si="147"/>
        <v>42723.332638888889</v>
      </c>
    </row>
    <row r="2342" spans="1:19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2" t="s">
        <v>8316</v>
      </c>
      <c r="O2342" t="s">
        <v>8332</v>
      </c>
      <c r="P2342" s="13">
        <f t="shared" si="144"/>
        <v>106</v>
      </c>
      <c r="Q2342" s="13">
        <f t="shared" si="145"/>
        <v>104.99</v>
      </c>
      <c r="R2342" s="14">
        <f t="shared" si="146"/>
        <v>42643.642800925925</v>
      </c>
      <c r="S2342" s="14">
        <f t="shared" si="147"/>
        <v>42673.642800925925</v>
      </c>
    </row>
    <row r="2343" spans="1:19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2" t="s">
        <v>8299</v>
      </c>
      <c r="O2343" t="s">
        <v>8300</v>
      </c>
      <c r="P2343" s="13">
        <f t="shared" si="144"/>
        <v>0</v>
      </c>
      <c r="Q2343" s="13">
        <f t="shared" si="145"/>
        <v>0</v>
      </c>
      <c r="R2343" s="14">
        <f t="shared" si="146"/>
        <v>42167.813703703709</v>
      </c>
      <c r="S2343" s="14">
        <f t="shared" si="147"/>
        <v>42197.813703703709</v>
      </c>
    </row>
    <row r="2344" spans="1:19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2" t="s">
        <v>8299</v>
      </c>
      <c r="O2344" t="s">
        <v>8300</v>
      </c>
      <c r="P2344" s="13">
        <f t="shared" si="144"/>
        <v>0</v>
      </c>
      <c r="Q2344" s="13">
        <f t="shared" si="145"/>
        <v>0</v>
      </c>
      <c r="R2344" s="14">
        <f t="shared" si="146"/>
        <v>41897.702199074076</v>
      </c>
      <c r="S2344" s="14">
        <f t="shared" si="147"/>
        <v>41918.208333333336</v>
      </c>
    </row>
    <row r="2345" spans="1:19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2" t="s">
        <v>8299</v>
      </c>
      <c r="O2345" t="s">
        <v>8300</v>
      </c>
      <c r="P2345" s="13">
        <f t="shared" si="144"/>
        <v>3</v>
      </c>
      <c r="Q2345" s="13">
        <f t="shared" si="145"/>
        <v>300</v>
      </c>
      <c r="R2345" s="14">
        <f t="shared" si="146"/>
        <v>42327.825289351851</v>
      </c>
      <c r="S2345" s="14">
        <f t="shared" si="147"/>
        <v>42377.82430555555</v>
      </c>
    </row>
    <row r="2346" spans="1:19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2" t="s">
        <v>8299</v>
      </c>
      <c r="O2346" t="s">
        <v>8300</v>
      </c>
      <c r="P2346" s="13">
        <f t="shared" si="144"/>
        <v>0</v>
      </c>
      <c r="Q2346" s="13">
        <f t="shared" si="145"/>
        <v>1</v>
      </c>
      <c r="R2346" s="14">
        <f t="shared" si="146"/>
        <v>42515.727650462963</v>
      </c>
      <c r="S2346" s="14">
        <f t="shared" si="147"/>
        <v>42545.727650462963</v>
      </c>
    </row>
    <row r="2347" spans="1:19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2" t="s">
        <v>8299</v>
      </c>
      <c r="O2347" t="s">
        <v>8300</v>
      </c>
      <c r="P2347" s="13">
        <f t="shared" si="144"/>
        <v>0</v>
      </c>
      <c r="Q2347" s="13">
        <f t="shared" si="145"/>
        <v>0</v>
      </c>
      <c r="R2347" s="14">
        <f t="shared" si="146"/>
        <v>42060.001805555556</v>
      </c>
      <c r="S2347" s="14">
        <f t="shared" si="147"/>
        <v>42094.985416666663</v>
      </c>
    </row>
    <row r="2348" spans="1:19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2" t="s">
        <v>8299</v>
      </c>
      <c r="O2348" t="s">
        <v>8300</v>
      </c>
      <c r="P2348" s="13">
        <f t="shared" si="144"/>
        <v>0</v>
      </c>
      <c r="Q2348" s="13">
        <f t="shared" si="145"/>
        <v>13</v>
      </c>
      <c r="R2348" s="14">
        <f t="shared" si="146"/>
        <v>42615.79896990741</v>
      </c>
      <c r="S2348" s="14">
        <f t="shared" si="147"/>
        <v>42660.79896990741</v>
      </c>
    </row>
    <row r="2349" spans="1:19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2" t="s">
        <v>8299</v>
      </c>
      <c r="O2349" t="s">
        <v>8300</v>
      </c>
      <c r="P2349" s="13">
        <f t="shared" si="144"/>
        <v>2</v>
      </c>
      <c r="Q2349" s="13">
        <f t="shared" si="145"/>
        <v>15</v>
      </c>
      <c r="R2349" s="14">
        <f t="shared" si="146"/>
        <v>42577.607361111113</v>
      </c>
      <c r="S2349" s="14">
        <f t="shared" si="147"/>
        <v>42607.607361111113</v>
      </c>
    </row>
    <row r="2350" spans="1:19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2" t="s">
        <v>8299</v>
      </c>
      <c r="O2350" t="s">
        <v>8300</v>
      </c>
      <c r="P2350" s="13">
        <f t="shared" si="144"/>
        <v>0</v>
      </c>
      <c r="Q2350" s="13">
        <f t="shared" si="145"/>
        <v>54</v>
      </c>
      <c r="R2350" s="14">
        <f t="shared" si="146"/>
        <v>42360.932152777779</v>
      </c>
      <c r="S2350" s="14">
        <f t="shared" si="147"/>
        <v>42420.932152777779</v>
      </c>
    </row>
    <row r="2351" spans="1:19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2" t="s">
        <v>8299</v>
      </c>
      <c r="O2351" t="s">
        <v>8300</v>
      </c>
      <c r="P2351" s="13">
        <f t="shared" si="144"/>
        <v>0</v>
      </c>
      <c r="Q2351" s="13">
        <f t="shared" si="145"/>
        <v>0</v>
      </c>
      <c r="R2351" s="14">
        <f t="shared" si="146"/>
        <v>42198.775787037041</v>
      </c>
      <c r="S2351" s="14">
        <f t="shared" si="147"/>
        <v>42227.775787037041</v>
      </c>
    </row>
    <row r="2352" spans="1:19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2" t="s">
        <v>8299</v>
      </c>
      <c r="O2352" t="s">
        <v>8300</v>
      </c>
      <c r="P2352" s="13">
        <f t="shared" si="144"/>
        <v>0</v>
      </c>
      <c r="Q2352" s="13">
        <f t="shared" si="145"/>
        <v>0</v>
      </c>
      <c r="R2352" s="14">
        <f t="shared" si="146"/>
        <v>42708.842245370368</v>
      </c>
      <c r="S2352" s="14">
        <f t="shared" si="147"/>
        <v>42738.842245370368</v>
      </c>
    </row>
    <row r="2353" spans="1:19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2" t="s">
        <v>8299</v>
      </c>
      <c r="O2353" t="s">
        <v>8300</v>
      </c>
      <c r="P2353" s="13">
        <f t="shared" si="144"/>
        <v>1</v>
      </c>
      <c r="Q2353" s="13">
        <f t="shared" si="145"/>
        <v>15.43</v>
      </c>
      <c r="R2353" s="14">
        <f t="shared" si="146"/>
        <v>42094.101145833338</v>
      </c>
      <c r="S2353" s="14">
        <f t="shared" si="147"/>
        <v>42124.101145833338</v>
      </c>
    </row>
    <row r="2354" spans="1:19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2" t="s">
        <v>8299</v>
      </c>
      <c r="O2354" t="s">
        <v>8300</v>
      </c>
      <c r="P2354" s="13">
        <f t="shared" si="144"/>
        <v>0</v>
      </c>
      <c r="Q2354" s="13">
        <f t="shared" si="145"/>
        <v>0</v>
      </c>
      <c r="R2354" s="14">
        <f t="shared" si="146"/>
        <v>42101.633703703701</v>
      </c>
      <c r="S2354" s="14">
        <f t="shared" si="147"/>
        <v>42161.633703703701</v>
      </c>
    </row>
    <row r="2355" spans="1:19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2" t="s">
        <v>8299</v>
      </c>
      <c r="O2355" t="s">
        <v>8300</v>
      </c>
      <c r="P2355" s="13">
        <f t="shared" si="144"/>
        <v>0</v>
      </c>
      <c r="Q2355" s="13">
        <f t="shared" si="145"/>
        <v>0</v>
      </c>
      <c r="R2355" s="14">
        <f t="shared" si="146"/>
        <v>42103.676180555558</v>
      </c>
      <c r="S2355" s="14">
        <f t="shared" si="147"/>
        <v>42115.676180555558</v>
      </c>
    </row>
    <row r="2356" spans="1:19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2" t="s">
        <v>8299</v>
      </c>
      <c r="O2356" t="s">
        <v>8300</v>
      </c>
      <c r="P2356" s="13">
        <f t="shared" si="144"/>
        <v>0</v>
      </c>
      <c r="Q2356" s="13">
        <f t="shared" si="145"/>
        <v>25</v>
      </c>
      <c r="R2356" s="14">
        <f t="shared" si="146"/>
        <v>41954.722916666666</v>
      </c>
      <c r="S2356" s="14">
        <f t="shared" si="147"/>
        <v>42014.722916666666</v>
      </c>
    </row>
    <row r="2357" spans="1:19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2" t="s">
        <v>8299</v>
      </c>
      <c r="O2357" t="s">
        <v>8300</v>
      </c>
      <c r="P2357" s="13">
        <f t="shared" si="144"/>
        <v>1</v>
      </c>
      <c r="Q2357" s="13">
        <f t="shared" si="145"/>
        <v>27.5</v>
      </c>
      <c r="R2357" s="14">
        <f t="shared" si="146"/>
        <v>42096.918240740735</v>
      </c>
      <c r="S2357" s="14">
        <f t="shared" si="147"/>
        <v>42126.918240740735</v>
      </c>
    </row>
    <row r="2358" spans="1:19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2" t="s">
        <v>8299</v>
      </c>
      <c r="O2358" t="s">
        <v>8300</v>
      </c>
      <c r="P2358" s="13">
        <f t="shared" si="144"/>
        <v>0</v>
      </c>
      <c r="Q2358" s="13">
        <f t="shared" si="145"/>
        <v>0</v>
      </c>
      <c r="R2358" s="14">
        <f t="shared" si="146"/>
        <v>42130.78361111111</v>
      </c>
      <c r="S2358" s="14">
        <f t="shared" si="147"/>
        <v>42160.78361111111</v>
      </c>
    </row>
    <row r="2359" spans="1:19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2" t="s">
        <v>8299</v>
      </c>
      <c r="O2359" t="s">
        <v>8300</v>
      </c>
      <c r="P2359" s="13">
        <f t="shared" si="144"/>
        <v>0</v>
      </c>
      <c r="Q2359" s="13">
        <f t="shared" si="145"/>
        <v>0</v>
      </c>
      <c r="R2359" s="14">
        <f t="shared" si="146"/>
        <v>42264.620115740734</v>
      </c>
      <c r="S2359" s="14">
        <f t="shared" si="147"/>
        <v>42294.620115740734</v>
      </c>
    </row>
    <row r="2360" spans="1:19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2" t="s">
        <v>8299</v>
      </c>
      <c r="O2360" t="s">
        <v>8300</v>
      </c>
      <c r="P2360" s="13">
        <f t="shared" si="144"/>
        <v>0</v>
      </c>
      <c r="Q2360" s="13">
        <f t="shared" si="145"/>
        <v>0</v>
      </c>
      <c r="R2360" s="14">
        <f t="shared" si="146"/>
        <v>41978.930972222224</v>
      </c>
      <c r="S2360" s="14">
        <f t="shared" si="147"/>
        <v>42035.027083333334</v>
      </c>
    </row>
    <row r="2361" spans="1:19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2" t="s">
        <v>8299</v>
      </c>
      <c r="O2361" t="s">
        <v>8300</v>
      </c>
      <c r="P2361" s="13">
        <f t="shared" si="144"/>
        <v>15</v>
      </c>
      <c r="Q2361" s="13">
        <f t="shared" si="145"/>
        <v>367</v>
      </c>
      <c r="R2361" s="14">
        <f t="shared" si="146"/>
        <v>42159.649583333332</v>
      </c>
      <c r="S2361" s="14">
        <f t="shared" si="147"/>
        <v>42219.649583333332</v>
      </c>
    </row>
    <row r="2362" spans="1:19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2" t="s">
        <v>8299</v>
      </c>
      <c r="O2362" t="s">
        <v>8300</v>
      </c>
      <c r="P2362" s="13">
        <f t="shared" si="144"/>
        <v>0</v>
      </c>
      <c r="Q2362" s="13">
        <f t="shared" si="145"/>
        <v>2</v>
      </c>
      <c r="R2362" s="14">
        <f t="shared" si="146"/>
        <v>42377.70694444445</v>
      </c>
      <c r="S2362" s="14">
        <f t="shared" si="147"/>
        <v>42407.70694444445</v>
      </c>
    </row>
    <row r="2363" spans="1:19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2" t="s">
        <v>8299</v>
      </c>
      <c r="O2363" t="s">
        <v>8300</v>
      </c>
      <c r="P2363" s="13">
        <f t="shared" si="144"/>
        <v>0</v>
      </c>
      <c r="Q2363" s="13">
        <f t="shared" si="145"/>
        <v>0</v>
      </c>
      <c r="R2363" s="14">
        <f t="shared" si="146"/>
        <v>42466.858888888892</v>
      </c>
      <c r="S2363" s="14">
        <f t="shared" si="147"/>
        <v>42490.916666666672</v>
      </c>
    </row>
    <row r="2364" spans="1:19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2" t="s">
        <v>8299</v>
      </c>
      <c r="O2364" t="s">
        <v>8300</v>
      </c>
      <c r="P2364" s="13">
        <f t="shared" si="144"/>
        <v>29</v>
      </c>
      <c r="Q2364" s="13">
        <f t="shared" si="145"/>
        <v>60</v>
      </c>
      <c r="R2364" s="14">
        <f t="shared" si="146"/>
        <v>41954.688310185185</v>
      </c>
      <c r="S2364" s="14">
        <f t="shared" si="147"/>
        <v>41984.688310185185</v>
      </c>
    </row>
    <row r="2365" spans="1:19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2" t="s">
        <v>8299</v>
      </c>
      <c r="O2365" t="s">
        <v>8300</v>
      </c>
      <c r="P2365" s="13">
        <f t="shared" si="144"/>
        <v>0</v>
      </c>
      <c r="Q2365" s="13">
        <f t="shared" si="145"/>
        <v>0</v>
      </c>
      <c r="R2365" s="14">
        <f t="shared" si="146"/>
        <v>42322.011574074073</v>
      </c>
      <c r="S2365" s="14">
        <f t="shared" si="147"/>
        <v>42367.011574074073</v>
      </c>
    </row>
    <row r="2366" spans="1:19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2" t="s">
        <v>8299</v>
      </c>
      <c r="O2366" t="s">
        <v>8300</v>
      </c>
      <c r="P2366" s="13">
        <f t="shared" si="144"/>
        <v>0</v>
      </c>
      <c r="Q2366" s="13">
        <f t="shared" si="145"/>
        <v>0</v>
      </c>
      <c r="R2366" s="14">
        <f t="shared" si="146"/>
        <v>42248.934675925921</v>
      </c>
      <c r="S2366" s="14">
        <f t="shared" si="147"/>
        <v>42303.934675925921</v>
      </c>
    </row>
    <row r="2367" spans="1:19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2" t="s">
        <v>8299</v>
      </c>
      <c r="O2367" t="s">
        <v>8300</v>
      </c>
      <c r="P2367" s="13">
        <f t="shared" si="144"/>
        <v>0</v>
      </c>
      <c r="Q2367" s="13">
        <f t="shared" si="145"/>
        <v>0</v>
      </c>
      <c r="R2367" s="14">
        <f t="shared" si="146"/>
        <v>42346.736400462964</v>
      </c>
      <c r="S2367" s="14">
        <f t="shared" si="147"/>
        <v>42386.958333333328</v>
      </c>
    </row>
    <row r="2368" spans="1:19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2" t="s">
        <v>8299</v>
      </c>
      <c r="O2368" t="s">
        <v>8300</v>
      </c>
      <c r="P2368" s="13">
        <f t="shared" si="144"/>
        <v>11</v>
      </c>
      <c r="Q2368" s="13">
        <f t="shared" si="145"/>
        <v>97.41</v>
      </c>
      <c r="R2368" s="14">
        <f t="shared" si="146"/>
        <v>42268.531631944439</v>
      </c>
      <c r="S2368" s="14">
        <f t="shared" si="147"/>
        <v>42298.531631944439</v>
      </c>
    </row>
    <row r="2369" spans="1:19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2" t="s">
        <v>8299</v>
      </c>
      <c r="O2369" t="s">
        <v>8300</v>
      </c>
      <c r="P2369" s="13">
        <f t="shared" si="144"/>
        <v>1</v>
      </c>
      <c r="Q2369" s="13">
        <f t="shared" si="145"/>
        <v>47.86</v>
      </c>
      <c r="R2369" s="14">
        <f t="shared" si="146"/>
        <v>42425.970092592594</v>
      </c>
      <c r="S2369" s="14">
        <f t="shared" si="147"/>
        <v>42485.928425925929</v>
      </c>
    </row>
    <row r="2370" spans="1:19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2" t="s">
        <v>8299</v>
      </c>
      <c r="O2370" t="s">
        <v>8300</v>
      </c>
      <c r="P2370" s="13">
        <f t="shared" ref="P2370:P2433" si="148">ROUND(E2370/D2370*100,0)</f>
        <v>0</v>
      </c>
      <c r="Q2370" s="13">
        <f t="shared" si="145"/>
        <v>50</v>
      </c>
      <c r="R2370" s="14">
        <f t="shared" si="146"/>
        <v>42063.721817129626</v>
      </c>
      <c r="S2370" s="14">
        <f t="shared" si="147"/>
        <v>42108.680150462969</v>
      </c>
    </row>
    <row r="2371" spans="1:19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2" t="s">
        <v>8299</v>
      </c>
      <c r="O2371" t="s">
        <v>8300</v>
      </c>
      <c r="P2371" s="13">
        <f t="shared" si="148"/>
        <v>0</v>
      </c>
      <c r="Q2371" s="13">
        <f t="shared" ref="Q2371:Q2434" si="149">IFERROR(ROUND(E2371/L2371,2),0)</f>
        <v>0</v>
      </c>
      <c r="R2371" s="14">
        <f t="shared" ref="R2371:R2434" si="150">(((J2371/60)/60)/24)+DATE(1970,1,1)</f>
        <v>42380.812627314815</v>
      </c>
      <c r="S2371" s="14">
        <f t="shared" ref="S2371:S2434" si="151">(((I2371/60)/60)/24)+DATE(1970,1,1)</f>
        <v>42410.812627314815</v>
      </c>
    </row>
    <row r="2372" spans="1:19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2" t="s">
        <v>8299</v>
      </c>
      <c r="O2372" t="s">
        <v>8300</v>
      </c>
      <c r="P2372" s="13">
        <f t="shared" si="148"/>
        <v>0</v>
      </c>
      <c r="Q2372" s="13">
        <f t="shared" si="149"/>
        <v>20.5</v>
      </c>
      <c r="R2372" s="14">
        <f t="shared" si="150"/>
        <v>41961.18913194444</v>
      </c>
      <c r="S2372" s="14">
        <f t="shared" si="151"/>
        <v>41991.18913194444</v>
      </c>
    </row>
    <row r="2373" spans="1:19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2" t="s">
        <v>8299</v>
      </c>
      <c r="O2373" t="s">
        <v>8300</v>
      </c>
      <c r="P2373" s="13">
        <f t="shared" si="148"/>
        <v>0</v>
      </c>
      <c r="Q2373" s="13">
        <f t="shared" si="149"/>
        <v>0</v>
      </c>
      <c r="R2373" s="14">
        <f t="shared" si="150"/>
        <v>42150.777731481481</v>
      </c>
      <c r="S2373" s="14">
        <f t="shared" si="151"/>
        <v>42180.777731481481</v>
      </c>
    </row>
    <row r="2374" spans="1:19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2" t="s">
        <v>8299</v>
      </c>
      <c r="O2374" t="s">
        <v>8300</v>
      </c>
      <c r="P2374" s="13">
        <f t="shared" si="148"/>
        <v>3</v>
      </c>
      <c r="Q2374" s="13">
        <f t="shared" si="149"/>
        <v>30</v>
      </c>
      <c r="R2374" s="14">
        <f t="shared" si="150"/>
        <v>42088.069108796291</v>
      </c>
      <c r="S2374" s="14">
        <f t="shared" si="151"/>
        <v>42118.069108796291</v>
      </c>
    </row>
    <row r="2375" spans="1:19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2" t="s">
        <v>8299</v>
      </c>
      <c r="O2375" t="s">
        <v>8300</v>
      </c>
      <c r="P2375" s="13">
        <f t="shared" si="148"/>
        <v>0</v>
      </c>
      <c r="Q2375" s="13">
        <f t="shared" si="149"/>
        <v>50</v>
      </c>
      <c r="R2375" s="14">
        <f t="shared" si="150"/>
        <v>42215.662314814821</v>
      </c>
      <c r="S2375" s="14">
        <f t="shared" si="151"/>
        <v>42245.662314814821</v>
      </c>
    </row>
    <row r="2376" spans="1:19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2" t="s">
        <v>8299</v>
      </c>
      <c r="O2376" t="s">
        <v>8300</v>
      </c>
      <c r="P2376" s="13">
        <f t="shared" si="148"/>
        <v>0</v>
      </c>
      <c r="Q2376" s="13">
        <f t="shared" si="149"/>
        <v>10</v>
      </c>
      <c r="R2376" s="14">
        <f t="shared" si="150"/>
        <v>42017.843287037031</v>
      </c>
      <c r="S2376" s="14">
        <f t="shared" si="151"/>
        <v>42047.843287037031</v>
      </c>
    </row>
    <row r="2377" spans="1:19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2" t="s">
        <v>8299</v>
      </c>
      <c r="O2377" t="s">
        <v>8300</v>
      </c>
      <c r="P2377" s="13">
        <f t="shared" si="148"/>
        <v>0</v>
      </c>
      <c r="Q2377" s="13">
        <f t="shared" si="149"/>
        <v>0</v>
      </c>
      <c r="R2377" s="14">
        <f t="shared" si="150"/>
        <v>42592.836076388892</v>
      </c>
      <c r="S2377" s="14">
        <f t="shared" si="151"/>
        <v>42622.836076388892</v>
      </c>
    </row>
    <row r="2378" spans="1:19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2" t="s">
        <v>8299</v>
      </c>
      <c r="O2378" t="s">
        <v>8300</v>
      </c>
      <c r="P2378" s="13">
        <f t="shared" si="148"/>
        <v>11</v>
      </c>
      <c r="Q2378" s="13">
        <f t="shared" si="149"/>
        <v>81.58</v>
      </c>
      <c r="R2378" s="14">
        <f t="shared" si="150"/>
        <v>42318.925532407404</v>
      </c>
      <c r="S2378" s="14">
        <f t="shared" si="151"/>
        <v>42348.925532407404</v>
      </c>
    </row>
    <row r="2379" spans="1:19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2" t="s">
        <v>8299</v>
      </c>
      <c r="O2379" t="s">
        <v>8300</v>
      </c>
      <c r="P2379" s="13">
        <f t="shared" si="148"/>
        <v>0</v>
      </c>
      <c r="Q2379" s="13">
        <f t="shared" si="149"/>
        <v>0</v>
      </c>
      <c r="R2379" s="14">
        <f t="shared" si="150"/>
        <v>42669.870173611111</v>
      </c>
      <c r="S2379" s="14">
        <f t="shared" si="151"/>
        <v>42699.911840277782</v>
      </c>
    </row>
    <row r="2380" spans="1:19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2" t="s">
        <v>8299</v>
      </c>
      <c r="O2380" t="s">
        <v>8300</v>
      </c>
      <c r="P2380" s="13">
        <f t="shared" si="148"/>
        <v>0</v>
      </c>
      <c r="Q2380" s="13">
        <f t="shared" si="149"/>
        <v>0</v>
      </c>
      <c r="R2380" s="14">
        <f t="shared" si="150"/>
        <v>42213.013078703705</v>
      </c>
      <c r="S2380" s="14">
        <f t="shared" si="151"/>
        <v>42242.013078703705</v>
      </c>
    </row>
    <row r="2381" spans="1:19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2" t="s">
        <v>8299</v>
      </c>
      <c r="O2381" t="s">
        <v>8300</v>
      </c>
      <c r="P2381" s="13">
        <f t="shared" si="148"/>
        <v>0</v>
      </c>
      <c r="Q2381" s="13">
        <f t="shared" si="149"/>
        <v>0</v>
      </c>
      <c r="R2381" s="14">
        <f t="shared" si="150"/>
        <v>42237.016388888893</v>
      </c>
      <c r="S2381" s="14">
        <f t="shared" si="151"/>
        <v>42282.016388888893</v>
      </c>
    </row>
    <row r="2382" spans="1:19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2" t="s">
        <v>8299</v>
      </c>
      <c r="O2382" t="s">
        <v>8300</v>
      </c>
      <c r="P2382" s="13">
        <f t="shared" si="148"/>
        <v>0</v>
      </c>
      <c r="Q2382" s="13">
        <f t="shared" si="149"/>
        <v>18.329999999999998</v>
      </c>
      <c r="R2382" s="14">
        <f t="shared" si="150"/>
        <v>42248.793310185181</v>
      </c>
      <c r="S2382" s="14">
        <f t="shared" si="151"/>
        <v>42278.793310185181</v>
      </c>
    </row>
    <row r="2383" spans="1:19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2" t="s">
        <v>8299</v>
      </c>
      <c r="O2383" t="s">
        <v>8300</v>
      </c>
      <c r="P2383" s="13">
        <f t="shared" si="148"/>
        <v>2</v>
      </c>
      <c r="Q2383" s="13">
        <f t="shared" si="149"/>
        <v>224.43</v>
      </c>
      <c r="R2383" s="14">
        <f t="shared" si="150"/>
        <v>42074.935740740737</v>
      </c>
      <c r="S2383" s="14">
        <f t="shared" si="151"/>
        <v>42104.935740740737</v>
      </c>
    </row>
    <row r="2384" spans="1:19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2" t="s">
        <v>8299</v>
      </c>
      <c r="O2384" t="s">
        <v>8300</v>
      </c>
      <c r="P2384" s="13">
        <f t="shared" si="148"/>
        <v>3</v>
      </c>
      <c r="Q2384" s="13">
        <f t="shared" si="149"/>
        <v>37.5</v>
      </c>
      <c r="R2384" s="14">
        <f t="shared" si="150"/>
        <v>42195.187534722223</v>
      </c>
      <c r="S2384" s="14">
        <f t="shared" si="151"/>
        <v>42220.187534722223</v>
      </c>
    </row>
    <row r="2385" spans="1:19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2" t="s">
        <v>8299</v>
      </c>
      <c r="O2385" t="s">
        <v>8300</v>
      </c>
      <c r="P2385" s="13">
        <f t="shared" si="148"/>
        <v>4</v>
      </c>
      <c r="Q2385" s="13">
        <f t="shared" si="149"/>
        <v>145</v>
      </c>
      <c r="R2385" s="14">
        <f t="shared" si="150"/>
        <v>42027.056793981479</v>
      </c>
      <c r="S2385" s="14">
        <f t="shared" si="151"/>
        <v>42057.056793981479</v>
      </c>
    </row>
    <row r="2386" spans="1:19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2" t="s">
        <v>8299</v>
      </c>
      <c r="O2386" t="s">
        <v>8300</v>
      </c>
      <c r="P2386" s="13">
        <f t="shared" si="148"/>
        <v>1</v>
      </c>
      <c r="Q2386" s="13">
        <f t="shared" si="149"/>
        <v>1</v>
      </c>
      <c r="R2386" s="14">
        <f t="shared" si="150"/>
        <v>41927.067627314813</v>
      </c>
      <c r="S2386" s="14">
        <f t="shared" si="151"/>
        <v>41957.109293981484</v>
      </c>
    </row>
    <row r="2387" spans="1:19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2" t="s">
        <v>8299</v>
      </c>
      <c r="O2387" t="s">
        <v>8300</v>
      </c>
      <c r="P2387" s="13">
        <f t="shared" si="148"/>
        <v>1</v>
      </c>
      <c r="Q2387" s="13">
        <f t="shared" si="149"/>
        <v>112.57</v>
      </c>
      <c r="R2387" s="14">
        <f t="shared" si="150"/>
        <v>42191.70175925926</v>
      </c>
      <c r="S2387" s="14">
        <f t="shared" si="151"/>
        <v>42221.70175925926</v>
      </c>
    </row>
    <row r="2388" spans="1:19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2" t="s">
        <v>8299</v>
      </c>
      <c r="O2388" t="s">
        <v>8300</v>
      </c>
      <c r="P2388" s="13">
        <f t="shared" si="148"/>
        <v>0</v>
      </c>
      <c r="Q2388" s="13">
        <f t="shared" si="149"/>
        <v>0</v>
      </c>
      <c r="R2388" s="14">
        <f t="shared" si="150"/>
        <v>41954.838240740741</v>
      </c>
      <c r="S2388" s="14">
        <f t="shared" si="151"/>
        <v>42014.838240740741</v>
      </c>
    </row>
    <row r="2389" spans="1:19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2" t="s">
        <v>8299</v>
      </c>
      <c r="O2389" t="s">
        <v>8300</v>
      </c>
      <c r="P2389" s="13">
        <f t="shared" si="148"/>
        <v>1</v>
      </c>
      <c r="Q2389" s="13">
        <f t="shared" si="149"/>
        <v>342</v>
      </c>
      <c r="R2389" s="14">
        <f t="shared" si="150"/>
        <v>42528.626620370371</v>
      </c>
      <c r="S2389" s="14">
        <f t="shared" si="151"/>
        <v>42573.626620370371</v>
      </c>
    </row>
    <row r="2390" spans="1:19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2" t="s">
        <v>8299</v>
      </c>
      <c r="O2390" t="s">
        <v>8300</v>
      </c>
      <c r="P2390" s="13">
        <f t="shared" si="148"/>
        <v>1</v>
      </c>
      <c r="Q2390" s="13">
        <f t="shared" si="149"/>
        <v>57.88</v>
      </c>
      <c r="R2390" s="14">
        <f t="shared" si="150"/>
        <v>41989.853692129633</v>
      </c>
      <c r="S2390" s="14">
        <f t="shared" si="151"/>
        <v>42019.811805555553</v>
      </c>
    </row>
    <row r="2391" spans="1:19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2" t="s">
        <v>8299</v>
      </c>
      <c r="O2391" t="s">
        <v>8300</v>
      </c>
      <c r="P2391" s="13">
        <f t="shared" si="148"/>
        <v>0</v>
      </c>
      <c r="Q2391" s="13">
        <f t="shared" si="149"/>
        <v>30</v>
      </c>
      <c r="R2391" s="14">
        <f t="shared" si="150"/>
        <v>42179.653379629628</v>
      </c>
      <c r="S2391" s="14">
        <f t="shared" si="151"/>
        <v>42210.915972222225</v>
      </c>
    </row>
    <row r="2392" spans="1:19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2" t="s">
        <v>8299</v>
      </c>
      <c r="O2392" t="s">
        <v>8300</v>
      </c>
      <c r="P2392" s="13">
        <f t="shared" si="148"/>
        <v>0</v>
      </c>
      <c r="Q2392" s="13">
        <f t="shared" si="149"/>
        <v>0</v>
      </c>
      <c r="R2392" s="14">
        <f t="shared" si="150"/>
        <v>41968.262314814812</v>
      </c>
      <c r="S2392" s="14">
        <f t="shared" si="151"/>
        <v>42008.262314814812</v>
      </c>
    </row>
    <row r="2393" spans="1:19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2" t="s">
        <v>8299</v>
      </c>
      <c r="O2393" t="s">
        <v>8300</v>
      </c>
      <c r="P2393" s="13">
        <f t="shared" si="148"/>
        <v>0</v>
      </c>
      <c r="Q2393" s="13">
        <f t="shared" si="149"/>
        <v>25</v>
      </c>
      <c r="R2393" s="14">
        <f t="shared" si="150"/>
        <v>42064.794490740736</v>
      </c>
      <c r="S2393" s="14">
        <f t="shared" si="151"/>
        <v>42094.752824074079</v>
      </c>
    </row>
    <row r="2394" spans="1:19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2" t="s">
        <v>8299</v>
      </c>
      <c r="O2394" t="s">
        <v>8300</v>
      </c>
      <c r="P2394" s="13">
        <f t="shared" si="148"/>
        <v>0</v>
      </c>
      <c r="Q2394" s="13">
        <f t="shared" si="149"/>
        <v>0</v>
      </c>
      <c r="R2394" s="14">
        <f t="shared" si="150"/>
        <v>42276.120636574073</v>
      </c>
      <c r="S2394" s="14">
        <f t="shared" si="151"/>
        <v>42306.120636574073</v>
      </c>
    </row>
    <row r="2395" spans="1:19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2" t="s">
        <v>8299</v>
      </c>
      <c r="O2395" t="s">
        <v>8300</v>
      </c>
      <c r="P2395" s="13">
        <f t="shared" si="148"/>
        <v>0</v>
      </c>
      <c r="Q2395" s="13">
        <f t="shared" si="149"/>
        <v>50</v>
      </c>
      <c r="R2395" s="14">
        <f t="shared" si="150"/>
        <v>42194.648344907408</v>
      </c>
      <c r="S2395" s="14">
        <f t="shared" si="151"/>
        <v>42224.648344907408</v>
      </c>
    </row>
    <row r="2396" spans="1:19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2" t="s">
        <v>8299</v>
      </c>
      <c r="O2396" t="s">
        <v>8300</v>
      </c>
      <c r="P2396" s="13">
        <f t="shared" si="148"/>
        <v>0</v>
      </c>
      <c r="Q2396" s="13">
        <f t="shared" si="149"/>
        <v>1.5</v>
      </c>
      <c r="R2396" s="14">
        <f t="shared" si="150"/>
        <v>42031.362187499995</v>
      </c>
      <c r="S2396" s="14">
        <f t="shared" si="151"/>
        <v>42061.362187499995</v>
      </c>
    </row>
    <row r="2397" spans="1:19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2" t="s">
        <v>8299</v>
      </c>
      <c r="O2397" t="s">
        <v>8300</v>
      </c>
      <c r="P2397" s="13">
        <f t="shared" si="148"/>
        <v>0</v>
      </c>
      <c r="Q2397" s="13">
        <f t="shared" si="149"/>
        <v>0</v>
      </c>
      <c r="R2397" s="14">
        <f t="shared" si="150"/>
        <v>42717.121377314819</v>
      </c>
      <c r="S2397" s="14">
        <f t="shared" si="151"/>
        <v>42745.372916666667</v>
      </c>
    </row>
    <row r="2398" spans="1:19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2" t="s">
        <v>8299</v>
      </c>
      <c r="O2398" t="s">
        <v>8300</v>
      </c>
      <c r="P2398" s="13">
        <f t="shared" si="148"/>
        <v>0</v>
      </c>
      <c r="Q2398" s="13">
        <f t="shared" si="149"/>
        <v>10</v>
      </c>
      <c r="R2398" s="14">
        <f t="shared" si="150"/>
        <v>42262.849050925928</v>
      </c>
      <c r="S2398" s="14">
        <f t="shared" si="151"/>
        <v>42292.849050925928</v>
      </c>
    </row>
    <row r="2399" spans="1:19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2" t="s">
        <v>8299</v>
      </c>
      <c r="O2399" t="s">
        <v>8300</v>
      </c>
      <c r="P2399" s="13">
        <f t="shared" si="148"/>
        <v>0</v>
      </c>
      <c r="Q2399" s="13">
        <f t="shared" si="149"/>
        <v>0</v>
      </c>
      <c r="R2399" s="14">
        <f t="shared" si="150"/>
        <v>41976.88490740741</v>
      </c>
      <c r="S2399" s="14">
        <f t="shared" si="151"/>
        <v>42006.88490740741</v>
      </c>
    </row>
    <row r="2400" spans="1:19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2" t="s">
        <v>8299</v>
      </c>
      <c r="O2400" t="s">
        <v>8300</v>
      </c>
      <c r="P2400" s="13">
        <f t="shared" si="148"/>
        <v>0</v>
      </c>
      <c r="Q2400" s="13">
        <f t="shared" si="149"/>
        <v>0</v>
      </c>
      <c r="R2400" s="14">
        <f t="shared" si="150"/>
        <v>42157.916481481487</v>
      </c>
      <c r="S2400" s="14">
        <f t="shared" si="151"/>
        <v>42187.916481481487</v>
      </c>
    </row>
    <row r="2401" spans="1:19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2" t="s">
        <v>8299</v>
      </c>
      <c r="O2401" t="s">
        <v>8300</v>
      </c>
      <c r="P2401" s="13">
        <f t="shared" si="148"/>
        <v>0</v>
      </c>
      <c r="Q2401" s="13">
        <f t="shared" si="149"/>
        <v>0</v>
      </c>
      <c r="R2401" s="14">
        <f t="shared" si="150"/>
        <v>41956.853078703702</v>
      </c>
      <c r="S2401" s="14">
        <f t="shared" si="151"/>
        <v>41991.853078703702</v>
      </c>
    </row>
    <row r="2402" spans="1:19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2" t="s">
        <v>8299</v>
      </c>
      <c r="O2402" t="s">
        <v>8300</v>
      </c>
      <c r="P2402" s="13">
        <f t="shared" si="148"/>
        <v>0</v>
      </c>
      <c r="Q2402" s="13">
        <f t="shared" si="149"/>
        <v>0</v>
      </c>
      <c r="R2402" s="14">
        <f t="shared" si="150"/>
        <v>42444.268101851849</v>
      </c>
      <c r="S2402" s="14">
        <f t="shared" si="151"/>
        <v>42474.268101851849</v>
      </c>
    </row>
    <row r="2403" spans="1:19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2" t="s">
        <v>8316</v>
      </c>
      <c r="O2403" t="s">
        <v>8317</v>
      </c>
      <c r="P2403" s="13">
        <f t="shared" si="148"/>
        <v>1</v>
      </c>
      <c r="Q2403" s="13">
        <f t="shared" si="149"/>
        <v>22.33</v>
      </c>
      <c r="R2403" s="14">
        <f t="shared" si="150"/>
        <v>42374.822870370372</v>
      </c>
      <c r="S2403" s="14">
        <f t="shared" si="151"/>
        <v>42434.822870370372</v>
      </c>
    </row>
    <row r="2404" spans="1:19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2" t="s">
        <v>8316</v>
      </c>
      <c r="O2404" t="s">
        <v>8317</v>
      </c>
      <c r="P2404" s="13">
        <f t="shared" si="148"/>
        <v>0</v>
      </c>
      <c r="Q2404" s="13">
        <f t="shared" si="149"/>
        <v>52</v>
      </c>
      <c r="R2404" s="14">
        <f t="shared" si="150"/>
        <v>42107.679756944446</v>
      </c>
      <c r="S2404" s="14">
        <f t="shared" si="151"/>
        <v>42137.679756944446</v>
      </c>
    </row>
    <row r="2405" spans="1:19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2" t="s">
        <v>8316</v>
      </c>
      <c r="O2405" t="s">
        <v>8317</v>
      </c>
      <c r="P2405" s="13">
        <f t="shared" si="148"/>
        <v>17</v>
      </c>
      <c r="Q2405" s="13">
        <f t="shared" si="149"/>
        <v>16.829999999999998</v>
      </c>
      <c r="R2405" s="14">
        <f t="shared" si="150"/>
        <v>42399.882615740738</v>
      </c>
      <c r="S2405" s="14">
        <f t="shared" si="151"/>
        <v>42459.840949074074</v>
      </c>
    </row>
    <row r="2406" spans="1:19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2" t="s">
        <v>8316</v>
      </c>
      <c r="O2406" t="s">
        <v>8317</v>
      </c>
      <c r="P2406" s="13">
        <f t="shared" si="148"/>
        <v>0</v>
      </c>
      <c r="Q2406" s="13">
        <f t="shared" si="149"/>
        <v>0</v>
      </c>
      <c r="R2406" s="14">
        <f t="shared" si="150"/>
        <v>42342.03943287037</v>
      </c>
      <c r="S2406" s="14">
        <f t="shared" si="151"/>
        <v>42372.03943287037</v>
      </c>
    </row>
    <row r="2407" spans="1:19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2" t="s">
        <v>8316</v>
      </c>
      <c r="O2407" t="s">
        <v>8317</v>
      </c>
      <c r="P2407" s="13">
        <f t="shared" si="148"/>
        <v>23</v>
      </c>
      <c r="Q2407" s="13">
        <f t="shared" si="149"/>
        <v>56.3</v>
      </c>
      <c r="R2407" s="14">
        <f t="shared" si="150"/>
        <v>42595.585358796292</v>
      </c>
      <c r="S2407" s="14">
        <f t="shared" si="151"/>
        <v>42616.585358796292</v>
      </c>
    </row>
    <row r="2408" spans="1:19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2" t="s">
        <v>8316</v>
      </c>
      <c r="O2408" t="s">
        <v>8317</v>
      </c>
      <c r="P2408" s="13">
        <f t="shared" si="148"/>
        <v>41</v>
      </c>
      <c r="Q2408" s="13">
        <f t="shared" si="149"/>
        <v>84.06</v>
      </c>
      <c r="R2408" s="14">
        <f t="shared" si="150"/>
        <v>41983.110995370371</v>
      </c>
      <c r="S2408" s="14">
        <f t="shared" si="151"/>
        <v>42023.110995370371</v>
      </c>
    </row>
    <row r="2409" spans="1:19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2" t="s">
        <v>8316</v>
      </c>
      <c r="O2409" t="s">
        <v>8317</v>
      </c>
      <c r="P2409" s="13">
        <f t="shared" si="148"/>
        <v>25</v>
      </c>
      <c r="Q2409" s="13">
        <f t="shared" si="149"/>
        <v>168.39</v>
      </c>
      <c r="R2409" s="14">
        <f t="shared" si="150"/>
        <v>42082.575555555552</v>
      </c>
      <c r="S2409" s="14">
        <f t="shared" si="151"/>
        <v>42105.25</v>
      </c>
    </row>
    <row r="2410" spans="1:19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2" t="s">
        <v>8316</v>
      </c>
      <c r="O2410" t="s">
        <v>8317</v>
      </c>
      <c r="P2410" s="13">
        <f t="shared" si="148"/>
        <v>0</v>
      </c>
      <c r="Q2410" s="13">
        <f t="shared" si="149"/>
        <v>15</v>
      </c>
      <c r="R2410" s="14">
        <f t="shared" si="150"/>
        <v>41919.140706018516</v>
      </c>
      <c r="S2410" s="14">
        <f t="shared" si="151"/>
        <v>41949.182372685187</v>
      </c>
    </row>
    <row r="2411" spans="1:19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2" t="s">
        <v>8316</v>
      </c>
      <c r="O2411" t="s">
        <v>8317</v>
      </c>
      <c r="P2411" s="13">
        <f t="shared" si="148"/>
        <v>2</v>
      </c>
      <c r="Q2411" s="13">
        <f t="shared" si="149"/>
        <v>76.67</v>
      </c>
      <c r="R2411" s="14">
        <f t="shared" si="150"/>
        <v>42204.875868055555</v>
      </c>
      <c r="S2411" s="14">
        <f t="shared" si="151"/>
        <v>42234.875868055555</v>
      </c>
    </row>
    <row r="2412" spans="1:19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2" t="s">
        <v>8316</v>
      </c>
      <c r="O2412" t="s">
        <v>8317</v>
      </c>
      <c r="P2412" s="13">
        <f t="shared" si="148"/>
        <v>0</v>
      </c>
      <c r="Q2412" s="13">
        <f t="shared" si="149"/>
        <v>0</v>
      </c>
      <c r="R2412" s="14">
        <f t="shared" si="150"/>
        <v>42224.408275462964</v>
      </c>
      <c r="S2412" s="14">
        <f t="shared" si="151"/>
        <v>42254.408275462964</v>
      </c>
    </row>
    <row r="2413" spans="1:19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2" t="s">
        <v>8316</v>
      </c>
      <c r="O2413" t="s">
        <v>8317</v>
      </c>
      <c r="P2413" s="13">
        <f t="shared" si="148"/>
        <v>1</v>
      </c>
      <c r="Q2413" s="13">
        <f t="shared" si="149"/>
        <v>50.33</v>
      </c>
      <c r="R2413" s="14">
        <f t="shared" si="150"/>
        <v>42211.732430555552</v>
      </c>
      <c r="S2413" s="14">
        <f t="shared" si="151"/>
        <v>42241.732430555552</v>
      </c>
    </row>
    <row r="2414" spans="1:19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2" t="s">
        <v>8316</v>
      </c>
      <c r="O2414" t="s">
        <v>8317</v>
      </c>
      <c r="P2414" s="13">
        <f t="shared" si="148"/>
        <v>0</v>
      </c>
      <c r="Q2414" s="13">
        <f t="shared" si="149"/>
        <v>0</v>
      </c>
      <c r="R2414" s="14">
        <f t="shared" si="150"/>
        <v>42655.736956018518</v>
      </c>
      <c r="S2414" s="14">
        <f t="shared" si="151"/>
        <v>42700.778622685189</v>
      </c>
    </row>
    <row r="2415" spans="1:19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2" t="s">
        <v>8316</v>
      </c>
      <c r="O2415" t="s">
        <v>8317</v>
      </c>
      <c r="P2415" s="13">
        <f t="shared" si="148"/>
        <v>1</v>
      </c>
      <c r="Q2415" s="13">
        <f t="shared" si="149"/>
        <v>8.33</v>
      </c>
      <c r="R2415" s="14">
        <f t="shared" si="150"/>
        <v>41760.10974537037</v>
      </c>
      <c r="S2415" s="14">
        <f t="shared" si="151"/>
        <v>41790.979166666664</v>
      </c>
    </row>
    <row r="2416" spans="1:19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2" t="s">
        <v>8316</v>
      </c>
      <c r="O2416" t="s">
        <v>8317</v>
      </c>
      <c r="P2416" s="13">
        <f t="shared" si="148"/>
        <v>3</v>
      </c>
      <c r="Q2416" s="13">
        <f t="shared" si="149"/>
        <v>35.380000000000003</v>
      </c>
      <c r="R2416" s="14">
        <f t="shared" si="150"/>
        <v>42198.695138888885</v>
      </c>
      <c r="S2416" s="14">
        <f t="shared" si="151"/>
        <v>42238.165972222225</v>
      </c>
    </row>
    <row r="2417" spans="1:19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2" t="s">
        <v>8316</v>
      </c>
      <c r="O2417" t="s">
        <v>8317</v>
      </c>
      <c r="P2417" s="13">
        <f t="shared" si="148"/>
        <v>1</v>
      </c>
      <c r="Q2417" s="13">
        <f t="shared" si="149"/>
        <v>55.83</v>
      </c>
      <c r="R2417" s="14">
        <f t="shared" si="150"/>
        <v>42536.862800925926</v>
      </c>
      <c r="S2417" s="14">
        <f t="shared" si="151"/>
        <v>42566.862800925926</v>
      </c>
    </row>
    <row r="2418" spans="1:19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2" t="s">
        <v>8316</v>
      </c>
      <c r="O2418" t="s">
        <v>8317</v>
      </c>
      <c r="P2418" s="13">
        <f t="shared" si="148"/>
        <v>0</v>
      </c>
      <c r="Q2418" s="13">
        <f t="shared" si="149"/>
        <v>5</v>
      </c>
      <c r="R2418" s="14">
        <f t="shared" si="150"/>
        <v>42019.737766203703</v>
      </c>
      <c r="S2418" s="14">
        <f t="shared" si="151"/>
        <v>42077.625</v>
      </c>
    </row>
    <row r="2419" spans="1:19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2" t="s">
        <v>8316</v>
      </c>
      <c r="O2419" t="s">
        <v>8317</v>
      </c>
      <c r="P2419" s="13">
        <f t="shared" si="148"/>
        <v>0</v>
      </c>
      <c r="Q2419" s="13">
        <f t="shared" si="149"/>
        <v>0</v>
      </c>
      <c r="R2419" s="14">
        <f t="shared" si="150"/>
        <v>41831.884108796294</v>
      </c>
      <c r="S2419" s="14">
        <f t="shared" si="151"/>
        <v>41861.884108796294</v>
      </c>
    </row>
    <row r="2420" spans="1:19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2" t="s">
        <v>8316</v>
      </c>
      <c r="O2420" t="s">
        <v>8317</v>
      </c>
      <c r="P2420" s="13">
        <f t="shared" si="148"/>
        <v>0</v>
      </c>
      <c r="Q2420" s="13">
        <f t="shared" si="149"/>
        <v>1</v>
      </c>
      <c r="R2420" s="14">
        <f t="shared" si="150"/>
        <v>42027.856990740736</v>
      </c>
      <c r="S2420" s="14">
        <f t="shared" si="151"/>
        <v>42087.815324074079</v>
      </c>
    </row>
    <row r="2421" spans="1:19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2" t="s">
        <v>8316</v>
      </c>
      <c r="O2421" t="s">
        <v>8317</v>
      </c>
      <c r="P2421" s="13">
        <f t="shared" si="148"/>
        <v>0</v>
      </c>
      <c r="Q2421" s="13">
        <f t="shared" si="149"/>
        <v>0</v>
      </c>
      <c r="R2421" s="14">
        <f t="shared" si="150"/>
        <v>41993.738298611104</v>
      </c>
      <c r="S2421" s="14">
        <f t="shared" si="151"/>
        <v>42053.738298611104</v>
      </c>
    </row>
    <row r="2422" spans="1:19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2" t="s">
        <v>8316</v>
      </c>
      <c r="O2422" t="s">
        <v>8317</v>
      </c>
      <c r="P2422" s="13">
        <f t="shared" si="148"/>
        <v>15</v>
      </c>
      <c r="Q2422" s="13">
        <f t="shared" si="149"/>
        <v>69.47</v>
      </c>
      <c r="R2422" s="14">
        <f t="shared" si="150"/>
        <v>41893.028877314813</v>
      </c>
      <c r="S2422" s="14">
        <f t="shared" si="151"/>
        <v>41953.070543981477</v>
      </c>
    </row>
    <row r="2423" spans="1:19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2" t="s">
        <v>8316</v>
      </c>
      <c r="O2423" t="s">
        <v>8317</v>
      </c>
      <c r="P2423" s="13">
        <f t="shared" si="148"/>
        <v>0</v>
      </c>
      <c r="Q2423" s="13">
        <f t="shared" si="149"/>
        <v>1</v>
      </c>
      <c r="R2423" s="14">
        <f t="shared" si="150"/>
        <v>42026.687453703707</v>
      </c>
      <c r="S2423" s="14">
        <f t="shared" si="151"/>
        <v>42056.687453703707</v>
      </c>
    </row>
    <row r="2424" spans="1:19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2" t="s">
        <v>8316</v>
      </c>
      <c r="O2424" t="s">
        <v>8317</v>
      </c>
      <c r="P2424" s="13">
        <f t="shared" si="148"/>
        <v>0</v>
      </c>
      <c r="Q2424" s="13">
        <f t="shared" si="149"/>
        <v>1</v>
      </c>
      <c r="R2424" s="14">
        <f t="shared" si="150"/>
        <v>42044.724953703699</v>
      </c>
      <c r="S2424" s="14">
        <f t="shared" si="151"/>
        <v>42074.683287037042</v>
      </c>
    </row>
    <row r="2425" spans="1:19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2" t="s">
        <v>8316</v>
      </c>
      <c r="O2425" t="s">
        <v>8317</v>
      </c>
      <c r="P2425" s="13">
        <f t="shared" si="148"/>
        <v>0</v>
      </c>
      <c r="Q2425" s="13">
        <f t="shared" si="149"/>
        <v>8</v>
      </c>
      <c r="R2425" s="14">
        <f t="shared" si="150"/>
        <v>41974.704745370371</v>
      </c>
      <c r="S2425" s="14">
        <f t="shared" si="151"/>
        <v>42004.704745370371</v>
      </c>
    </row>
    <row r="2426" spans="1:19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2" t="s">
        <v>8316</v>
      </c>
      <c r="O2426" t="s">
        <v>8317</v>
      </c>
      <c r="P2426" s="13">
        <f t="shared" si="148"/>
        <v>1</v>
      </c>
      <c r="Q2426" s="13">
        <f t="shared" si="149"/>
        <v>34.44</v>
      </c>
      <c r="R2426" s="14">
        <f t="shared" si="150"/>
        <v>41909.892453703702</v>
      </c>
      <c r="S2426" s="14">
        <f t="shared" si="151"/>
        <v>41939.892453703702</v>
      </c>
    </row>
    <row r="2427" spans="1:19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2" t="s">
        <v>8316</v>
      </c>
      <c r="O2427" t="s">
        <v>8317</v>
      </c>
      <c r="P2427" s="13">
        <f t="shared" si="148"/>
        <v>0</v>
      </c>
      <c r="Q2427" s="13">
        <f t="shared" si="149"/>
        <v>1</v>
      </c>
      <c r="R2427" s="14">
        <f t="shared" si="150"/>
        <v>42502.913761574076</v>
      </c>
      <c r="S2427" s="14">
        <f t="shared" si="151"/>
        <v>42517.919444444444</v>
      </c>
    </row>
    <row r="2428" spans="1:19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2" t="s">
        <v>8316</v>
      </c>
      <c r="O2428" t="s">
        <v>8317</v>
      </c>
      <c r="P2428" s="13">
        <f t="shared" si="148"/>
        <v>0</v>
      </c>
      <c r="Q2428" s="13">
        <f t="shared" si="149"/>
        <v>0</v>
      </c>
      <c r="R2428" s="14">
        <f t="shared" si="150"/>
        <v>42164.170046296291</v>
      </c>
      <c r="S2428" s="14">
        <f t="shared" si="151"/>
        <v>42224.170046296291</v>
      </c>
    </row>
    <row r="2429" spans="1:19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2" t="s">
        <v>8316</v>
      </c>
      <c r="O2429" t="s">
        <v>8317</v>
      </c>
      <c r="P2429" s="13">
        <f t="shared" si="148"/>
        <v>0</v>
      </c>
      <c r="Q2429" s="13">
        <f t="shared" si="149"/>
        <v>1</v>
      </c>
      <c r="R2429" s="14">
        <f t="shared" si="150"/>
        <v>42412.318668981476</v>
      </c>
      <c r="S2429" s="14">
        <f t="shared" si="151"/>
        <v>42452.277002314819</v>
      </c>
    </row>
    <row r="2430" spans="1:19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2" t="s">
        <v>8316</v>
      </c>
      <c r="O2430" t="s">
        <v>8317</v>
      </c>
      <c r="P2430" s="13">
        <f t="shared" si="148"/>
        <v>0</v>
      </c>
      <c r="Q2430" s="13">
        <f t="shared" si="149"/>
        <v>1</v>
      </c>
      <c r="R2430" s="14">
        <f t="shared" si="150"/>
        <v>42045.784155092595</v>
      </c>
      <c r="S2430" s="14">
        <f t="shared" si="151"/>
        <v>42075.742488425924</v>
      </c>
    </row>
    <row r="2431" spans="1:19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2" t="s">
        <v>8316</v>
      </c>
      <c r="O2431" t="s">
        <v>8317</v>
      </c>
      <c r="P2431" s="13">
        <f t="shared" si="148"/>
        <v>1</v>
      </c>
      <c r="Q2431" s="13">
        <f t="shared" si="149"/>
        <v>501.25</v>
      </c>
      <c r="R2431" s="14">
        <f t="shared" si="150"/>
        <v>42734.879236111112</v>
      </c>
      <c r="S2431" s="14">
        <f t="shared" si="151"/>
        <v>42771.697222222225</v>
      </c>
    </row>
    <row r="2432" spans="1:19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2" t="s">
        <v>8316</v>
      </c>
      <c r="O2432" t="s">
        <v>8317</v>
      </c>
      <c r="P2432" s="13">
        <f t="shared" si="148"/>
        <v>1</v>
      </c>
      <c r="Q2432" s="13">
        <f t="shared" si="149"/>
        <v>10.5</v>
      </c>
      <c r="R2432" s="14">
        <f t="shared" si="150"/>
        <v>42382.130833333329</v>
      </c>
      <c r="S2432" s="14">
        <f t="shared" si="151"/>
        <v>42412.130833333329</v>
      </c>
    </row>
    <row r="2433" spans="1:19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2" t="s">
        <v>8316</v>
      </c>
      <c r="O2433" t="s">
        <v>8317</v>
      </c>
      <c r="P2433" s="13">
        <f t="shared" si="148"/>
        <v>0</v>
      </c>
      <c r="Q2433" s="13">
        <f t="shared" si="149"/>
        <v>1</v>
      </c>
      <c r="R2433" s="14">
        <f t="shared" si="150"/>
        <v>42489.099687499998</v>
      </c>
      <c r="S2433" s="14">
        <f t="shared" si="151"/>
        <v>42549.099687499998</v>
      </c>
    </row>
    <row r="2434" spans="1:19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2" t="s">
        <v>8316</v>
      </c>
      <c r="O2434" t="s">
        <v>8317</v>
      </c>
      <c r="P2434" s="13">
        <f t="shared" ref="P2434:P2497" si="152">ROUND(E2434/D2434*100,0)</f>
        <v>0</v>
      </c>
      <c r="Q2434" s="13">
        <f t="shared" si="149"/>
        <v>1</v>
      </c>
      <c r="R2434" s="14">
        <f t="shared" si="150"/>
        <v>42041.218715277777</v>
      </c>
      <c r="S2434" s="14">
        <f t="shared" si="151"/>
        <v>42071.218715277777</v>
      </c>
    </row>
    <row r="2435" spans="1:19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2" t="s">
        <v>8316</v>
      </c>
      <c r="O2435" t="s">
        <v>8317</v>
      </c>
      <c r="P2435" s="13">
        <f t="shared" si="152"/>
        <v>0</v>
      </c>
      <c r="Q2435" s="13">
        <f t="shared" ref="Q2435:Q2498" si="153">IFERROR(ROUND(E2435/L2435,2),0)</f>
        <v>0</v>
      </c>
      <c r="R2435" s="14">
        <f t="shared" ref="R2435:R2498" si="154">(((J2435/60)/60)/24)+DATE(1970,1,1)</f>
        <v>42397.89980324074</v>
      </c>
      <c r="S2435" s="14">
        <f t="shared" ref="S2435:S2498" si="155">(((I2435/60)/60)/24)+DATE(1970,1,1)</f>
        <v>42427.89980324074</v>
      </c>
    </row>
    <row r="2436" spans="1:19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2" t="s">
        <v>8316</v>
      </c>
      <c r="O2436" t="s">
        <v>8317</v>
      </c>
      <c r="P2436" s="13">
        <f t="shared" si="152"/>
        <v>0</v>
      </c>
      <c r="Q2436" s="13">
        <f t="shared" si="153"/>
        <v>13</v>
      </c>
      <c r="R2436" s="14">
        <f t="shared" si="154"/>
        <v>42180.18604166666</v>
      </c>
      <c r="S2436" s="14">
        <f t="shared" si="155"/>
        <v>42220.18604166666</v>
      </c>
    </row>
    <row r="2437" spans="1:19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2" t="s">
        <v>8316</v>
      </c>
      <c r="O2437" t="s">
        <v>8317</v>
      </c>
      <c r="P2437" s="13">
        <f t="shared" si="152"/>
        <v>0</v>
      </c>
      <c r="Q2437" s="13">
        <f t="shared" si="153"/>
        <v>306</v>
      </c>
      <c r="R2437" s="14">
        <f t="shared" si="154"/>
        <v>42252.277615740735</v>
      </c>
      <c r="S2437" s="14">
        <f t="shared" si="155"/>
        <v>42282.277615740735</v>
      </c>
    </row>
    <row r="2438" spans="1:19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2" t="s">
        <v>8316</v>
      </c>
      <c r="O2438" t="s">
        <v>8317</v>
      </c>
      <c r="P2438" s="13">
        <f t="shared" si="152"/>
        <v>0</v>
      </c>
      <c r="Q2438" s="13">
        <f t="shared" si="153"/>
        <v>22.5</v>
      </c>
      <c r="R2438" s="14">
        <f t="shared" si="154"/>
        <v>42338.615393518514</v>
      </c>
      <c r="S2438" s="14">
        <f t="shared" si="155"/>
        <v>42398.615393518514</v>
      </c>
    </row>
    <row r="2439" spans="1:19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2" t="s">
        <v>8316</v>
      </c>
      <c r="O2439" t="s">
        <v>8317</v>
      </c>
      <c r="P2439" s="13">
        <f t="shared" si="152"/>
        <v>0</v>
      </c>
      <c r="Q2439" s="13">
        <f t="shared" si="153"/>
        <v>0</v>
      </c>
      <c r="R2439" s="14">
        <f t="shared" si="154"/>
        <v>42031.965138888889</v>
      </c>
      <c r="S2439" s="14">
        <f t="shared" si="155"/>
        <v>42080.75</v>
      </c>
    </row>
    <row r="2440" spans="1:19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2" t="s">
        <v>8316</v>
      </c>
      <c r="O2440" t="s">
        <v>8317</v>
      </c>
      <c r="P2440" s="13">
        <f t="shared" si="152"/>
        <v>0</v>
      </c>
      <c r="Q2440" s="13">
        <f t="shared" si="153"/>
        <v>50</v>
      </c>
      <c r="R2440" s="14">
        <f t="shared" si="154"/>
        <v>42285.91506944444</v>
      </c>
      <c r="S2440" s="14">
        <f t="shared" si="155"/>
        <v>42345.956736111111</v>
      </c>
    </row>
    <row r="2441" spans="1:19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2" t="s">
        <v>8316</v>
      </c>
      <c r="O2441" t="s">
        <v>8317</v>
      </c>
      <c r="P2441" s="13">
        <f t="shared" si="152"/>
        <v>0</v>
      </c>
      <c r="Q2441" s="13">
        <f t="shared" si="153"/>
        <v>0</v>
      </c>
      <c r="R2441" s="14">
        <f t="shared" si="154"/>
        <v>42265.818622685183</v>
      </c>
      <c r="S2441" s="14">
        <f t="shared" si="155"/>
        <v>42295.818622685183</v>
      </c>
    </row>
    <row r="2442" spans="1:19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2" t="s">
        <v>8316</v>
      </c>
      <c r="O2442" t="s">
        <v>8317</v>
      </c>
      <c r="P2442" s="13">
        <f t="shared" si="152"/>
        <v>0</v>
      </c>
      <c r="Q2442" s="13">
        <f t="shared" si="153"/>
        <v>5</v>
      </c>
      <c r="R2442" s="14">
        <f t="shared" si="154"/>
        <v>42383.899456018517</v>
      </c>
      <c r="S2442" s="14">
        <f t="shared" si="155"/>
        <v>42413.899456018517</v>
      </c>
    </row>
    <row r="2443" spans="1:19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2" t="s">
        <v>8316</v>
      </c>
      <c r="O2443" t="s">
        <v>8332</v>
      </c>
      <c r="P2443" s="13">
        <f t="shared" si="152"/>
        <v>108</v>
      </c>
      <c r="Q2443" s="13">
        <f t="shared" si="153"/>
        <v>74.23</v>
      </c>
      <c r="R2443" s="14">
        <f t="shared" si="154"/>
        <v>42187.125625000001</v>
      </c>
      <c r="S2443" s="14">
        <f t="shared" si="155"/>
        <v>42208.207638888889</v>
      </c>
    </row>
    <row r="2444" spans="1:19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2" t="s">
        <v>8316</v>
      </c>
      <c r="O2444" t="s">
        <v>8332</v>
      </c>
      <c r="P2444" s="13">
        <f t="shared" si="152"/>
        <v>126</v>
      </c>
      <c r="Q2444" s="13">
        <f t="shared" si="153"/>
        <v>81.25</v>
      </c>
      <c r="R2444" s="14">
        <f t="shared" si="154"/>
        <v>42052.666990740734</v>
      </c>
      <c r="S2444" s="14">
        <f t="shared" si="155"/>
        <v>42082.625324074077</v>
      </c>
    </row>
    <row r="2445" spans="1:19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2" t="s">
        <v>8316</v>
      </c>
      <c r="O2445" t="s">
        <v>8332</v>
      </c>
      <c r="P2445" s="13">
        <f t="shared" si="152"/>
        <v>203</v>
      </c>
      <c r="Q2445" s="13">
        <f t="shared" si="153"/>
        <v>130.22999999999999</v>
      </c>
      <c r="R2445" s="14">
        <f t="shared" si="154"/>
        <v>41836.625254629631</v>
      </c>
      <c r="S2445" s="14">
        <f t="shared" si="155"/>
        <v>41866.625254629631</v>
      </c>
    </row>
    <row r="2446" spans="1:19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2" t="s">
        <v>8316</v>
      </c>
      <c r="O2446" t="s">
        <v>8332</v>
      </c>
      <c r="P2446" s="13">
        <f t="shared" si="152"/>
        <v>109</v>
      </c>
      <c r="Q2446" s="13">
        <f t="shared" si="153"/>
        <v>53.41</v>
      </c>
      <c r="R2446" s="14">
        <f t="shared" si="154"/>
        <v>42485.754525462966</v>
      </c>
      <c r="S2446" s="14">
        <f t="shared" si="155"/>
        <v>42515.754525462966</v>
      </c>
    </row>
    <row r="2447" spans="1:19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2" t="s">
        <v>8316</v>
      </c>
      <c r="O2447" t="s">
        <v>8332</v>
      </c>
      <c r="P2447" s="13">
        <f t="shared" si="152"/>
        <v>173</v>
      </c>
      <c r="Q2447" s="13">
        <f t="shared" si="153"/>
        <v>75.13</v>
      </c>
      <c r="R2447" s="14">
        <f t="shared" si="154"/>
        <v>42243.190057870372</v>
      </c>
      <c r="S2447" s="14">
        <f t="shared" si="155"/>
        <v>42273.190057870372</v>
      </c>
    </row>
    <row r="2448" spans="1:19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2" t="s">
        <v>8316</v>
      </c>
      <c r="O2448" t="s">
        <v>8332</v>
      </c>
      <c r="P2448" s="13">
        <f t="shared" si="152"/>
        <v>168</v>
      </c>
      <c r="Q2448" s="13">
        <f t="shared" si="153"/>
        <v>75.67</v>
      </c>
      <c r="R2448" s="14">
        <f t="shared" si="154"/>
        <v>42670.602673611109</v>
      </c>
      <c r="S2448" s="14">
        <f t="shared" si="155"/>
        <v>42700.64434027778</v>
      </c>
    </row>
    <row r="2449" spans="1:19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2" t="s">
        <v>8316</v>
      </c>
      <c r="O2449" t="s">
        <v>8332</v>
      </c>
      <c r="P2449" s="13">
        <f t="shared" si="152"/>
        <v>427</v>
      </c>
      <c r="Q2449" s="13">
        <f t="shared" si="153"/>
        <v>31.69</v>
      </c>
      <c r="R2449" s="14">
        <f t="shared" si="154"/>
        <v>42654.469826388886</v>
      </c>
      <c r="S2449" s="14">
        <f t="shared" si="155"/>
        <v>42686.166666666672</v>
      </c>
    </row>
    <row r="2450" spans="1:19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2" t="s">
        <v>8316</v>
      </c>
      <c r="O2450" t="s">
        <v>8332</v>
      </c>
      <c r="P2450" s="13">
        <f t="shared" si="152"/>
        <v>108</v>
      </c>
      <c r="Q2450" s="13">
        <f t="shared" si="153"/>
        <v>47.78</v>
      </c>
      <c r="R2450" s="14">
        <f t="shared" si="154"/>
        <v>42607.316122685181</v>
      </c>
      <c r="S2450" s="14">
        <f t="shared" si="155"/>
        <v>42613.233333333337</v>
      </c>
    </row>
    <row r="2451" spans="1:19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2" t="s">
        <v>8316</v>
      </c>
      <c r="O2451" t="s">
        <v>8332</v>
      </c>
      <c r="P2451" s="13">
        <f t="shared" si="152"/>
        <v>108</v>
      </c>
      <c r="Q2451" s="13">
        <f t="shared" si="153"/>
        <v>90</v>
      </c>
      <c r="R2451" s="14">
        <f t="shared" si="154"/>
        <v>41943.142534722225</v>
      </c>
      <c r="S2451" s="14">
        <f t="shared" si="155"/>
        <v>41973.184201388889</v>
      </c>
    </row>
    <row r="2452" spans="1:19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2" t="s">
        <v>8316</v>
      </c>
      <c r="O2452" t="s">
        <v>8332</v>
      </c>
      <c r="P2452" s="13">
        <f t="shared" si="152"/>
        <v>102</v>
      </c>
      <c r="Q2452" s="13">
        <f t="shared" si="153"/>
        <v>149.31</v>
      </c>
      <c r="R2452" s="14">
        <f t="shared" si="154"/>
        <v>41902.07240740741</v>
      </c>
      <c r="S2452" s="14">
        <f t="shared" si="155"/>
        <v>41940.132638888892</v>
      </c>
    </row>
    <row r="2453" spans="1:19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2" t="s">
        <v>8316</v>
      </c>
      <c r="O2453" t="s">
        <v>8332</v>
      </c>
      <c r="P2453" s="13">
        <f t="shared" si="152"/>
        <v>115</v>
      </c>
      <c r="Q2453" s="13">
        <f t="shared" si="153"/>
        <v>62.07</v>
      </c>
      <c r="R2453" s="14">
        <f t="shared" si="154"/>
        <v>42779.908449074079</v>
      </c>
      <c r="S2453" s="14">
        <f t="shared" si="155"/>
        <v>42799.908449074079</v>
      </c>
    </row>
    <row r="2454" spans="1:19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2" t="s">
        <v>8316</v>
      </c>
      <c r="O2454" t="s">
        <v>8332</v>
      </c>
      <c r="P2454" s="13">
        <f t="shared" si="152"/>
        <v>134</v>
      </c>
      <c r="Q2454" s="13">
        <f t="shared" si="153"/>
        <v>53.4</v>
      </c>
      <c r="R2454" s="14">
        <f t="shared" si="154"/>
        <v>42338.84375</v>
      </c>
      <c r="S2454" s="14">
        <f t="shared" si="155"/>
        <v>42367.958333333328</v>
      </c>
    </row>
    <row r="2455" spans="1:19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2" t="s">
        <v>8316</v>
      </c>
      <c r="O2455" t="s">
        <v>8332</v>
      </c>
      <c r="P2455" s="13">
        <f t="shared" si="152"/>
        <v>155</v>
      </c>
      <c r="Q2455" s="13">
        <f t="shared" si="153"/>
        <v>69.27</v>
      </c>
      <c r="R2455" s="14">
        <f t="shared" si="154"/>
        <v>42738.692233796297</v>
      </c>
      <c r="S2455" s="14">
        <f t="shared" si="155"/>
        <v>42768.692233796297</v>
      </c>
    </row>
    <row r="2456" spans="1:19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2" t="s">
        <v>8316</v>
      </c>
      <c r="O2456" t="s">
        <v>8332</v>
      </c>
      <c r="P2456" s="13">
        <f t="shared" si="152"/>
        <v>101</v>
      </c>
      <c r="Q2456" s="13">
        <f t="shared" si="153"/>
        <v>271.51</v>
      </c>
      <c r="R2456" s="14">
        <f t="shared" si="154"/>
        <v>42770.201481481476</v>
      </c>
      <c r="S2456" s="14">
        <f t="shared" si="155"/>
        <v>42805.201481481476</v>
      </c>
    </row>
    <row r="2457" spans="1:19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2" t="s">
        <v>8316</v>
      </c>
      <c r="O2457" t="s">
        <v>8332</v>
      </c>
      <c r="P2457" s="13">
        <f t="shared" si="152"/>
        <v>182</v>
      </c>
      <c r="Q2457" s="13">
        <f t="shared" si="153"/>
        <v>34.130000000000003</v>
      </c>
      <c r="R2457" s="14">
        <f t="shared" si="154"/>
        <v>42452.781828703708</v>
      </c>
      <c r="S2457" s="14">
        <f t="shared" si="155"/>
        <v>42480.781828703708</v>
      </c>
    </row>
    <row r="2458" spans="1:19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2" t="s">
        <v>8316</v>
      </c>
      <c r="O2458" t="s">
        <v>8332</v>
      </c>
      <c r="P2458" s="13">
        <f t="shared" si="152"/>
        <v>181</v>
      </c>
      <c r="Q2458" s="13">
        <f t="shared" si="153"/>
        <v>40.49</v>
      </c>
      <c r="R2458" s="14">
        <f t="shared" si="154"/>
        <v>42761.961099537039</v>
      </c>
      <c r="S2458" s="14">
        <f t="shared" si="155"/>
        <v>42791.961099537039</v>
      </c>
    </row>
    <row r="2459" spans="1:19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2" t="s">
        <v>8316</v>
      </c>
      <c r="O2459" t="s">
        <v>8332</v>
      </c>
      <c r="P2459" s="13">
        <f t="shared" si="152"/>
        <v>102</v>
      </c>
      <c r="Q2459" s="13">
        <f t="shared" si="153"/>
        <v>189.76</v>
      </c>
      <c r="R2459" s="14">
        <f t="shared" si="154"/>
        <v>42423.602500000001</v>
      </c>
      <c r="S2459" s="14">
        <f t="shared" si="155"/>
        <v>42453.560833333337</v>
      </c>
    </row>
    <row r="2460" spans="1:19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2" t="s">
        <v>8316</v>
      </c>
      <c r="O2460" t="s">
        <v>8332</v>
      </c>
      <c r="P2460" s="13">
        <f t="shared" si="152"/>
        <v>110</v>
      </c>
      <c r="Q2460" s="13">
        <f t="shared" si="153"/>
        <v>68.86</v>
      </c>
      <c r="R2460" s="14">
        <f t="shared" si="154"/>
        <v>42495.871736111112</v>
      </c>
      <c r="S2460" s="14">
        <f t="shared" si="155"/>
        <v>42530.791666666672</v>
      </c>
    </row>
    <row r="2461" spans="1:19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2" t="s">
        <v>8316</v>
      </c>
      <c r="O2461" t="s">
        <v>8332</v>
      </c>
      <c r="P2461" s="13">
        <f t="shared" si="152"/>
        <v>102</v>
      </c>
      <c r="Q2461" s="13">
        <f t="shared" si="153"/>
        <v>108.78</v>
      </c>
      <c r="R2461" s="14">
        <f t="shared" si="154"/>
        <v>42407.637557870374</v>
      </c>
      <c r="S2461" s="14">
        <f t="shared" si="155"/>
        <v>42452.595891203702</v>
      </c>
    </row>
    <row r="2462" spans="1:19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2" t="s">
        <v>8316</v>
      </c>
      <c r="O2462" t="s">
        <v>8332</v>
      </c>
      <c r="P2462" s="13">
        <f t="shared" si="152"/>
        <v>101</v>
      </c>
      <c r="Q2462" s="13">
        <f t="shared" si="153"/>
        <v>125.99</v>
      </c>
      <c r="R2462" s="14">
        <f t="shared" si="154"/>
        <v>42704.187118055561</v>
      </c>
      <c r="S2462" s="14">
        <f t="shared" si="155"/>
        <v>42738.178472222222</v>
      </c>
    </row>
    <row r="2463" spans="1:19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2" t="s">
        <v>8305</v>
      </c>
      <c r="O2463" t="s">
        <v>8309</v>
      </c>
      <c r="P2463" s="13">
        <f t="shared" si="152"/>
        <v>104</v>
      </c>
      <c r="Q2463" s="13">
        <f t="shared" si="153"/>
        <v>90.52</v>
      </c>
      <c r="R2463" s="14">
        <f t="shared" si="154"/>
        <v>40784.012696759259</v>
      </c>
      <c r="S2463" s="14">
        <f t="shared" si="155"/>
        <v>40817.125</v>
      </c>
    </row>
    <row r="2464" spans="1:19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2" t="s">
        <v>8305</v>
      </c>
      <c r="O2464" t="s">
        <v>8309</v>
      </c>
      <c r="P2464" s="13">
        <f t="shared" si="152"/>
        <v>111</v>
      </c>
      <c r="Q2464" s="13">
        <f t="shared" si="153"/>
        <v>28.88</v>
      </c>
      <c r="R2464" s="14">
        <f t="shared" si="154"/>
        <v>41089.186296296299</v>
      </c>
      <c r="S2464" s="14">
        <f t="shared" si="155"/>
        <v>41109.186296296299</v>
      </c>
    </row>
    <row r="2465" spans="1:19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2" t="s">
        <v>8305</v>
      </c>
      <c r="O2465" t="s">
        <v>8309</v>
      </c>
      <c r="P2465" s="13">
        <f t="shared" si="152"/>
        <v>116</v>
      </c>
      <c r="Q2465" s="13">
        <f t="shared" si="153"/>
        <v>31</v>
      </c>
      <c r="R2465" s="14">
        <f t="shared" si="154"/>
        <v>41341.111400462964</v>
      </c>
      <c r="S2465" s="14">
        <f t="shared" si="155"/>
        <v>41380.791666666664</v>
      </c>
    </row>
    <row r="2466" spans="1:19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2" t="s">
        <v>8305</v>
      </c>
      <c r="O2466" t="s">
        <v>8309</v>
      </c>
      <c r="P2466" s="13">
        <f t="shared" si="152"/>
        <v>111</v>
      </c>
      <c r="Q2466" s="13">
        <f t="shared" si="153"/>
        <v>51.67</v>
      </c>
      <c r="R2466" s="14">
        <f t="shared" si="154"/>
        <v>42248.90042824074</v>
      </c>
      <c r="S2466" s="14">
        <f t="shared" si="155"/>
        <v>42277.811805555553</v>
      </c>
    </row>
    <row r="2467" spans="1:19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2" t="s">
        <v>8305</v>
      </c>
      <c r="O2467" t="s">
        <v>8309</v>
      </c>
      <c r="P2467" s="13">
        <f t="shared" si="152"/>
        <v>180</v>
      </c>
      <c r="Q2467" s="13">
        <f t="shared" si="153"/>
        <v>26.27</v>
      </c>
      <c r="R2467" s="14">
        <f t="shared" si="154"/>
        <v>41145.719305555554</v>
      </c>
      <c r="S2467" s="14">
        <f t="shared" si="155"/>
        <v>41175.719305555554</v>
      </c>
    </row>
    <row r="2468" spans="1:19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2" t="s">
        <v>8305</v>
      </c>
      <c r="O2468" t="s">
        <v>8309</v>
      </c>
      <c r="P2468" s="13">
        <f t="shared" si="152"/>
        <v>100</v>
      </c>
      <c r="Q2468" s="13">
        <f t="shared" si="153"/>
        <v>48.08</v>
      </c>
      <c r="R2468" s="14">
        <f t="shared" si="154"/>
        <v>41373.102465277778</v>
      </c>
      <c r="S2468" s="14">
        <f t="shared" si="155"/>
        <v>41403.102465277778</v>
      </c>
    </row>
    <row r="2469" spans="1:19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2" t="s">
        <v>8305</v>
      </c>
      <c r="O2469" t="s">
        <v>8309</v>
      </c>
      <c r="P2469" s="13">
        <f t="shared" si="152"/>
        <v>119</v>
      </c>
      <c r="Q2469" s="13">
        <f t="shared" si="153"/>
        <v>27.56</v>
      </c>
      <c r="R2469" s="14">
        <f t="shared" si="154"/>
        <v>41025.874201388891</v>
      </c>
      <c r="S2469" s="14">
        <f t="shared" si="155"/>
        <v>41039.708333333336</v>
      </c>
    </row>
    <row r="2470" spans="1:19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2" t="s">
        <v>8305</v>
      </c>
      <c r="O2470" t="s">
        <v>8309</v>
      </c>
      <c r="P2470" s="13">
        <f t="shared" si="152"/>
        <v>107</v>
      </c>
      <c r="Q2470" s="13">
        <f t="shared" si="153"/>
        <v>36.97</v>
      </c>
      <c r="R2470" s="14">
        <f t="shared" si="154"/>
        <v>41174.154178240737</v>
      </c>
      <c r="S2470" s="14">
        <f t="shared" si="155"/>
        <v>41210.208333333336</v>
      </c>
    </row>
    <row r="2471" spans="1:19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2" t="s">
        <v>8305</v>
      </c>
      <c r="O2471" t="s">
        <v>8309</v>
      </c>
      <c r="P2471" s="13">
        <f t="shared" si="152"/>
        <v>114</v>
      </c>
      <c r="Q2471" s="13">
        <f t="shared" si="153"/>
        <v>29.02</v>
      </c>
      <c r="R2471" s="14">
        <f t="shared" si="154"/>
        <v>40557.429733796293</v>
      </c>
      <c r="S2471" s="14">
        <f t="shared" si="155"/>
        <v>40582.429733796293</v>
      </c>
    </row>
    <row r="2472" spans="1:19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2" t="s">
        <v>8305</v>
      </c>
      <c r="O2472" t="s">
        <v>8309</v>
      </c>
      <c r="P2472" s="13">
        <f t="shared" si="152"/>
        <v>103</v>
      </c>
      <c r="Q2472" s="13">
        <f t="shared" si="153"/>
        <v>28.66</v>
      </c>
      <c r="R2472" s="14">
        <f t="shared" si="154"/>
        <v>41023.07471064815</v>
      </c>
      <c r="S2472" s="14">
        <f t="shared" si="155"/>
        <v>41053.07471064815</v>
      </c>
    </row>
    <row r="2473" spans="1:19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2" t="s">
        <v>8305</v>
      </c>
      <c r="O2473" t="s">
        <v>8309</v>
      </c>
      <c r="P2473" s="13">
        <f t="shared" si="152"/>
        <v>128</v>
      </c>
      <c r="Q2473" s="13">
        <f t="shared" si="153"/>
        <v>37.65</v>
      </c>
      <c r="R2473" s="14">
        <f t="shared" si="154"/>
        <v>40893.992962962962</v>
      </c>
      <c r="S2473" s="14">
        <f t="shared" si="155"/>
        <v>40933.992962962962</v>
      </c>
    </row>
    <row r="2474" spans="1:19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2" t="s">
        <v>8305</v>
      </c>
      <c r="O2474" t="s">
        <v>8309</v>
      </c>
      <c r="P2474" s="13">
        <f t="shared" si="152"/>
        <v>136</v>
      </c>
      <c r="Q2474" s="13">
        <f t="shared" si="153"/>
        <v>97.9</v>
      </c>
      <c r="R2474" s="14">
        <f t="shared" si="154"/>
        <v>40354.11550925926</v>
      </c>
      <c r="S2474" s="14">
        <f t="shared" si="155"/>
        <v>40425.043749999997</v>
      </c>
    </row>
    <row r="2475" spans="1:19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2" t="s">
        <v>8305</v>
      </c>
      <c r="O2475" t="s">
        <v>8309</v>
      </c>
      <c r="P2475" s="13">
        <f t="shared" si="152"/>
        <v>100</v>
      </c>
      <c r="Q2475" s="13">
        <f t="shared" si="153"/>
        <v>42.55</v>
      </c>
      <c r="R2475" s="14">
        <f t="shared" si="154"/>
        <v>41193.748483796298</v>
      </c>
      <c r="S2475" s="14">
        <f t="shared" si="155"/>
        <v>41223.790150462963</v>
      </c>
    </row>
    <row r="2476" spans="1:19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2" t="s">
        <v>8305</v>
      </c>
      <c r="O2476" t="s">
        <v>8309</v>
      </c>
      <c r="P2476" s="13">
        <f t="shared" si="152"/>
        <v>100</v>
      </c>
      <c r="Q2476" s="13">
        <f t="shared" si="153"/>
        <v>131.58000000000001</v>
      </c>
      <c r="R2476" s="14">
        <f t="shared" si="154"/>
        <v>40417.011296296296</v>
      </c>
      <c r="S2476" s="14">
        <f t="shared" si="155"/>
        <v>40462.011296296296</v>
      </c>
    </row>
    <row r="2477" spans="1:19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2" t="s">
        <v>8305</v>
      </c>
      <c r="O2477" t="s">
        <v>8309</v>
      </c>
      <c r="P2477" s="13">
        <f t="shared" si="152"/>
        <v>105</v>
      </c>
      <c r="Q2477" s="13">
        <f t="shared" si="153"/>
        <v>32.32</v>
      </c>
      <c r="R2477" s="14">
        <f t="shared" si="154"/>
        <v>40310.287673611114</v>
      </c>
      <c r="S2477" s="14">
        <f t="shared" si="155"/>
        <v>40369.916666666664</v>
      </c>
    </row>
    <row r="2478" spans="1:19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2" t="s">
        <v>8305</v>
      </c>
      <c r="O2478" t="s">
        <v>8309</v>
      </c>
      <c r="P2478" s="13">
        <f t="shared" si="152"/>
        <v>105</v>
      </c>
      <c r="Q2478" s="13">
        <f t="shared" si="153"/>
        <v>61.1</v>
      </c>
      <c r="R2478" s="14">
        <f t="shared" si="154"/>
        <v>41913.328356481477</v>
      </c>
      <c r="S2478" s="14">
        <f t="shared" si="155"/>
        <v>41946.370023148149</v>
      </c>
    </row>
    <row r="2479" spans="1:19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2" t="s">
        <v>8305</v>
      </c>
      <c r="O2479" t="s">
        <v>8309</v>
      </c>
      <c r="P2479" s="13">
        <f t="shared" si="152"/>
        <v>171</v>
      </c>
      <c r="Q2479" s="13">
        <f t="shared" si="153"/>
        <v>31.34</v>
      </c>
      <c r="R2479" s="14">
        <f t="shared" si="154"/>
        <v>41088.691493055558</v>
      </c>
      <c r="S2479" s="14">
        <f t="shared" si="155"/>
        <v>41133.691493055558</v>
      </c>
    </row>
    <row r="2480" spans="1:19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2" t="s">
        <v>8305</v>
      </c>
      <c r="O2480" t="s">
        <v>8309</v>
      </c>
      <c r="P2480" s="13">
        <f t="shared" si="152"/>
        <v>128</v>
      </c>
      <c r="Q2480" s="13">
        <f t="shared" si="153"/>
        <v>129.11000000000001</v>
      </c>
      <c r="R2480" s="14">
        <f t="shared" si="154"/>
        <v>41257.950381944444</v>
      </c>
      <c r="S2480" s="14">
        <f t="shared" si="155"/>
        <v>41287.950381944444</v>
      </c>
    </row>
    <row r="2481" spans="1:19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2" t="s">
        <v>8305</v>
      </c>
      <c r="O2481" t="s">
        <v>8309</v>
      </c>
      <c r="P2481" s="13">
        <f t="shared" si="152"/>
        <v>133</v>
      </c>
      <c r="Q2481" s="13">
        <f t="shared" si="153"/>
        <v>25.02</v>
      </c>
      <c r="R2481" s="14">
        <f t="shared" si="154"/>
        <v>41107.726782407408</v>
      </c>
      <c r="S2481" s="14">
        <f t="shared" si="155"/>
        <v>41118.083333333336</v>
      </c>
    </row>
    <row r="2482" spans="1:19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2" t="s">
        <v>8305</v>
      </c>
      <c r="O2482" t="s">
        <v>8309</v>
      </c>
      <c r="P2482" s="13">
        <f t="shared" si="152"/>
        <v>100</v>
      </c>
      <c r="Q2482" s="13">
        <f t="shared" si="153"/>
        <v>250</v>
      </c>
      <c r="R2482" s="14">
        <f t="shared" si="154"/>
        <v>42227.936157407406</v>
      </c>
      <c r="S2482" s="14">
        <f t="shared" si="155"/>
        <v>42287.936157407406</v>
      </c>
    </row>
    <row r="2483" spans="1:19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2" t="s">
        <v>8305</v>
      </c>
      <c r="O2483" t="s">
        <v>8309</v>
      </c>
      <c r="P2483" s="13">
        <f t="shared" si="152"/>
        <v>113</v>
      </c>
      <c r="Q2483" s="13">
        <f t="shared" si="153"/>
        <v>47.54</v>
      </c>
      <c r="R2483" s="14">
        <f t="shared" si="154"/>
        <v>40999.645925925928</v>
      </c>
      <c r="S2483" s="14">
        <f t="shared" si="155"/>
        <v>41029.645925925928</v>
      </c>
    </row>
    <row r="2484" spans="1:19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2" t="s">
        <v>8305</v>
      </c>
      <c r="O2484" t="s">
        <v>8309</v>
      </c>
      <c r="P2484" s="13">
        <f t="shared" si="152"/>
        <v>100</v>
      </c>
      <c r="Q2484" s="13">
        <f t="shared" si="153"/>
        <v>40.04</v>
      </c>
      <c r="R2484" s="14">
        <f t="shared" si="154"/>
        <v>40711.782210648147</v>
      </c>
      <c r="S2484" s="14">
        <f t="shared" si="155"/>
        <v>40756.782210648147</v>
      </c>
    </row>
    <row r="2485" spans="1:19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2" t="s">
        <v>8305</v>
      </c>
      <c r="O2485" t="s">
        <v>8309</v>
      </c>
      <c r="P2485" s="13">
        <f t="shared" si="152"/>
        <v>114</v>
      </c>
      <c r="Q2485" s="13">
        <f t="shared" si="153"/>
        <v>65.84</v>
      </c>
      <c r="R2485" s="14">
        <f t="shared" si="154"/>
        <v>40970.750034722223</v>
      </c>
      <c r="S2485" s="14">
        <f t="shared" si="155"/>
        <v>41030.708368055559</v>
      </c>
    </row>
    <row r="2486" spans="1:19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2" t="s">
        <v>8305</v>
      </c>
      <c r="O2486" t="s">
        <v>8309</v>
      </c>
      <c r="P2486" s="13">
        <f t="shared" si="152"/>
        <v>119</v>
      </c>
      <c r="Q2486" s="13">
        <f t="shared" si="153"/>
        <v>46.4</v>
      </c>
      <c r="R2486" s="14">
        <f t="shared" si="154"/>
        <v>40771.916701388887</v>
      </c>
      <c r="S2486" s="14">
        <f t="shared" si="155"/>
        <v>40801.916701388887</v>
      </c>
    </row>
    <row r="2487" spans="1:19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2" t="s">
        <v>8305</v>
      </c>
      <c r="O2487" t="s">
        <v>8309</v>
      </c>
      <c r="P2487" s="13">
        <f t="shared" si="152"/>
        <v>103</v>
      </c>
      <c r="Q2487" s="13">
        <f t="shared" si="153"/>
        <v>50.37</v>
      </c>
      <c r="R2487" s="14">
        <f t="shared" si="154"/>
        <v>40793.998599537037</v>
      </c>
      <c r="S2487" s="14">
        <f t="shared" si="155"/>
        <v>40828.998599537037</v>
      </c>
    </row>
    <row r="2488" spans="1:19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2" t="s">
        <v>8305</v>
      </c>
      <c r="O2488" t="s">
        <v>8309</v>
      </c>
      <c r="P2488" s="13">
        <f t="shared" si="152"/>
        <v>266</v>
      </c>
      <c r="Q2488" s="13">
        <f t="shared" si="153"/>
        <v>26.57</v>
      </c>
      <c r="R2488" s="14">
        <f t="shared" si="154"/>
        <v>40991.708055555559</v>
      </c>
      <c r="S2488" s="14">
        <f t="shared" si="155"/>
        <v>41021.708055555559</v>
      </c>
    </row>
    <row r="2489" spans="1:19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2" t="s">
        <v>8305</v>
      </c>
      <c r="O2489" t="s">
        <v>8309</v>
      </c>
      <c r="P2489" s="13">
        <f t="shared" si="152"/>
        <v>100</v>
      </c>
      <c r="Q2489" s="13">
        <f t="shared" si="153"/>
        <v>39.49</v>
      </c>
      <c r="R2489" s="14">
        <f t="shared" si="154"/>
        <v>41026.083298611113</v>
      </c>
      <c r="S2489" s="14">
        <f t="shared" si="155"/>
        <v>41056.083298611113</v>
      </c>
    </row>
    <row r="2490" spans="1:19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2" t="s">
        <v>8305</v>
      </c>
      <c r="O2490" t="s">
        <v>8309</v>
      </c>
      <c r="P2490" s="13">
        <f t="shared" si="152"/>
        <v>107</v>
      </c>
      <c r="Q2490" s="13">
        <f t="shared" si="153"/>
        <v>49.25</v>
      </c>
      <c r="R2490" s="14">
        <f t="shared" si="154"/>
        <v>40833.633194444446</v>
      </c>
      <c r="S2490" s="14">
        <f t="shared" si="155"/>
        <v>40863.674861111111</v>
      </c>
    </row>
    <row r="2491" spans="1:19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2" t="s">
        <v>8305</v>
      </c>
      <c r="O2491" t="s">
        <v>8309</v>
      </c>
      <c r="P2491" s="13">
        <f t="shared" si="152"/>
        <v>134</v>
      </c>
      <c r="Q2491" s="13">
        <f t="shared" si="153"/>
        <v>62.38</v>
      </c>
      <c r="R2491" s="14">
        <f t="shared" si="154"/>
        <v>41373.690266203703</v>
      </c>
      <c r="S2491" s="14">
        <f t="shared" si="155"/>
        <v>41403.690266203703</v>
      </c>
    </row>
    <row r="2492" spans="1:19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2" t="s">
        <v>8305</v>
      </c>
      <c r="O2492" t="s">
        <v>8309</v>
      </c>
      <c r="P2492" s="13">
        <f t="shared" si="152"/>
        <v>121</v>
      </c>
      <c r="Q2492" s="13">
        <f t="shared" si="153"/>
        <v>37.94</v>
      </c>
      <c r="R2492" s="14">
        <f t="shared" si="154"/>
        <v>41023.227731481478</v>
      </c>
      <c r="S2492" s="14">
        <f t="shared" si="155"/>
        <v>41083.227731481478</v>
      </c>
    </row>
    <row r="2493" spans="1:19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2" t="s">
        <v>8305</v>
      </c>
      <c r="O2493" t="s">
        <v>8309</v>
      </c>
      <c r="P2493" s="13">
        <f t="shared" si="152"/>
        <v>103</v>
      </c>
      <c r="Q2493" s="13">
        <f t="shared" si="153"/>
        <v>51.6</v>
      </c>
      <c r="R2493" s="14">
        <f t="shared" si="154"/>
        <v>40542.839282407411</v>
      </c>
      <c r="S2493" s="14">
        <f t="shared" si="155"/>
        <v>40559.07708333333</v>
      </c>
    </row>
    <row r="2494" spans="1:19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2" t="s">
        <v>8305</v>
      </c>
      <c r="O2494" t="s">
        <v>8309</v>
      </c>
      <c r="P2494" s="13">
        <f t="shared" si="152"/>
        <v>125</v>
      </c>
      <c r="Q2494" s="13">
        <f t="shared" si="153"/>
        <v>27.78</v>
      </c>
      <c r="R2494" s="14">
        <f t="shared" si="154"/>
        <v>41024.985972222225</v>
      </c>
      <c r="S2494" s="14">
        <f t="shared" si="155"/>
        <v>41076.415972222225</v>
      </c>
    </row>
    <row r="2495" spans="1:19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2" t="s">
        <v>8305</v>
      </c>
      <c r="O2495" t="s">
        <v>8309</v>
      </c>
      <c r="P2495" s="13">
        <f t="shared" si="152"/>
        <v>129</v>
      </c>
      <c r="Q2495" s="13">
        <f t="shared" si="153"/>
        <v>99.38</v>
      </c>
      <c r="R2495" s="14">
        <f t="shared" si="154"/>
        <v>41348.168287037035</v>
      </c>
      <c r="S2495" s="14">
        <f t="shared" si="155"/>
        <v>41393.168287037035</v>
      </c>
    </row>
    <row r="2496" spans="1:19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2" t="s">
        <v>8305</v>
      </c>
      <c r="O2496" t="s">
        <v>8309</v>
      </c>
      <c r="P2496" s="13">
        <f t="shared" si="152"/>
        <v>101</v>
      </c>
      <c r="Q2496" s="13">
        <f t="shared" si="153"/>
        <v>38.85</v>
      </c>
      <c r="R2496" s="14">
        <f t="shared" si="154"/>
        <v>41022.645185185182</v>
      </c>
      <c r="S2496" s="14">
        <f t="shared" si="155"/>
        <v>41052.645185185182</v>
      </c>
    </row>
    <row r="2497" spans="1:19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2" t="s">
        <v>8305</v>
      </c>
      <c r="O2497" t="s">
        <v>8309</v>
      </c>
      <c r="P2497" s="13">
        <f t="shared" si="152"/>
        <v>128</v>
      </c>
      <c r="Q2497" s="13">
        <f t="shared" si="153"/>
        <v>45.55</v>
      </c>
      <c r="R2497" s="14">
        <f t="shared" si="154"/>
        <v>41036.946469907409</v>
      </c>
      <c r="S2497" s="14">
        <f t="shared" si="155"/>
        <v>41066.946469907409</v>
      </c>
    </row>
    <row r="2498" spans="1:19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2" t="s">
        <v>8305</v>
      </c>
      <c r="O2498" t="s">
        <v>8309</v>
      </c>
      <c r="P2498" s="13">
        <f t="shared" ref="P2498:P2561" si="156">ROUND(E2498/D2498*100,0)</f>
        <v>100</v>
      </c>
      <c r="Q2498" s="13">
        <f t="shared" si="153"/>
        <v>600</v>
      </c>
      <c r="R2498" s="14">
        <f t="shared" si="154"/>
        <v>41327.996435185189</v>
      </c>
      <c r="S2498" s="14">
        <f t="shared" si="155"/>
        <v>41362.954768518517</v>
      </c>
    </row>
    <row r="2499" spans="1:19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2" t="s">
        <v>8305</v>
      </c>
      <c r="O2499" t="s">
        <v>8309</v>
      </c>
      <c r="P2499" s="13">
        <f t="shared" si="156"/>
        <v>113</v>
      </c>
      <c r="Q2499" s="13">
        <f t="shared" ref="Q2499:Q2562" si="157">IFERROR(ROUND(E2499/L2499,2),0)</f>
        <v>80.55</v>
      </c>
      <c r="R2499" s="14">
        <f t="shared" ref="R2499:R2562" si="158">(((J2499/60)/60)/24)+DATE(1970,1,1)</f>
        <v>40730.878912037035</v>
      </c>
      <c r="S2499" s="14">
        <f t="shared" ref="S2499:S2562" si="159">(((I2499/60)/60)/24)+DATE(1970,1,1)</f>
        <v>40760.878912037035</v>
      </c>
    </row>
    <row r="2500" spans="1:19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2" t="s">
        <v>8305</v>
      </c>
      <c r="O2500" t="s">
        <v>8309</v>
      </c>
      <c r="P2500" s="13">
        <f t="shared" si="156"/>
        <v>106</v>
      </c>
      <c r="Q2500" s="13">
        <f t="shared" si="157"/>
        <v>52.8</v>
      </c>
      <c r="R2500" s="14">
        <f t="shared" si="158"/>
        <v>42017.967442129629</v>
      </c>
      <c r="S2500" s="14">
        <f t="shared" si="159"/>
        <v>42031.967442129629</v>
      </c>
    </row>
    <row r="2501" spans="1:19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2" t="s">
        <v>8305</v>
      </c>
      <c r="O2501" t="s">
        <v>8309</v>
      </c>
      <c r="P2501" s="13">
        <f t="shared" si="156"/>
        <v>203</v>
      </c>
      <c r="Q2501" s="13">
        <f t="shared" si="157"/>
        <v>47.68</v>
      </c>
      <c r="R2501" s="14">
        <f t="shared" si="158"/>
        <v>41226.648576388885</v>
      </c>
      <c r="S2501" s="14">
        <f t="shared" si="159"/>
        <v>41274.75</v>
      </c>
    </row>
    <row r="2502" spans="1:19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2" t="s">
        <v>8305</v>
      </c>
      <c r="O2502" t="s">
        <v>8309</v>
      </c>
      <c r="P2502" s="13">
        <f t="shared" si="156"/>
        <v>113</v>
      </c>
      <c r="Q2502" s="13">
        <f t="shared" si="157"/>
        <v>23.45</v>
      </c>
      <c r="R2502" s="14">
        <f t="shared" si="158"/>
        <v>41053.772858796299</v>
      </c>
      <c r="S2502" s="14">
        <f t="shared" si="159"/>
        <v>41083.772858796299</v>
      </c>
    </row>
    <row r="2503" spans="1:19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2" t="s">
        <v>8316</v>
      </c>
      <c r="O2503" t="s">
        <v>8333</v>
      </c>
      <c r="P2503" s="13">
        <f t="shared" si="156"/>
        <v>3</v>
      </c>
      <c r="Q2503" s="13">
        <f t="shared" si="157"/>
        <v>40.14</v>
      </c>
      <c r="R2503" s="14">
        <f t="shared" si="158"/>
        <v>42244.776666666665</v>
      </c>
      <c r="S2503" s="14">
        <f t="shared" si="159"/>
        <v>42274.776666666665</v>
      </c>
    </row>
    <row r="2504" spans="1:19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2" t="s">
        <v>8316</v>
      </c>
      <c r="O2504" t="s">
        <v>8333</v>
      </c>
      <c r="P2504" s="13">
        <f t="shared" si="156"/>
        <v>0</v>
      </c>
      <c r="Q2504" s="13">
        <f t="shared" si="157"/>
        <v>17.2</v>
      </c>
      <c r="R2504" s="14">
        <f t="shared" si="158"/>
        <v>41858.825439814813</v>
      </c>
      <c r="S2504" s="14">
        <f t="shared" si="159"/>
        <v>41903.825439814813</v>
      </c>
    </row>
    <row r="2505" spans="1:19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2" t="s">
        <v>8316</v>
      </c>
      <c r="O2505" t="s">
        <v>8333</v>
      </c>
      <c r="P2505" s="13">
        <f t="shared" si="156"/>
        <v>0</v>
      </c>
      <c r="Q2505" s="13">
        <f t="shared" si="157"/>
        <v>0</v>
      </c>
      <c r="R2505" s="14">
        <f t="shared" si="158"/>
        <v>42498.899398148147</v>
      </c>
      <c r="S2505" s="14">
        <f t="shared" si="159"/>
        <v>42528.879166666666</v>
      </c>
    </row>
    <row r="2506" spans="1:19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2" t="s">
        <v>8316</v>
      </c>
      <c r="O2506" t="s">
        <v>8333</v>
      </c>
      <c r="P2506" s="13">
        <f t="shared" si="156"/>
        <v>0</v>
      </c>
      <c r="Q2506" s="13">
        <f t="shared" si="157"/>
        <v>0</v>
      </c>
      <c r="R2506" s="14">
        <f t="shared" si="158"/>
        <v>41928.015439814815</v>
      </c>
      <c r="S2506" s="14">
        <f t="shared" si="159"/>
        <v>41958.057106481487</v>
      </c>
    </row>
    <row r="2507" spans="1:19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2" t="s">
        <v>8316</v>
      </c>
      <c r="O2507" t="s">
        <v>8333</v>
      </c>
      <c r="P2507" s="13">
        <f t="shared" si="156"/>
        <v>0</v>
      </c>
      <c r="Q2507" s="13">
        <f t="shared" si="157"/>
        <v>0</v>
      </c>
      <c r="R2507" s="14">
        <f t="shared" si="158"/>
        <v>42047.05574074074</v>
      </c>
      <c r="S2507" s="14">
        <f t="shared" si="159"/>
        <v>42077.014074074075</v>
      </c>
    </row>
    <row r="2508" spans="1:19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2" t="s">
        <v>8316</v>
      </c>
      <c r="O2508" t="s">
        <v>8333</v>
      </c>
      <c r="P2508" s="13">
        <f t="shared" si="156"/>
        <v>1</v>
      </c>
      <c r="Q2508" s="13">
        <f t="shared" si="157"/>
        <v>15</v>
      </c>
      <c r="R2508" s="14">
        <f t="shared" si="158"/>
        <v>42258.297094907408</v>
      </c>
      <c r="S2508" s="14">
        <f t="shared" si="159"/>
        <v>42280.875</v>
      </c>
    </row>
    <row r="2509" spans="1:19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2" t="s">
        <v>8316</v>
      </c>
      <c r="O2509" t="s">
        <v>8333</v>
      </c>
      <c r="P2509" s="13">
        <f t="shared" si="156"/>
        <v>0</v>
      </c>
      <c r="Q2509" s="13">
        <f t="shared" si="157"/>
        <v>0</v>
      </c>
      <c r="R2509" s="14">
        <f t="shared" si="158"/>
        <v>42105.072962962964</v>
      </c>
      <c r="S2509" s="14">
        <f t="shared" si="159"/>
        <v>42135.072962962964</v>
      </c>
    </row>
    <row r="2510" spans="1:19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2" t="s">
        <v>8316</v>
      </c>
      <c r="O2510" t="s">
        <v>8333</v>
      </c>
      <c r="P2510" s="13">
        <f t="shared" si="156"/>
        <v>0</v>
      </c>
      <c r="Q2510" s="13">
        <f t="shared" si="157"/>
        <v>0</v>
      </c>
      <c r="R2510" s="14">
        <f t="shared" si="158"/>
        <v>41835.951782407406</v>
      </c>
      <c r="S2510" s="14">
        <f t="shared" si="159"/>
        <v>41865.951782407406</v>
      </c>
    </row>
    <row r="2511" spans="1:19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2" t="s">
        <v>8316</v>
      </c>
      <c r="O2511" t="s">
        <v>8333</v>
      </c>
      <c r="P2511" s="13">
        <f t="shared" si="156"/>
        <v>1</v>
      </c>
      <c r="Q2511" s="13">
        <f t="shared" si="157"/>
        <v>35.71</v>
      </c>
      <c r="R2511" s="14">
        <f t="shared" si="158"/>
        <v>42058.809594907405</v>
      </c>
      <c r="S2511" s="14">
        <f t="shared" si="159"/>
        <v>42114.767928240741</v>
      </c>
    </row>
    <row r="2512" spans="1:19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2" t="s">
        <v>8316</v>
      </c>
      <c r="O2512" t="s">
        <v>8333</v>
      </c>
      <c r="P2512" s="13">
        <f t="shared" si="156"/>
        <v>0</v>
      </c>
      <c r="Q2512" s="13">
        <f t="shared" si="157"/>
        <v>37.5</v>
      </c>
      <c r="R2512" s="14">
        <f t="shared" si="158"/>
        <v>42078.997361111105</v>
      </c>
      <c r="S2512" s="14">
        <f t="shared" si="159"/>
        <v>42138.997361111105</v>
      </c>
    </row>
    <row r="2513" spans="1:19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2" t="s">
        <v>8316</v>
      </c>
      <c r="O2513" t="s">
        <v>8333</v>
      </c>
      <c r="P2513" s="13">
        <f t="shared" si="156"/>
        <v>0</v>
      </c>
      <c r="Q2513" s="13">
        <f t="shared" si="157"/>
        <v>0</v>
      </c>
      <c r="R2513" s="14">
        <f t="shared" si="158"/>
        <v>42371.446909722217</v>
      </c>
      <c r="S2513" s="14">
        <f t="shared" si="159"/>
        <v>42401.446909722217</v>
      </c>
    </row>
    <row r="2514" spans="1:19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2" t="s">
        <v>8316</v>
      </c>
      <c r="O2514" t="s">
        <v>8333</v>
      </c>
      <c r="P2514" s="13">
        <f t="shared" si="156"/>
        <v>0</v>
      </c>
      <c r="Q2514" s="13">
        <f t="shared" si="157"/>
        <v>0</v>
      </c>
      <c r="R2514" s="14">
        <f t="shared" si="158"/>
        <v>41971.876863425925</v>
      </c>
      <c r="S2514" s="14">
        <f t="shared" si="159"/>
        <v>41986.876863425925</v>
      </c>
    </row>
    <row r="2515" spans="1:19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2" t="s">
        <v>8316</v>
      </c>
      <c r="O2515" t="s">
        <v>8333</v>
      </c>
      <c r="P2515" s="13">
        <f t="shared" si="156"/>
        <v>0</v>
      </c>
      <c r="Q2515" s="13">
        <f t="shared" si="157"/>
        <v>0</v>
      </c>
      <c r="R2515" s="14">
        <f t="shared" si="158"/>
        <v>42732.00681712963</v>
      </c>
      <c r="S2515" s="14">
        <f t="shared" si="159"/>
        <v>42792.00681712963</v>
      </c>
    </row>
    <row r="2516" spans="1:19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2" t="s">
        <v>8316</v>
      </c>
      <c r="O2516" t="s">
        <v>8333</v>
      </c>
      <c r="P2516" s="13">
        <f t="shared" si="156"/>
        <v>2</v>
      </c>
      <c r="Q2516" s="13">
        <f t="shared" si="157"/>
        <v>52.5</v>
      </c>
      <c r="R2516" s="14">
        <f t="shared" si="158"/>
        <v>41854.389780092592</v>
      </c>
      <c r="S2516" s="14">
        <f t="shared" si="159"/>
        <v>41871.389780092592</v>
      </c>
    </row>
    <row r="2517" spans="1:19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2" t="s">
        <v>8316</v>
      </c>
      <c r="O2517" t="s">
        <v>8333</v>
      </c>
      <c r="P2517" s="13">
        <f t="shared" si="156"/>
        <v>19</v>
      </c>
      <c r="Q2517" s="13">
        <f t="shared" si="157"/>
        <v>77.5</v>
      </c>
      <c r="R2517" s="14">
        <f t="shared" si="158"/>
        <v>42027.839733796296</v>
      </c>
      <c r="S2517" s="14">
        <f t="shared" si="159"/>
        <v>42057.839733796296</v>
      </c>
    </row>
    <row r="2518" spans="1:19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2" t="s">
        <v>8316</v>
      </c>
      <c r="O2518" t="s">
        <v>8333</v>
      </c>
      <c r="P2518" s="13">
        <f t="shared" si="156"/>
        <v>0</v>
      </c>
      <c r="Q2518" s="13">
        <f t="shared" si="157"/>
        <v>0</v>
      </c>
      <c r="R2518" s="14">
        <f t="shared" si="158"/>
        <v>41942.653379629628</v>
      </c>
      <c r="S2518" s="14">
        <f t="shared" si="159"/>
        <v>41972.6950462963</v>
      </c>
    </row>
    <row r="2519" spans="1:19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2" t="s">
        <v>8316</v>
      </c>
      <c r="O2519" t="s">
        <v>8333</v>
      </c>
      <c r="P2519" s="13">
        <f t="shared" si="156"/>
        <v>10</v>
      </c>
      <c r="Q2519" s="13">
        <f t="shared" si="157"/>
        <v>53.55</v>
      </c>
      <c r="R2519" s="14">
        <f t="shared" si="158"/>
        <v>42052.802430555559</v>
      </c>
      <c r="S2519" s="14">
        <f t="shared" si="159"/>
        <v>42082.760763888888</v>
      </c>
    </row>
    <row r="2520" spans="1:19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2" t="s">
        <v>8316</v>
      </c>
      <c r="O2520" t="s">
        <v>8333</v>
      </c>
      <c r="P2520" s="13">
        <f t="shared" si="156"/>
        <v>0</v>
      </c>
      <c r="Q2520" s="13">
        <f t="shared" si="157"/>
        <v>0</v>
      </c>
      <c r="R2520" s="14">
        <f t="shared" si="158"/>
        <v>41926.680879629632</v>
      </c>
      <c r="S2520" s="14">
        <f t="shared" si="159"/>
        <v>41956.722546296296</v>
      </c>
    </row>
    <row r="2521" spans="1:19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2" t="s">
        <v>8316</v>
      </c>
      <c r="O2521" t="s">
        <v>8333</v>
      </c>
      <c r="P2521" s="13">
        <f t="shared" si="156"/>
        <v>0</v>
      </c>
      <c r="Q2521" s="13">
        <f t="shared" si="157"/>
        <v>16.25</v>
      </c>
      <c r="R2521" s="14">
        <f t="shared" si="158"/>
        <v>41809.155138888891</v>
      </c>
      <c r="S2521" s="14">
        <f t="shared" si="159"/>
        <v>41839.155138888891</v>
      </c>
    </row>
    <row r="2522" spans="1:19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2" t="s">
        <v>8316</v>
      </c>
      <c r="O2522" t="s">
        <v>8333</v>
      </c>
      <c r="P2522" s="13">
        <f t="shared" si="156"/>
        <v>0</v>
      </c>
      <c r="Q2522" s="13">
        <f t="shared" si="157"/>
        <v>0</v>
      </c>
      <c r="R2522" s="14">
        <f t="shared" si="158"/>
        <v>42612.600520833337</v>
      </c>
      <c r="S2522" s="14">
        <f t="shared" si="159"/>
        <v>42658.806249999994</v>
      </c>
    </row>
    <row r="2523" spans="1:19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2" t="s">
        <v>8305</v>
      </c>
      <c r="O2523" t="s">
        <v>8334</v>
      </c>
      <c r="P2523" s="13">
        <f t="shared" si="156"/>
        <v>109</v>
      </c>
      <c r="Q2523" s="13">
        <f t="shared" si="157"/>
        <v>103.68</v>
      </c>
      <c r="R2523" s="14">
        <f t="shared" si="158"/>
        <v>42269.967835648145</v>
      </c>
      <c r="S2523" s="14">
        <f t="shared" si="159"/>
        <v>42290.967835648145</v>
      </c>
    </row>
    <row r="2524" spans="1:19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2" t="s">
        <v>8305</v>
      </c>
      <c r="O2524" t="s">
        <v>8334</v>
      </c>
      <c r="P2524" s="13">
        <f t="shared" si="156"/>
        <v>100</v>
      </c>
      <c r="Q2524" s="13">
        <f t="shared" si="157"/>
        <v>185.19</v>
      </c>
      <c r="R2524" s="14">
        <f t="shared" si="158"/>
        <v>42460.573611111111</v>
      </c>
      <c r="S2524" s="14">
        <f t="shared" si="159"/>
        <v>42482.619444444441</v>
      </c>
    </row>
    <row r="2525" spans="1:19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2" t="s">
        <v>8305</v>
      </c>
      <c r="O2525" t="s">
        <v>8334</v>
      </c>
      <c r="P2525" s="13">
        <f t="shared" si="156"/>
        <v>156</v>
      </c>
      <c r="Q2525" s="13">
        <f t="shared" si="157"/>
        <v>54.15</v>
      </c>
      <c r="R2525" s="14">
        <f t="shared" si="158"/>
        <v>41930.975601851853</v>
      </c>
      <c r="S2525" s="14">
        <f t="shared" si="159"/>
        <v>41961.017268518524</v>
      </c>
    </row>
    <row r="2526" spans="1:19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2" t="s">
        <v>8305</v>
      </c>
      <c r="O2526" t="s">
        <v>8334</v>
      </c>
      <c r="P2526" s="13">
        <f t="shared" si="156"/>
        <v>102</v>
      </c>
      <c r="Q2526" s="13">
        <f t="shared" si="157"/>
        <v>177.21</v>
      </c>
      <c r="R2526" s="14">
        <f t="shared" si="158"/>
        <v>41961.807372685187</v>
      </c>
      <c r="S2526" s="14">
        <f t="shared" si="159"/>
        <v>41994.1875</v>
      </c>
    </row>
    <row r="2527" spans="1:19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2" t="s">
        <v>8305</v>
      </c>
      <c r="O2527" t="s">
        <v>8334</v>
      </c>
      <c r="P2527" s="13">
        <f t="shared" si="156"/>
        <v>100</v>
      </c>
      <c r="Q2527" s="13">
        <f t="shared" si="157"/>
        <v>100.33</v>
      </c>
      <c r="R2527" s="14">
        <f t="shared" si="158"/>
        <v>41058.844571759262</v>
      </c>
      <c r="S2527" s="14">
        <f t="shared" si="159"/>
        <v>41088.844571759262</v>
      </c>
    </row>
    <row r="2528" spans="1:19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2" t="s">
        <v>8305</v>
      </c>
      <c r="O2528" t="s">
        <v>8334</v>
      </c>
      <c r="P2528" s="13">
        <f t="shared" si="156"/>
        <v>113</v>
      </c>
      <c r="Q2528" s="13">
        <f t="shared" si="157"/>
        <v>136.91</v>
      </c>
      <c r="R2528" s="14">
        <f t="shared" si="158"/>
        <v>41953.091134259259</v>
      </c>
      <c r="S2528" s="14">
        <f t="shared" si="159"/>
        <v>41981.207638888889</v>
      </c>
    </row>
    <row r="2529" spans="1:19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2" t="s">
        <v>8305</v>
      </c>
      <c r="O2529" t="s">
        <v>8334</v>
      </c>
      <c r="P2529" s="13">
        <f t="shared" si="156"/>
        <v>102</v>
      </c>
      <c r="Q2529" s="13">
        <f t="shared" si="157"/>
        <v>57.54</v>
      </c>
      <c r="R2529" s="14">
        <f t="shared" si="158"/>
        <v>41546.75105324074</v>
      </c>
      <c r="S2529" s="14">
        <f t="shared" si="159"/>
        <v>41565.165972222225</v>
      </c>
    </row>
    <row r="2530" spans="1:19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2" t="s">
        <v>8305</v>
      </c>
      <c r="O2530" t="s">
        <v>8334</v>
      </c>
      <c r="P2530" s="13">
        <f t="shared" si="156"/>
        <v>107</v>
      </c>
      <c r="Q2530" s="13">
        <f t="shared" si="157"/>
        <v>52.96</v>
      </c>
      <c r="R2530" s="14">
        <f t="shared" si="158"/>
        <v>42217.834525462968</v>
      </c>
      <c r="S2530" s="14">
        <f t="shared" si="159"/>
        <v>42236.458333333328</v>
      </c>
    </row>
    <row r="2531" spans="1:19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2" t="s">
        <v>8305</v>
      </c>
      <c r="O2531" t="s">
        <v>8334</v>
      </c>
      <c r="P2531" s="13">
        <f t="shared" si="156"/>
        <v>104</v>
      </c>
      <c r="Q2531" s="13">
        <f t="shared" si="157"/>
        <v>82.33</v>
      </c>
      <c r="R2531" s="14">
        <f t="shared" si="158"/>
        <v>40948.080729166664</v>
      </c>
      <c r="S2531" s="14">
        <f t="shared" si="159"/>
        <v>40993.0390625</v>
      </c>
    </row>
    <row r="2532" spans="1:19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2" t="s">
        <v>8305</v>
      </c>
      <c r="O2532" t="s">
        <v>8334</v>
      </c>
      <c r="P2532" s="13">
        <f t="shared" si="156"/>
        <v>100</v>
      </c>
      <c r="Q2532" s="13">
        <f t="shared" si="157"/>
        <v>135.41999999999999</v>
      </c>
      <c r="R2532" s="14">
        <f t="shared" si="158"/>
        <v>42081.864641203705</v>
      </c>
      <c r="S2532" s="14">
        <f t="shared" si="159"/>
        <v>42114.201388888891</v>
      </c>
    </row>
    <row r="2533" spans="1:19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2" t="s">
        <v>8305</v>
      </c>
      <c r="O2533" t="s">
        <v>8334</v>
      </c>
      <c r="P2533" s="13">
        <f t="shared" si="156"/>
        <v>100</v>
      </c>
      <c r="Q2533" s="13">
        <f t="shared" si="157"/>
        <v>74.069999999999993</v>
      </c>
      <c r="R2533" s="14">
        <f t="shared" si="158"/>
        <v>42208.680023148147</v>
      </c>
      <c r="S2533" s="14">
        <f t="shared" si="159"/>
        <v>42231.165972222225</v>
      </c>
    </row>
    <row r="2534" spans="1:19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2" t="s">
        <v>8305</v>
      </c>
      <c r="O2534" t="s">
        <v>8334</v>
      </c>
      <c r="P2534" s="13">
        <f t="shared" si="156"/>
        <v>126</v>
      </c>
      <c r="Q2534" s="13">
        <f t="shared" si="157"/>
        <v>84.08</v>
      </c>
      <c r="R2534" s="14">
        <f t="shared" si="158"/>
        <v>41107.849143518521</v>
      </c>
      <c r="S2534" s="14">
        <f t="shared" si="159"/>
        <v>41137.849143518521</v>
      </c>
    </row>
    <row r="2535" spans="1:19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2" t="s">
        <v>8305</v>
      </c>
      <c r="O2535" t="s">
        <v>8334</v>
      </c>
      <c r="P2535" s="13">
        <f t="shared" si="156"/>
        <v>111</v>
      </c>
      <c r="Q2535" s="13">
        <f t="shared" si="157"/>
        <v>61.03</v>
      </c>
      <c r="R2535" s="14">
        <f t="shared" si="158"/>
        <v>41304.751284722224</v>
      </c>
      <c r="S2535" s="14">
        <f t="shared" si="159"/>
        <v>41334.750787037039</v>
      </c>
    </row>
    <row r="2536" spans="1:19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2" t="s">
        <v>8305</v>
      </c>
      <c r="O2536" t="s">
        <v>8334</v>
      </c>
      <c r="P2536" s="13">
        <f t="shared" si="156"/>
        <v>105</v>
      </c>
      <c r="Q2536" s="13">
        <f t="shared" si="157"/>
        <v>150</v>
      </c>
      <c r="R2536" s="14">
        <f t="shared" si="158"/>
        <v>40127.700370370374</v>
      </c>
      <c r="S2536" s="14">
        <f t="shared" si="159"/>
        <v>40179.25</v>
      </c>
    </row>
    <row r="2537" spans="1:19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2" t="s">
        <v>8305</v>
      </c>
      <c r="O2537" t="s">
        <v>8334</v>
      </c>
      <c r="P2537" s="13">
        <f t="shared" si="156"/>
        <v>104</v>
      </c>
      <c r="Q2537" s="13">
        <f t="shared" si="157"/>
        <v>266.08999999999997</v>
      </c>
      <c r="R2537" s="14">
        <f t="shared" si="158"/>
        <v>41943.791030092594</v>
      </c>
      <c r="S2537" s="14">
        <f t="shared" si="159"/>
        <v>41974.832696759258</v>
      </c>
    </row>
    <row r="2538" spans="1:19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2" t="s">
        <v>8305</v>
      </c>
      <c r="O2538" t="s">
        <v>8334</v>
      </c>
      <c r="P2538" s="13">
        <f t="shared" si="156"/>
        <v>116</v>
      </c>
      <c r="Q2538" s="13">
        <f t="shared" si="157"/>
        <v>7.25</v>
      </c>
      <c r="R2538" s="14">
        <f t="shared" si="158"/>
        <v>41464.106087962966</v>
      </c>
      <c r="S2538" s="14">
        <f t="shared" si="159"/>
        <v>41485.106087962966</v>
      </c>
    </row>
    <row r="2539" spans="1:19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2" t="s">
        <v>8305</v>
      </c>
      <c r="O2539" t="s">
        <v>8334</v>
      </c>
      <c r="P2539" s="13">
        <f t="shared" si="156"/>
        <v>110</v>
      </c>
      <c r="Q2539" s="13">
        <f t="shared" si="157"/>
        <v>100</v>
      </c>
      <c r="R2539" s="14">
        <f t="shared" si="158"/>
        <v>40696.648784722223</v>
      </c>
      <c r="S2539" s="14">
        <f t="shared" si="159"/>
        <v>40756.648784722223</v>
      </c>
    </row>
    <row r="2540" spans="1:19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2" t="s">
        <v>8305</v>
      </c>
      <c r="O2540" t="s">
        <v>8334</v>
      </c>
      <c r="P2540" s="13">
        <f t="shared" si="156"/>
        <v>113</v>
      </c>
      <c r="Q2540" s="13">
        <f t="shared" si="157"/>
        <v>109.96</v>
      </c>
      <c r="R2540" s="14">
        <f t="shared" si="158"/>
        <v>41298.509965277779</v>
      </c>
      <c r="S2540" s="14">
        <f t="shared" si="159"/>
        <v>41329.207638888889</v>
      </c>
    </row>
    <row r="2541" spans="1:19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2" t="s">
        <v>8305</v>
      </c>
      <c r="O2541" t="s">
        <v>8334</v>
      </c>
      <c r="P2541" s="13">
        <f t="shared" si="156"/>
        <v>100</v>
      </c>
      <c r="Q2541" s="13">
        <f t="shared" si="157"/>
        <v>169.92</v>
      </c>
      <c r="R2541" s="14">
        <f t="shared" si="158"/>
        <v>41977.902222222227</v>
      </c>
      <c r="S2541" s="14">
        <f t="shared" si="159"/>
        <v>42037.902222222227</v>
      </c>
    </row>
    <row r="2542" spans="1:19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2" t="s">
        <v>8305</v>
      </c>
      <c r="O2542" t="s">
        <v>8334</v>
      </c>
      <c r="P2542" s="13">
        <f t="shared" si="156"/>
        <v>103</v>
      </c>
      <c r="Q2542" s="13">
        <f t="shared" si="157"/>
        <v>95.74</v>
      </c>
      <c r="R2542" s="14">
        <f t="shared" si="158"/>
        <v>40785.675011574072</v>
      </c>
      <c r="S2542" s="14">
        <f t="shared" si="159"/>
        <v>40845.675011574072</v>
      </c>
    </row>
    <row r="2543" spans="1:19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2" t="s">
        <v>8305</v>
      </c>
      <c r="O2543" t="s">
        <v>8334</v>
      </c>
      <c r="P2543" s="13">
        <f t="shared" si="156"/>
        <v>107</v>
      </c>
      <c r="Q2543" s="13">
        <f t="shared" si="157"/>
        <v>59.46</v>
      </c>
      <c r="R2543" s="14">
        <f t="shared" si="158"/>
        <v>41483.449282407404</v>
      </c>
      <c r="S2543" s="14">
        <f t="shared" si="159"/>
        <v>41543.449282407404</v>
      </c>
    </row>
    <row r="2544" spans="1:19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2" t="s">
        <v>8305</v>
      </c>
      <c r="O2544" t="s">
        <v>8334</v>
      </c>
      <c r="P2544" s="13">
        <f t="shared" si="156"/>
        <v>104</v>
      </c>
      <c r="Q2544" s="13">
        <f t="shared" si="157"/>
        <v>55.77</v>
      </c>
      <c r="R2544" s="14">
        <f t="shared" si="158"/>
        <v>41509.426585648151</v>
      </c>
      <c r="S2544" s="14">
        <f t="shared" si="159"/>
        <v>41548.165972222225</v>
      </c>
    </row>
    <row r="2545" spans="1:19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2" t="s">
        <v>8305</v>
      </c>
      <c r="O2545" t="s">
        <v>8334</v>
      </c>
      <c r="P2545" s="13">
        <f t="shared" si="156"/>
        <v>156</v>
      </c>
      <c r="Q2545" s="13">
        <f t="shared" si="157"/>
        <v>30.08</v>
      </c>
      <c r="R2545" s="14">
        <f t="shared" si="158"/>
        <v>40514.107615740737</v>
      </c>
      <c r="S2545" s="14">
        <f t="shared" si="159"/>
        <v>40545.125</v>
      </c>
    </row>
    <row r="2546" spans="1:19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2" t="s">
        <v>8305</v>
      </c>
      <c r="O2546" t="s">
        <v>8334</v>
      </c>
      <c r="P2546" s="13">
        <f t="shared" si="156"/>
        <v>101</v>
      </c>
      <c r="Q2546" s="13">
        <f t="shared" si="157"/>
        <v>88.44</v>
      </c>
      <c r="R2546" s="14">
        <f t="shared" si="158"/>
        <v>41068.520474537036</v>
      </c>
      <c r="S2546" s="14">
        <f t="shared" si="159"/>
        <v>41098.520474537036</v>
      </c>
    </row>
    <row r="2547" spans="1:19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2" t="s">
        <v>8305</v>
      </c>
      <c r="O2547" t="s">
        <v>8334</v>
      </c>
      <c r="P2547" s="13">
        <f t="shared" si="156"/>
        <v>195</v>
      </c>
      <c r="Q2547" s="13">
        <f t="shared" si="157"/>
        <v>64.03</v>
      </c>
      <c r="R2547" s="14">
        <f t="shared" si="158"/>
        <v>42027.13817129629</v>
      </c>
      <c r="S2547" s="14">
        <f t="shared" si="159"/>
        <v>42062.020833333328</v>
      </c>
    </row>
    <row r="2548" spans="1:19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2" t="s">
        <v>8305</v>
      </c>
      <c r="O2548" t="s">
        <v>8334</v>
      </c>
      <c r="P2548" s="13">
        <f t="shared" si="156"/>
        <v>112</v>
      </c>
      <c r="Q2548" s="13">
        <f t="shared" si="157"/>
        <v>60.15</v>
      </c>
      <c r="R2548" s="14">
        <f t="shared" si="158"/>
        <v>41524.858553240738</v>
      </c>
      <c r="S2548" s="14">
        <f t="shared" si="159"/>
        <v>41552.208333333336</v>
      </c>
    </row>
    <row r="2549" spans="1:19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2" t="s">
        <v>8305</v>
      </c>
      <c r="O2549" t="s">
        <v>8334</v>
      </c>
      <c r="P2549" s="13">
        <f t="shared" si="156"/>
        <v>120</v>
      </c>
      <c r="Q2549" s="13">
        <f t="shared" si="157"/>
        <v>49.19</v>
      </c>
      <c r="R2549" s="14">
        <f t="shared" si="158"/>
        <v>40973.773182870369</v>
      </c>
      <c r="S2549" s="14">
        <f t="shared" si="159"/>
        <v>41003.731516203705</v>
      </c>
    </row>
    <row r="2550" spans="1:19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2" t="s">
        <v>8305</v>
      </c>
      <c r="O2550" t="s">
        <v>8334</v>
      </c>
      <c r="P2550" s="13">
        <f t="shared" si="156"/>
        <v>102</v>
      </c>
      <c r="Q2550" s="13">
        <f t="shared" si="157"/>
        <v>165.16</v>
      </c>
      <c r="R2550" s="14">
        <f t="shared" si="158"/>
        <v>42618.625428240746</v>
      </c>
      <c r="S2550" s="14">
        <f t="shared" si="159"/>
        <v>42643.185416666667</v>
      </c>
    </row>
    <row r="2551" spans="1:19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2" t="s">
        <v>8305</v>
      </c>
      <c r="O2551" t="s">
        <v>8334</v>
      </c>
      <c r="P2551" s="13">
        <f t="shared" si="156"/>
        <v>103</v>
      </c>
      <c r="Q2551" s="13">
        <f t="shared" si="157"/>
        <v>43.62</v>
      </c>
      <c r="R2551" s="14">
        <f t="shared" si="158"/>
        <v>41390.757754629631</v>
      </c>
      <c r="S2551" s="14">
        <f t="shared" si="159"/>
        <v>41425.708333333336</v>
      </c>
    </row>
    <row r="2552" spans="1:19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2" t="s">
        <v>8305</v>
      </c>
      <c r="O2552" t="s">
        <v>8334</v>
      </c>
      <c r="P2552" s="13">
        <f t="shared" si="156"/>
        <v>101</v>
      </c>
      <c r="Q2552" s="13">
        <f t="shared" si="157"/>
        <v>43.7</v>
      </c>
      <c r="R2552" s="14">
        <f t="shared" si="158"/>
        <v>42228.634328703702</v>
      </c>
      <c r="S2552" s="14">
        <f t="shared" si="159"/>
        <v>42285.165972222225</v>
      </c>
    </row>
    <row r="2553" spans="1:19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2" t="s">
        <v>8305</v>
      </c>
      <c r="O2553" t="s">
        <v>8334</v>
      </c>
      <c r="P2553" s="13">
        <f t="shared" si="156"/>
        <v>103</v>
      </c>
      <c r="Q2553" s="13">
        <f t="shared" si="157"/>
        <v>67.42</v>
      </c>
      <c r="R2553" s="14">
        <f t="shared" si="158"/>
        <v>40961.252141203702</v>
      </c>
      <c r="S2553" s="14">
        <f t="shared" si="159"/>
        <v>40989.866666666669</v>
      </c>
    </row>
    <row r="2554" spans="1:19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2" t="s">
        <v>8305</v>
      </c>
      <c r="O2554" t="s">
        <v>8334</v>
      </c>
      <c r="P2554" s="13">
        <f t="shared" si="156"/>
        <v>107</v>
      </c>
      <c r="Q2554" s="13">
        <f t="shared" si="157"/>
        <v>177.5</v>
      </c>
      <c r="R2554" s="14">
        <f t="shared" si="158"/>
        <v>42769.809965277775</v>
      </c>
      <c r="S2554" s="14">
        <f t="shared" si="159"/>
        <v>42799.809965277775</v>
      </c>
    </row>
    <row r="2555" spans="1:19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2" t="s">
        <v>8305</v>
      </c>
      <c r="O2555" t="s">
        <v>8334</v>
      </c>
      <c r="P2555" s="13">
        <f t="shared" si="156"/>
        <v>156</v>
      </c>
      <c r="Q2555" s="13">
        <f t="shared" si="157"/>
        <v>38.880000000000003</v>
      </c>
      <c r="R2555" s="14">
        <f t="shared" si="158"/>
        <v>41113.199155092596</v>
      </c>
      <c r="S2555" s="14">
        <f t="shared" si="159"/>
        <v>41173.199155092596</v>
      </c>
    </row>
    <row r="2556" spans="1:19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2" t="s">
        <v>8305</v>
      </c>
      <c r="O2556" t="s">
        <v>8334</v>
      </c>
      <c r="P2556" s="13">
        <f t="shared" si="156"/>
        <v>123</v>
      </c>
      <c r="Q2556" s="13">
        <f t="shared" si="157"/>
        <v>54.99</v>
      </c>
      <c r="R2556" s="14">
        <f t="shared" si="158"/>
        <v>42125.078275462962</v>
      </c>
      <c r="S2556" s="14">
        <f t="shared" si="159"/>
        <v>42156.165972222225</v>
      </c>
    </row>
    <row r="2557" spans="1:19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2" t="s">
        <v>8305</v>
      </c>
      <c r="O2557" t="s">
        <v>8334</v>
      </c>
      <c r="P2557" s="13">
        <f t="shared" si="156"/>
        <v>107</v>
      </c>
      <c r="Q2557" s="13">
        <f t="shared" si="157"/>
        <v>61.34</v>
      </c>
      <c r="R2557" s="14">
        <f t="shared" si="158"/>
        <v>41026.655011574076</v>
      </c>
      <c r="S2557" s="14">
        <f t="shared" si="159"/>
        <v>41057.655011574076</v>
      </c>
    </row>
    <row r="2558" spans="1:19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2" t="s">
        <v>8305</v>
      </c>
      <c r="O2558" t="s">
        <v>8334</v>
      </c>
      <c r="P2558" s="13">
        <f t="shared" si="156"/>
        <v>106</v>
      </c>
      <c r="Q2558" s="13">
        <f t="shared" si="157"/>
        <v>23.12</v>
      </c>
      <c r="R2558" s="14">
        <f t="shared" si="158"/>
        <v>41222.991400462961</v>
      </c>
      <c r="S2558" s="14">
        <f t="shared" si="159"/>
        <v>41267.991400462961</v>
      </c>
    </row>
    <row r="2559" spans="1:19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2" t="s">
        <v>8305</v>
      </c>
      <c r="O2559" t="s">
        <v>8334</v>
      </c>
      <c r="P2559" s="13">
        <f t="shared" si="156"/>
        <v>118</v>
      </c>
      <c r="Q2559" s="13">
        <f t="shared" si="157"/>
        <v>29.61</v>
      </c>
      <c r="R2559" s="14">
        <f t="shared" si="158"/>
        <v>41744.745208333334</v>
      </c>
      <c r="S2559" s="14">
        <f t="shared" si="159"/>
        <v>41774.745208333334</v>
      </c>
    </row>
    <row r="2560" spans="1:19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2" t="s">
        <v>8305</v>
      </c>
      <c r="O2560" t="s">
        <v>8334</v>
      </c>
      <c r="P2560" s="13">
        <f t="shared" si="156"/>
        <v>109</v>
      </c>
      <c r="Q2560" s="13">
        <f t="shared" si="157"/>
        <v>75.61</v>
      </c>
      <c r="R2560" s="14">
        <f t="shared" si="158"/>
        <v>42093.860023148154</v>
      </c>
      <c r="S2560" s="14">
        <f t="shared" si="159"/>
        <v>42125.582638888889</v>
      </c>
    </row>
    <row r="2561" spans="1:19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2" t="s">
        <v>8305</v>
      </c>
      <c r="O2561" t="s">
        <v>8334</v>
      </c>
      <c r="P2561" s="13">
        <f t="shared" si="156"/>
        <v>111</v>
      </c>
      <c r="Q2561" s="13">
        <f t="shared" si="157"/>
        <v>35.6</v>
      </c>
      <c r="R2561" s="14">
        <f t="shared" si="158"/>
        <v>40829.873657407406</v>
      </c>
      <c r="S2561" s="14">
        <f t="shared" si="159"/>
        <v>40862.817361111112</v>
      </c>
    </row>
    <row r="2562" spans="1:19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2" t="s">
        <v>8305</v>
      </c>
      <c r="O2562" t="s">
        <v>8334</v>
      </c>
      <c r="P2562" s="13">
        <f t="shared" ref="P2562:P2625" si="160">ROUND(E2562/D2562*100,0)</f>
        <v>100</v>
      </c>
      <c r="Q2562" s="13">
        <f t="shared" si="157"/>
        <v>143</v>
      </c>
      <c r="R2562" s="14">
        <f t="shared" si="158"/>
        <v>42039.951087962967</v>
      </c>
      <c r="S2562" s="14">
        <f t="shared" si="159"/>
        <v>42069.951087962967</v>
      </c>
    </row>
    <row r="2563" spans="1:19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2" t="s">
        <v>8316</v>
      </c>
      <c r="O2563" t="s">
        <v>8317</v>
      </c>
      <c r="P2563" s="13">
        <f t="shared" si="160"/>
        <v>0</v>
      </c>
      <c r="Q2563" s="13">
        <f t="shared" ref="Q2563:Q2626" si="161">IFERROR(ROUND(E2563/L2563,2),0)</f>
        <v>0</v>
      </c>
      <c r="R2563" s="14">
        <f t="shared" ref="R2563:R2626" si="162">(((J2563/60)/60)/24)+DATE(1970,1,1)</f>
        <v>42260.528807870374</v>
      </c>
      <c r="S2563" s="14">
        <f t="shared" ref="S2563:S2626" si="163">(((I2563/60)/60)/24)+DATE(1970,1,1)</f>
        <v>42290.528807870374</v>
      </c>
    </row>
    <row r="2564" spans="1:19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2" t="s">
        <v>8316</v>
      </c>
      <c r="O2564" t="s">
        <v>8317</v>
      </c>
      <c r="P2564" s="13">
        <f t="shared" si="160"/>
        <v>1</v>
      </c>
      <c r="Q2564" s="13">
        <f t="shared" si="161"/>
        <v>25</v>
      </c>
      <c r="R2564" s="14">
        <f t="shared" si="162"/>
        <v>42594.524756944447</v>
      </c>
      <c r="S2564" s="14">
        <f t="shared" si="163"/>
        <v>42654.524756944447</v>
      </c>
    </row>
    <row r="2565" spans="1:19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2" t="s">
        <v>8316</v>
      </c>
      <c r="O2565" t="s">
        <v>8317</v>
      </c>
      <c r="P2565" s="13">
        <f t="shared" si="160"/>
        <v>0</v>
      </c>
      <c r="Q2565" s="13">
        <f t="shared" si="161"/>
        <v>0</v>
      </c>
      <c r="R2565" s="14">
        <f t="shared" si="162"/>
        <v>42155.139479166668</v>
      </c>
      <c r="S2565" s="14">
        <f t="shared" si="163"/>
        <v>42215.139479166668</v>
      </c>
    </row>
    <row r="2566" spans="1:19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2" t="s">
        <v>8316</v>
      </c>
      <c r="O2566" t="s">
        <v>8317</v>
      </c>
      <c r="P2566" s="13">
        <f t="shared" si="160"/>
        <v>0</v>
      </c>
      <c r="Q2566" s="13">
        <f t="shared" si="161"/>
        <v>0</v>
      </c>
      <c r="R2566" s="14">
        <f t="shared" si="162"/>
        <v>41822.040497685186</v>
      </c>
      <c r="S2566" s="14">
        <f t="shared" si="163"/>
        <v>41852.040497685186</v>
      </c>
    </row>
    <row r="2567" spans="1:19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2" t="s">
        <v>8316</v>
      </c>
      <c r="O2567" t="s">
        <v>8317</v>
      </c>
      <c r="P2567" s="13">
        <f t="shared" si="160"/>
        <v>1</v>
      </c>
      <c r="Q2567" s="13">
        <f t="shared" si="161"/>
        <v>100</v>
      </c>
      <c r="R2567" s="14">
        <f t="shared" si="162"/>
        <v>42440.650335648148</v>
      </c>
      <c r="S2567" s="14">
        <f t="shared" si="163"/>
        <v>42499.868055555555</v>
      </c>
    </row>
    <row r="2568" spans="1:19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2" t="s">
        <v>8316</v>
      </c>
      <c r="O2568" t="s">
        <v>8317</v>
      </c>
      <c r="P2568" s="13">
        <f t="shared" si="160"/>
        <v>0</v>
      </c>
      <c r="Q2568" s="13">
        <f t="shared" si="161"/>
        <v>0</v>
      </c>
      <c r="R2568" s="14">
        <f t="shared" si="162"/>
        <v>41842.980879629627</v>
      </c>
      <c r="S2568" s="14">
        <f t="shared" si="163"/>
        <v>41872.980879629627</v>
      </c>
    </row>
    <row r="2569" spans="1:19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2" t="s">
        <v>8316</v>
      </c>
      <c r="O2569" t="s">
        <v>8317</v>
      </c>
      <c r="P2569" s="13">
        <f t="shared" si="160"/>
        <v>0</v>
      </c>
      <c r="Q2569" s="13">
        <f t="shared" si="161"/>
        <v>60</v>
      </c>
      <c r="R2569" s="14">
        <f t="shared" si="162"/>
        <v>42087.878912037035</v>
      </c>
      <c r="S2569" s="14">
        <f t="shared" si="163"/>
        <v>42117.878912037035</v>
      </c>
    </row>
    <row r="2570" spans="1:19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2" t="s">
        <v>8316</v>
      </c>
      <c r="O2570" t="s">
        <v>8317</v>
      </c>
      <c r="P2570" s="13">
        <f t="shared" si="160"/>
        <v>1</v>
      </c>
      <c r="Q2570" s="13">
        <f t="shared" si="161"/>
        <v>50</v>
      </c>
      <c r="R2570" s="14">
        <f t="shared" si="162"/>
        <v>42584.666597222225</v>
      </c>
      <c r="S2570" s="14">
        <f t="shared" si="163"/>
        <v>42614.666597222225</v>
      </c>
    </row>
    <row r="2571" spans="1:19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2" t="s">
        <v>8316</v>
      </c>
      <c r="O2571" t="s">
        <v>8317</v>
      </c>
      <c r="P2571" s="13">
        <f t="shared" si="160"/>
        <v>2</v>
      </c>
      <c r="Q2571" s="13">
        <f t="shared" si="161"/>
        <v>72.5</v>
      </c>
      <c r="R2571" s="14">
        <f t="shared" si="162"/>
        <v>42234.105462962965</v>
      </c>
      <c r="S2571" s="14">
        <f t="shared" si="163"/>
        <v>42264.105462962965</v>
      </c>
    </row>
    <row r="2572" spans="1:19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2" t="s">
        <v>8316</v>
      </c>
      <c r="O2572" t="s">
        <v>8317</v>
      </c>
      <c r="P2572" s="13">
        <f t="shared" si="160"/>
        <v>1</v>
      </c>
      <c r="Q2572" s="13">
        <f t="shared" si="161"/>
        <v>29.5</v>
      </c>
      <c r="R2572" s="14">
        <f t="shared" si="162"/>
        <v>42744.903182870374</v>
      </c>
      <c r="S2572" s="14">
        <f t="shared" si="163"/>
        <v>42774.903182870374</v>
      </c>
    </row>
    <row r="2573" spans="1:19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2" t="s">
        <v>8316</v>
      </c>
      <c r="O2573" t="s">
        <v>8317</v>
      </c>
      <c r="P2573" s="13">
        <f t="shared" si="160"/>
        <v>0</v>
      </c>
      <c r="Q2573" s="13">
        <f t="shared" si="161"/>
        <v>62.5</v>
      </c>
      <c r="R2573" s="14">
        <f t="shared" si="162"/>
        <v>42449.341678240744</v>
      </c>
      <c r="S2573" s="14">
        <f t="shared" si="163"/>
        <v>42509.341678240744</v>
      </c>
    </row>
    <row r="2574" spans="1:19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2" t="s">
        <v>8316</v>
      </c>
      <c r="O2574" t="s">
        <v>8317</v>
      </c>
      <c r="P2574" s="13">
        <f t="shared" si="160"/>
        <v>0</v>
      </c>
      <c r="Q2574" s="13">
        <f t="shared" si="161"/>
        <v>0</v>
      </c>
      <c r="R2574" s="14">
        <f t="shared" si="162"/>
        <v>42077.119409722218</v>
      </c>
      <c r="S2574" s="14">
        <f t="shared" si="163"/>
        <v>42107.119409722218</v>
      </c>
    </row>
    <row r="2575" spans="1:19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2" t="s">
        <v>8316</v>
      </c>
      <c r="O2575" t="s">
        <v>8317</v>
      </c>
      <c r="P2575" s="13">
        <f t="shared" si="160"/>
        <v>0</v>
      </c>
      <c r="Q2575" s="13">
        <f t="shared" si="161"/>
        <v>0</v>
      </c>
      <c r="R2575" s="14">
        <f t="shared" si="162"/>
        <v>41829.592002314814</v>
      </c>
      <c r="S2575" s="14">
        <f t="shared" si="163"/>
        <v>41874.592002314814</v>
      </c>
    </row>
    <row r="2576" spans="1:19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2" t="s">
        <v>8316</v>
      </c>
      <c r="O2576" t="s">
        <v>8317</v>
      </c>
      <c r="P2576" s="13">
        <f t="shared" si="160"/>
        <v>0</v>
      </c>
      <c r="Q2576" s="13">
        <f t="shared" si="161"/>
        <v>0</v>
      </c>
      <c r="R2576" s="14">
        <f t="shared" si="162"/>
        <v>42487.825752314813</v>
      </c>
      <c r="S2576" s="14">
        <f t="shared" si="163"/>
        <v>42508.825752314813</v>
      </c>
    </row>
    <row r="2577" spans="1:19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2" t="s">
        <v>8316</v>
      </c>
      <c r="O2577" t="s">
        <v>8317</v>
      </c>
      <c r="P2577" s="13">
        <f t="shared" si="160"/>
        <v>0</v>
      </c>
      <c r="Q2577" s="13">
        <f t="shared" si="161"/>
        <v>0</v>
      </c>
      <c r="R2577" s="14">
        <f t="shared" si="162"/>
        <v>41986.108726851846</v>
      </c>
      <c r="S2577" s="14">
        <f t="shared" si="163"/>
        <v>42016.108726851846</v>
      </c>
    </row>
    <row r="2578" spans="1:19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2" t="s">
        <v>8316</v>
      </c>
      <c r="O2578" t="s">
        <v>8317</v>
      </c>
      <c r="P2578" s="13">
        <f t="shared" si="160"/>
        <v>0</v>
      </c>
      <c r="Q2578" s="13">
        <f t="shared" si="161"/>
        <v>0</v>
      </c>
      <c r="R2578" s="14">
        <f t="shared" si="162"/>
        <v>42060.00980324074</v>
      </c>
      <c r="S2578" s="14">
        <f t="shared" si="163"/>
        <v>42104.968136574069</v>
      </c>
    </row>
    <row r="2579" spans="1:19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2" t="s">
        <v>8316</v>
      </c>
      <c r="O2579" t="s">
        <v>8317</v>
      </c>
      <c r="P2579" s="13">
        <f t="shared" si="160"/>
        <v>0</v>
      </c>
      <c r="Q2579" s="13">
        <f t="shared" si="161"/>
        <v>0</v>
      </c>
      <c r="R2579" s="14">
        <f t="shared" si="162"/>
        <v>41830.820567129631</v>
      </c>
      <c r="S2579" s="14">
        <f t="shared" si="163"/>
        <v>41855.820567129631</v>
      </c>
    </row>
    <row r="2580" spans="1:19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2" t="s">
        <v>8316</v>
      </c>
      <c r="O2580" t="s">
        <v>8317</v>
      </c>
      <c r="P2580" s="13">
        <f t="shared" si="160"/>
        <v>0</v>
      </c>
      <c r="Q2580" s="13">
        <f t="shared" si="161"/>
        <v>0</v>
      </c>
      <c r="R2580" s="14">
        <f t="shared" si="162"/>
        <v>42238.022905092599</v>
      </c>
      <c r="S2580" s="14">
        <f t="shared" si="163"/>
        <v>42286.708333333328</v>
      </c>
    </row>
    <row r="2581" spans="1:19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2" t="s">
        <v>8316</v>
      </c>
      <c r="O2581" t="s">
        <v>8317</v>
      </c>
      <c r="P2581" s="13">
        <f t="shared" si="160"/>
        <v>0</v>
      </c>
      <c r="Q2581" s="13">
        <f t="shared" si="161"/>
        <v>23.08</v>
      </c>
      <c r="R2581" s="14">
        <f t="shared" si="162"/>
        <v>41837.829895833333</v>
      </c>
      <c r="S2581" s="14">
        <f t="shared" si="163"/>
        <v>41897.829895833333</v>
      </c>
    </row>
    <row r="2582" spans="1:19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2" t="s">
        <v>8316</v>
      </c>
      <c r="O2582" t="s">
        <v>8317</v>
      </c>
      <c r="P2582" s="13">
        <f t="shared" si="160"/>
        <v>1</v>
      </c>
      <c r="Q2582" s="13">
        <f t="shared" si="161"/>
        <v>25.5</v>
      </c>
      <c r="R2582" s="14">
        <f t="shared" si="162"/>
        <v>42110.326423611114</v>
      </c>
      <c r="S2582" s="14">
        <f t="shared" si="163"/>
        <v>42140.125</v>
      </c>
    </row>
    <row r="2583" spans="1:19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2" t="s">
        <v>8316</v>
      </c>
      <c r="O2583" t="s">
        <v>8317</v>
      </c>
      <c r="P2583" s="13">
        <f t="shared" si="160"/>
        <v>11</v>
      </c>
      <c r="Q2583" s="13">
        <f t="shared" si="161"/>
        <v>48.18</v>
      </c>
      <c r="R2583" s="14">
        <f t="shared" si="162"/>
        <v>42294.628449074073</v>
      </c>
      <c r="S2583" s="14">
        <f t="shared" si="163"/>
        <v>42324.670115740737</v>
      </c>
    </row>
    <row r="2584" spans="1:19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2" t="s">
        <v>8316</v>
      </c>
      <c r="O2584" t="s">
        <v>8317</v>
      </c>
      <c r="P2584" s="13">
        <f t="shared" si="160"/>
        <v>0</v>
      </c>
      <c r="Q2584" s="13">
        <f t="shared" si="161"/>
        <v>1</v>
      </c>
      <c r="R2584" s="14">
        <f t="shared" si="162"/>
        <v>42642.988819444443</v>
      </c>
      <c r="S2584" s="14">
        <f t="shared" si="163"/>
        <v>42672.988819444443</v>
      </c>
    </row>
    <row r="2585" spans="1:19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2" t="s">
        <v>8316</v>
      </c>
      <c r="O2585" t="s">
        <v>8317</v>
      </c>
      <c r="P2585" s="13">
        <f t="shared" si="160"/>
        <v>1</v>
      </c>
      <c r="Q2585" s="13">
        <f t="shared" si="161"/>
        <v>1</v>
      </c>
      <c r="R2585" s="14">
        <f t="shared" si="162"/>
        <v>42019.76944444445</v>
      </c>
      <c r="S2585" s="14">
        <f t="shared" si="163"/>
        <v>42079.727777777778</v>
      </c>
    </row>
    <row r="2586" spans="1:19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2" t="s">
        <v>8316</v>
      </c>
      <c r="O2586" t="s">
        <v>8317</v>
      </c>
      <c r="P2586" s="13">
        <f t="shared" si="160"/>
        <v>0</v>
      </c>
      <c r="Q2586" s="13">
        <f t="shared" si="161"/>
        <v>0</v>
      </c>
      <c r="R2586" s="14">
        <f t="shared" si="162"/>
        <v>42140.173252314817</v>
      </c>
      <c r="S2586" s="14">
        <f t="shared" si="163"/>
        <v>42170.173252314817</v>
      </c>
    </row>
    <row r="2587" spans="1:19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2" t="s">
        <v>8316</v>
      </c>
      <c r="O2587" t="s">
        <v>8317</v>
      </c>
      <c r="P2587" s="13">
        <f t="shared" si="160"/>
        <v>0</v>
      </c>
      <c r="Q2587" s="13">
        <f t="shared" si="161"/>
        <v>50</v>
      </c>
      <c r="R2587" s="14">
        <f t="shared" si="162"/>
        <v>41795.963333333333</v>
      </c>
      <c r="S2587" s="14">
        <f t="shared" si="163"/>
        <v>41825.963333333333</v>
      </c>
    </row>
    <row r="2588" spans="1:19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2" t="s">
        <v>8316</v>
      </c>
      <c r="O2588" t="s">
        <v>8317</v>
      </c>
      <c r="P2588" s="13">
        <f t="shared" si="160"/>
        <v>0</v>
      </c>
      <c r="Q2588" s="13">
        <f t="shared" si="161"/>
        <v>5</v>
      </c>
      <c r="R2588" s="14">
        <f t="shared" si="162"/>
        <v>42333.330277777779</v>
      </c>
      <c r="S2588" s="14">
        <f t="shared" si="163"/>
        <v>42363.330277777779</v>
      </c>
    </row>
    <row r="2589" spans="1:19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2" t="s">
        <v>8316</v>
      </c>
      <c r="O2589" t="s">
        <v>8317</v>
      </c>
      <c r="P2589" s="13">
        <f t="shared" si="160"/>
        <v>2</v>
      </c>
      <c r="Q2589" s="13">
        <f t="shared" si="161"/>
        <v>202.83</v>
      </c>
      <c r="R2589" s="14">
        <f t="shared" si="162"/>
        <v>42338.675381944442</v>
      </c>
      <c r="S2589" s="14">
        <f t="shared" si="163"/>
        <v>42368.675381944442</v>
      </c>
    </row>
    <row r="2590" spans="1:19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2" t="s">
        <v>8316</v>
      </c>
      <c r="O2590" t="s">
        <v>8317</v>
      </c>
      <c r="P2590" s="13">
        <f t="shared" si="160"/>
        <v>4</v>
      </c>
      <c r="Q2590" s="13">
        <f t="shared" si="161"/>
        <v>29.13</v>
      </c>
      <c r="R2590" s="14">
        <f t="shared" si="162"/>
        <v>42042.676226851851</v>
      </c>
      <c r="S2590" s="14">
        <f t="shared" si="163"/>
        <v>42094.551388888889</v>
      </c>
    </row>
    <row r="2591" spans="1:19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2" t="s">
        <v>8316</v>
      </c>
      <c r="O2591" t="s">
        <v>8317</v>
      </c>
      <c r="P2591" s="13">
        <f t="shared" si="160"/>
        <v>0</v>
      </c>
      <c r="Q2591" s="13">
        <f t="shared" si="161"/>
        <v>5</v>
      </c>
      <c r="R2591" s="14">
        <f t="shared" si="162"/>
        <v>42422.536192129628</v>
      </c>
      <c r="S2591" s="14">
        <f t="shared" si="163"/>
        <v>42452.494525462964</v>
      </c>
    </row>
    <row r="2592" spans="1:19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2" t="s">
        <v>8316</v>
      </c>
      <c r="O2592" t="s">
        <v>8317</v>
      </c>
      <c r="P2592" s="13">
        <f t="shared" si="160"/>
        <v>0</v>
      </c>
      <c r="Q2592" s="13">
        <f t="shared" si="161"/>
        <v>0</v>
      </c>
      <c r="R2592" s="14">
        <f t="shared" si="162"/>
        <v>42388.589085648149</v>
      </c>
      <c r="S2592" s="14">
        <f t="shared" si="163"/>
        <v>42395.589085648149</v>
      </c>
    </row>
    <row r="2593" spans="1:19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2" t="s">
        <v>8316</v>
      </c>
      <c r="O2593" t="s">
        <v>8317</v>
      </c>
      <c r="P2593" s="13">
        <f t="shared" si="160"/>
        <v>2</v>
      </c>
      <c r="Q2593" s="13">
        <f t="shared" si="161"/>
        <v>13</v>
      </c>
      <c r="R2593" s="14">
        <f t="shared" si="162"/>
        <v>42382.906527777777</v>
      </c>
      <c r="S2593" s="14">
        <f t="shared" si="163"/>
        <v>42442.864861111113</v>
      </c>
    </row>
    <row r="2594" spans="1:19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2" t="s">
        <v>8316</v>
      </c>
      <c r="O2594" t="s">
        <v>8317</v>
      </c>
      <c r="P2594" s="13">
        <f t="shared" si="160"/>
        <v>0</v>
      </c>
      <c r="Q2594" s="13">
        <f t="shared" si="161"/>
        <v>50</v>
      </c>
      <c r="R2594" s="14">
        <f t="shared" si="162"/>
        <v>41887.801168981481</v>
      </c>
      <c r="S2594" s="14">
        <f t="shared" si="163"/>
        <v>41917.801168981481</v>
      </c>
    </row>
    <row r="2595" spans="1:19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2" t="s">
        <v>8316</v>
      </c>
      <c r="O2595" t="s">
        <v>8317</v>
      </c>
      <c r="P2595" s="13">
        <f t="shared" si="160"/>
        <v>0</v>
      </c>
      <c r="Q2595" s="13">
        <f t="shared" si="161"/>
        <v>0</v>
      </c>
      <c r="R2595" s="14">
        <f t="shared" si="162"/>
        <v>42089.84520833334</v>
      </c>
      <c r="S2595" s="14">
        <f t="shared" si="163"/>
        <v>42119.84520833334</v>
      </c>
    </row>
    <row r="2596" spans="1:19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2" t="s">
        <v>8316</v>
      </c>
      <c r="O2596" t="s">
        <v>8317</v>
      </c>
      <c r="P2596" s="13">
        <f t="shared" si="160"/>
        <v>0</v>
      </c>
      <c r="Q2596" s="13">
        <f t="shared" si="161"/>
        <v>1</v>
      </c>
      <c r="R2596" s="14">
        <f t="shared" si="162"/>
        <v>41828.967916666668</v>
      </c>
      <c r="S2596" s="14">
        <f t="shared" si="163"/>
        <v>41858.967916666668</v>
      </c>
    </row>
    <row r="2597" spans="1:19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2" t="s">
        <v>8316</v>
      </c>
      <c r="O2597" t="s">
        <v>8317</v>
      </c>
      <c r="P2597" s="13">
        <f t="shared" si="160"/>
        <v>12</v>
      </c>
      <c r="Q2597" s="13">
        <f t="shared" si="161"/>
        <v>96.05</v>
      </c>
      <c r="R2597" s="14">
        <f t="shared" si="162"/>
        <v>42760.244212962964</v>
      </c>
      <c r="S2597" s="14">
        <f t="shared" si="163"/>
        <v>42790.244212962964</v>
      </c>
    </row>
    <row r="2598" spans="1:19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2" t="s">
        <v>8316</v>
      </c>
      <c r="O2598" t="s">
        <v>8317</v>
      </c>
      <c r="P2598" s="13">
        <f t="shared" si="160"/>
        <v>24</v>
      </c>
      <c r="Q2598" s="13">
        <f t="shared" si="161"/>
        <v>305.77999999999997</v>
      </c>
      <c r="R2598" s="14">
        <f t="shared" si="162"/>
        <v>41828.664456018516</v>
      </c>
      <c r="S2598" s="14">
        <f t="shared" si="163"/>
        <v>41858.664456018516</v>
      </c>
    </row>
    <row r="2599" spans="1:19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2" t="s">
        <v>8316</v>
      </c>
      <c r="O2599" t="s">
        <v>8317</v>
      </c>
      <c r="P2599" s="13">
        <f t="shared" si="160"/>
        <v>6</v>
      </c>
      <c r="Q2599" s="13">
        <f t="shared" si="161"/>
        <v>12.14</v>
      </c>
      <c r="R2599" s="14">
        <f t="shared" si="162"/>
        <v>42510.341631944444</v>
      </c>
      <c r="S2599" s="14">
        <f t="shared" si="163"/>
        <v>42540.341631944444</v>
      </c>
    </row>
    <row r="2600" spans="1:19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2" t="s">
        <v>8316</v>
      </c>
      <c r="O2600" t="s">
        <v>8317</v>
      </c>
      <c r="P2600" s="13">
        <f t="shared" si="160"/>
        <v>39</v>
      </c>
      <c r="Q2600" s="13">
        <f t="shared" si="161"/>
        <v>83.57</v>
      </c>
      <c r="R2600" s="14">
        <f t="shared" si="162"/>
        <v>42240.840289351851</v>
      </c>
      <c r="S2600" s="14">
        <f t="shared" si="163"/>
        <v>42270.840289351851</v>
      </c>
    </row>
    <row r="2601" spans="1:19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2" t="s">
        <v>8316</v>
      </c>
      <c r="O2601" t="s">
        <v>8317</v>
      </c>
      <c r="P2601" s="13">
        <f t="shared" si="160"/>
        <v>1</v>
      </c>
      <c r="Q2601" s="13">
        <f t="shared" si="161"/>
        <v>18</v>
      </c>
      <c r="R2601" s="14">
        <f t="shared" si="162"/>
        <v>41809.754016203704</v>
      </c>
      <c r="S2601" s="14">
        <f t="shared" si="163"/>
        <v>41854.754016203704</v>
      </c>
    </row>
    <row r="2602" spans="1:19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2" t="s">
        <v>8316</v>
      </c>
      <c r="O2602" t="s">
        <v>8317</v>
      </c>
      <c r="P2602" s="13">
        <f t="shared" si="160"/>
        <v>7</v>
      </c>
      <c r="Q2602" s="13">
        <f t="shared" si="161"/>
        <v>115.53</v>
      </c>
      <c r="R2602" s="14">
        <f t="shared" si="162"/>
        <v>42394.900462962964</v>
      </c>
      <c r="S2602" s="14">
        <f t="shared" si="163"/>
        <v>42454.858796296292</v>
      </c>
    </row>
    <row r="2603" spans="1:19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2" t="s">
        <v>8299</v>
      </c>
      <c r="O2603" t="s">
        <v>8335</v>
      </c>
      <c r="P2603" s="13">
        <f t="shared" si="160"/>
        <v>661</v>
      </c>
      <c r="Q2603" s="13">
        <f t="shared" si="161"/>
        <v>21.9</v>
      </c>
      <c r="R2603" s="14">
        <f t="shared" si="162"/>
        <v>41150.902187499996</v>
      </c>
      <c r="S2603" s="14">
        <f t="shared" si="163"/>
        <v>41165.165972222225</v>
      </c>
    </row>
    <row r="2604" spans="1:19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2" t="s">
        <v>8299</v>
      </c>
      <c r="O2604" t="s">
        <v>8335</v>
      </c>
      <c r="P2604" s="13">
        <f t="shared" si="160"/>
        <v>326</v>
      </c>
      <c r="Q2604" s="13">
        <f t="shared" si="161"/>
        <v>80.02</v>
      </c>
      <c r="R2604" s="14">
        <f t="shared" si="162"/>
        <v>41915.747314814813</v>
      </c>
      <c r="S2604" s="14">
        <f t="shared" si="163"/>
        <v>41955.888888888891</v>
      </c>
    </row>
    <row r="2605" spans="1:19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2" t="s">
        <v>8299</v>
      </c>
      <c r="O2605" t="s">
        <v>8335</v>
      </c>
      <c r="P2605" s="13">
        <f t="shared" si="160"/>
        <v>101</v>
      </c>
      <c r="Q2605" s="13">
        <f t="shared" si="161"/>
        <v>35.520000000000003</v>
      </c>
      <c r="R2605" s="14">
        <f t="shared" si="162"/>
        <v>41617.912662037037</v>
      </c>
      <c r="S2605" s="14">
        <f t="shared" si="163"/>
        <v>41631.912662037037</v>
      </c>
    </row>
    <row r="2606" spans="1:19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2" t="s">
        <v>8299</v>
      </c>
      <c r="O2606" t="s">
        <v>8335</v>
      </c>
      <c r="P2606" s="13">
        <f t="shared" si="160"/>
        <v>104</v>
      </c>
      <c r="Q2606" s="13">
        <f t="shared" si="161"/>
        <v>64.930000000000007</v>
      </c>
      <c r="R2606" s="14">
        <f t="shared" si="162"/>
        <v>40998.051192129627</v>
      </c>
      <c r="S2606" s="14">
        <f t="shared" si="163"/>
        <v>41028.051192129627</v>
      </c>
    </row>
    <row r="2607" spans="1:19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2" t="s">
        <v>8299</v>
      </c>
      <c r="O2607" t="s">
        <v>8335</v>
      </c>
      <c r="P2607" s="13">
        <f t="shared" si="160"/>
        <v>107</v>
      </c>
      <c r="Q2607" s="13">
        <f t="shared" si="161"/>
        <v>60.97</v>
      </c>
      <c r="R2607" s="14">
        <f t="shared" si="162"/>
        <v>42508.541550925926</v>
      </c>
      <c r="S2607" s="14">
        <f t="shared" si="163"/>
        <v>42538.541550925926</v>
      </c>
    </row>
    <row r="2608" spans="1:19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2" t="s">
        <v>8299</v>
      </c>
      <c r="O2608" t="s">
        <v>8335</v>
      </c>
      <c r="P2608" s="13">
        <f t="shared" si="160"/>
        <v>110</v>
      </c>
      <c r="Q2608" s="13">
        <f t="shared" si="161"/>
        <v>31.44</v>
      </c>
      <c r="R2608" s="14">
        <f t="shared" si="162"/>
        <v>41726.712754629632</v>
      </c>
      <c r="S2608" s="14">
        <f t="shared" si="163"/>
        <v>41758.712754629632</v>
      </c>
    </row>
    <row r="2609" spans="1:19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2" t="s">
        <v>8299</v>
      </c>
      <c r="O2609" t="s">
        <v>8335</v>
      </c>
      <c r="P2609" s="13">
        <f t="shared" si="160"/>
        <v>408</v>
      </c>
      <c r="Q2609" s="13">
        <f t="shared" si="161"/>
        <v>81.95</v>
      </c>
      <c r="R2609" s="14">
        <f t="shared" si="162"/>
        <v>42184.874675925923</v>
      </c>
      <c r="S2609" s="14">
        <f t="shared" si="163"/>
        <v>42228.083333333328</v>
      </c>
    </row>
    <row r="2610" spans="1:19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2" t="s">
        <v>8299</v>
      </c>
      <c r="O2610" t="s">
        <v>8335</v>
      </c>
      <c r="P2610" s="13">
        <f t="shared" si="160"/>
        <v>224</v>
      </c>
      <c r="Q2610" s="13">
        <f t="shared" si="161"/>
        <v>58.93</v>
      </c>
      <c r="R2610" s="14">
        <f t="shared" si="162"/>
        <v>42767.801712962959</v>
      </c>
      <c r="S2610" s="14">
        <f t="shared" si="163"/>
        <v>42809</v>
      </c>
    </row>
    <row r="2611" spans="1:19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2" t="s">
        <v>8299</v>
      </c>
      <c r="O2611" t="s">
        <v>8335</v>
      </c>
      <c r="P2611" s="13">
        <f t="shared" si="160"/>
        <v>304</v>
      </c>
      <c r="Q2611" s="13">
        <f t="shared" si="161"/>
        <v>157.29</v>
      </c>
      <c r="R2611" s="14">
        <f t="shared" si="162"/>
        <v>41075.237858796296</v>
      </c>
      <c r="S2611" s="14">
        <f t="shared" si="163"/>
        <v>41105.237858796296</v>
      </c>
    </row>
    <row r="2612" spans="1:19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2" t="s">
        <v>8299</v>
      </c>
      <c r="O2612" t="s">
        <v>8335</v>
      </c>
      <c r="P2612" s="13">
        <f t="shared" si="160"/>
        <v>141</v>
      </c>
      <c r="Q2612" s="13">
        <f t="shared" si="161"/>
        <v>55.76</v>
      </c>
      <c r="R2612" s="14">
        <f t="shared" si="162"/>
        <v>42564.881076388891</v>
      </c>
      <c r="S2612" s="14">
        <f t="shared" si="163"/>
        <v>42604.290972222225</v>
      </c>
    </row>
    <row r="2613" spans="1:19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2" t="s">
        <v>8299</v>
      </c>
      <c r="O2613" t="s">
        <v>8335</v>
      </c>
      <c r="P2613" s="13">
        <f t="shared" si="160"/>
        <v>2791</v>
      </c>
      <c r="Q2613" s="13">
        <f t="shared" si="161"/>
        <v>83.8</v>
      </c>
      <c r="R2613" s="14">
        <f t="shared" si="162"/>
        <v>42704.335810185185</v>
      </c>
      <c r="S2613" s="14">
        <f t="shared" si="163"/>
        <v>42737.957638888889</v>
      </c>
    </row>
    <row r="2614" spans="1:19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2" t="s">
        <v>8299</v>
      </c>
      <c r="O2614" t="s">
        <v>8335</v>
      </c>
      <c r="P2614" s="13">
        <f t="shared" si="160"/>
        <v>172</v>
      </c>
      <c r="Q2614" s="13">
        <f t="shared" si="161"/>
        <v>58.42</v>
      </c>
      <c r="R2614" s="14">
        <f t="shared" si="162"/>
        <v>41982.143171296295</v>
      </c>
      <c r="S2614" s="14">
        <f t="shared" si="163"/>
        <v>42013.143171296295</v>
      </c>
    </row>
    <row r="2615" spans="1:19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2" t="s">
        <v>8299</v>
      </c>
      <c r="O2615" t="s">
        <v>8335</v>
      </c>
      <c r="P2615" s="13">
        <f t="shared" si="160"/>
        <v>101</v>
      </c>
      <c r="Q2615" s="13">
        <f t="shared" si="161"/>
        <v>270.57</v>
      </c>
      <c r="R2615" s="14">
        <f t="shared" si="162"/>
        <v>41143.81821759259</v>
      </c>
      <c r="S2615" s="14">
        <f t="shared" si="163"/>
        <v>41173.81821759259</v>
      </c>
    </row>
    <row r="2616" spans="1:19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2" t="s">
        <v>8299</v>
      </c>
      <c r="O2616" t="s">
        <v>8335</v>
      </c>
      <c r="P2616" s="13">
        <f t="shared" si="160"/>
        <v>102</v>
      </c>
      <c r="Q2616" s="13">
        <f t="shared" si="161"/>
        <v>107.1</v>
      </c>
      <c r="R2616" s="14">
        <f t="shared" si="162"/>
        <v>41730.708472222221</v>
      </c>
      <c r="S2616" s="14">
        <f t="shared" si="163"/>
        <v>41759.208333333336</v>
      </c>
    </row>
    <row r="2617" spans="1:19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2" t="s">
        <v>8299</v>
      </c>
      <c r="O2617" t="s">
        <v>8335</v>
      </c>
      <c r="P2617" s="13">
        <f t="shared" si="160"/>
        <v>170</v>
      </c>
      <c r="Q2617" s="13">
        <f t="shared" si="161"/>
        <v>47.18</v>
      </c>
      <c r="R2617" s="14">
        <f t="shared" si="162"/>
        <v>42453.49726851852</v>
      </c>
      <c r="S2617" s="14">
        <f t="shared" si="163"/>
        <v>42490.5</v>
      </c>
    </row>
    <row r="2618" spans="1:19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2" t="s">
        <v>8299</v>
      </c>
      <c r="O2618" t="s">
        <v>8335</v>
      </c>
      <c r="P2618" s="13">
        <f t="shared" si="160"/>
        <v>115</v>
      </c>
      <c r="Q2618" s="13">
        <f t="shared" si="161"/>
        <v>120.31</v>
      </c>
      <c r="R2618" s="14">
        <f t="shared" si="162"/>
        <v>42211.99454861111</v>
      </c>
      <c r="S2618" s="14">
        <f t="shared" si="163"/>
        <v>42241.99454861111</v>
      </c>
    </row>
    <row r="2619" spans="1:19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2" t="s">
        <v>8299</v>
      </c>
      <c r="O2619" t="s">
        <v>8335</v>
      </c>
      <c r="P2619" s="13">
        <f t="shared" si="160"/>
        <v>878</v>
      </c>
      <c r="Q2619" s="13">
        <f t="shared" si="161"/>
        <v>27.6</v>
      </c>
      <c r="R2619" s="14">
        <f t="shared" si="162"/>
        <v>41902.874432870369</v>
      </c>
      <c r="S2619" s="14">
        <f t="shared" si="163"/>
        <v>41932.874432870369</v>
      </c>
    </row>
    <row r="2620" spans="1:19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2" t="s">
        <v>8299</v>
      </c>
      <c r="O2620" t="s">
        <v>8335</v>
      </c>
      <c r="P2620" s="13">
        <f t="shared" si="160"/>
        <v>105</v>
      </c>
      <c r="Q2620" s="13">
        <f t="shared" si="161"/>
        <v>205.3</v>
      </c>
      <c r="R2620" s="14">
        <f t="shared" si="162"/>
        <v>42279.792372685188</v>
      </c>
      <c r="S2620" s="14">
        <f t="shared" si="163"/>
        <v>42339.834039351852</v>
      </c>
    </row>
    <row r="2621" spans="1:19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2" t="s">
        <v>8299</v>
      </c>
      <c r="O2621" t="s">
        <v>8335</v>
      </c>
      <c r="P2621" s="13">
        <f t="shared" si="160"/>
        <v>188</v>
      </c>
      <c r="Q2621" s="13">
        <f t="shared" si="161"/>
        <v>35.549999999999997</v>
      </c>
      <c r="R2621" s="14">
        <f t="shared" si="162"/>
        <v>42273.884305555555</v>
      </c>
      <c r="S2621" s="14">
        <f t="shared" si="163"/>
        <v>42300.458333333328</v>
      </c>
    </row>
    <row r="2622" spans="1:19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2" t="s">
        <v>8299</v>
      </c>
      <c r="O2622" t="s">
        <v>8335</v>
      </c>
      <c r="P2622" s="13">
        <f t="shared" si="160"/>
        <v>144</v>
      </c>
      <c r="Q2622" s="13">
        <f t="shared" si="161"/>
        <v>74.64</v>
      </c>
      <c r="R2622" s="14">
        <f t="shared" si="162"/>
        <v>42251.16715277778</v>
      </c>
      <c r="S2622" s="14">
        <f t="shared" si="163"/>
        <v>42288.041666666672</v>
      </c>
    </row>
    <row r="2623" spans="1:19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2" t="s">
        <v>8299</v>
      </c>
      <c r="O2623" t="s">
        <v>8335</v>
      </c>
      <c r="P2623" s="13">
        <f t="shared" si="160"/>
        <v>146</v>
      </c>
      <c r="Q2623" s="13">
        <f t="shared" si="161"/>
        <v>47.06</v>
      </c>
      <c r="R2623" s="14">
        <f t="shared" si="162"/>
        <v>42115.74754629629</v>
      </c>
      <c r="S2623" s="14">
        <f t="shared" si="163"/>
        <v>42145.74754629629</v>
      </c>
    </row>
    <row r="2624" spans="1:19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2" t="s">
        <v>8299</v>
      </c>
      <c r="O2624" t="s">
        <v>8335</v>
      </c>
      <c r="P2624" s="13">
        <f t="shared" si="160"/>
        <v>131</v>
      </c>
      <c r="Q2624" s="13">
        <f t="shared" si="161"/>
        <v>26.59</v>
      </c>
      <c r="R2624" s="14">
        <f t="shared" si="162"/>
        <v>42689.74324074074</v>
      </c>
      <c r="S2624" s="14">
        <f t="shared" si="163"/>
        <v>42734.74324074074</v>
      </c>
    </row>
    <row r="2625" spans="1:19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2" t="s">
        <v>8299</v>
      </c>
      <c r="O2625" t="s">
        <v>8335</v>
      </c>
      <c r="P2625" s="13">
        <f t="shared" si="160"/>
        <v>114</v>
      </c>
      <c r="Q2625" s="13">
        <f t="shared" si="161"/>
        <v>36.770000000000003</v>
      </c>
      <c r="R2625" s="14">
        <f t="shared" si="162"/>
        <v>42692.256550925929</v>
      </c>
      <c r="S2625" s="14">
        <f t="shared" si="163"/>
        <v>42706.256550925929</v>
      </c>
    </row>
    <row r="2626" spans="1:19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2" t="s">
        <v>8299</v>
      </c>
      <c r="O2626" t="s">
        <v>8335</v>
      </c>
      <c r="P2626" s="13">
        <f t="shared" ref="P2626:P2689" si="164">ROUND(E2626/D2626*100,0)</f>
        <v>1379</v>
      </c>
      <c r="Q2626" s="13">
        <f t="shared" si="161"/>
        <v>31.82</v>
      </c>
      <c r="R2626" s="14">
        <f t="shared" si="162"/>
        <v>41144.42155092593</v>
      </c>
      <c r="S2626" s="14">
        <f t="shared" si="163"/>
        <v>41165.42155092593</v>
      </c>
    </row>
    <row r="2627" spans="1:19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2" t="s">
        <v>8299</v>
      </c>
      <c r="O2627" t="s">
        <v>8335</v>
      </c>
      <c r="P2627" s="13">
        <f t="shared" si="164"/>
        <v>956</v>
      </c>
      <c r="Q2627" s="13">
        <f t="shared" ref="Q2627:Q2690" si="165">IFERROR(ROUND(E2627/L2627,2),0)</f>
        <v>27.58</v>
      </c>
      <c r="R2627" s="14">
        <f t="shared" ref="R2627:R2690" si="166">(((J2627/60)/60)/24)+DATE(1970,1,1)</f>
        <v>42658.810277777782</v>
      </c>
      <c r="S2627" s="14">
        <f t="shared" ref="S2627:S2690" si="167">(((I2627/60)/60)/24)+DATE(1970,1,1)</f>
        <v>42683.851944444439</v>
      </c>
    </row>
    <row r="2628" spans="1:19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2" t="s">
        <v>8299</v>
      </c>
      <c r="O2628" t="s">
        <v>8335</v>
      </c>
      <c r="P2628" s="13">
        <f t="shared" si="164"/>
        <v>112</v>
      </c>
      <c r="Q2628" s="13">
        <f t="shared" si="165"/>
        <v>56</v>
      </c>
      <c r="R2628" s="14">
        <f t="shared" si="166"/>
        <v>42128.628113425926</v>
      </c>
      <c r="S2628" s="14">
        <f t="shared" si="167"/>
        <v>42158.628113425926</v>
      </c>
    </row>
    <row r="2629" spans="1:19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2" t="s">
        <v>8299</v>
      </c>
      <c r="O2629" t="s">
        <v>8335</v>
      </c>
      <c r="P2629" s="13">
        <f t="shared" si="164"/>
        <v>647</v>
      </c>
      <c r="Q2629" s="13">
        <f t="shared" si="165"/>
        <v>21.56</v>
      </c>
      <c r="R2629" s="14">
        <f t="shared" si="166"/>
        <v>42304.829409722224</v>
      </c>
      <c r="S2629" s="14">
        <f t="shared" si="167"/>
        <v>42334.871076388896</v>
      </c>
    </row>
    <row r="2630" spans="1:19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2" t="s">
        <v>8299</v>
      </c>
      <c r="O2630" t="s">
        <v>8335</v>
      </c>
      <c r="P2630" s="13">
        <f t="shared" si="164"/>
        <v>110</v>
      </c>
      <c r="Q2630" s="13">
        <f t="shared" si="165"/>
        <v>44.1</v>
      </c>
      <c r="R2630" s="14">
        <f t="shared" si="166"/>
        <v>41953.966053240743</v>
      </c>
      <c r="S2630" s="14">
        <f t="shared" si="167"/>
        <v>41973.966053240743</v>
      </c>
    </row>
    <row r="2631" spans="1:19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2" t="s">
        <v>8299</v>
      </c>
      <c r="O2631" t="s">
        <v>8335</v>
      </c>
      <c r="P2631" s="13">
        <f t="shared" si="164"/>
        <v>128</v>
      </c>
      <c r="Q2631" s="13">
        <f t="shared" si="165"/>
        <v>63.87</v>
      </c>
      <c r="R2631" s="14">
        <f t="shared" si="166"/>
        <v>42108.538449074069</v>
      </c>
      <c r="S2631" s="14">
        <f t="shared" si="167"/>
        <v>42138.538449074069</v>
      </c>
    </row>
    <row r="2632" spans="1:19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2" t="s">
        <v>8299</v>
      </c>
      <c r="O2632" t="s">
        <v>8335</v>
      </c>
      <c r="P2632" s="13">
        <f t="shared" si="164"/>
        <v>158</v>
      </c>
      <c r="Q2632" s="13">
        <f t="shared" si="165"/>
        <v>38.99</v>
      </c>
      <c r="R2632" s="14">
        <f t="shared" si="166"/>
        <v>42524.105462962965</v>
      </c>
      <c r="S2632" s="14">
        <f t="shared" si="167"/>
        <v>42551.416666666672</v>
      </c>
    </row>
    <row r="2633" spans="1:19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2" t="s">
        <v>8299</v>
      </c>
      <c r="O2633" t="s">
        <v>8335</v>
      </c>
      <c r="P2633" s="13">
        <f t="shared" si="164"/>
        <v>115</v>
      </c>
      <c r="Q2633" s="13">
        <f t="shared" si="165"/>
        <v>80.19</v>
      </c>
      <c r="R2633" s="14">
        <f t="shared" si="166"/>
        <v>42218.169293981482</v>
      </c>
      <c r="S2633" s="14">
        <f t="shared" si="167"/>
        <v>42246.169293981482</v>
      </c>
    </row>
    <row r="2634" spans="1:19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2" t="s">
        <v>8299</v>
      </c>
      <c r="O2634" t="s">
        <v>8335</v>
      </c>
      <c r="P2634" s="13">
        <f t="shared" si="164"/>
        <v>137</v>
      </c>
      <c r="Q2634" s="13">
        <f t="shared" si="165"/>
        <v>34.9</v>
      </c>
      <c r="R2634" s="14">
        <f t="shared" si="166"/>
        <v>42494.061793981484</v>
      </c>
      <c r="S2634" s="14">
        <f t="shared" si="167"/>
        <v>42519.061793981484</v>
      </c>
    </row>
    <row r="2635" spans="1:19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2" t="s">
        <v>8299</v>
      </c>
      <c r="O2635" t="s">
        <v>8335</v>
      </c>
      <c r="P2635" s="13">
        <f t="shared" si="164"/>
        <v>355</v>
      </c>
      <c r="Q2635" s="13">
        <f t="shared" si="165"/>
        <v>89.1</v>
      </c>
      <c r="R2635" s="14">
        <f t="shared" si="166"/>
        <v>41667.823287037041</v>
      </c>
      <c r="S2635" s="14">
        <f t="shared" si="167"/>
        <v>41697.958333333336</v>
      </c>
    </row>
    <row r="2636" spans="1:19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2" t="s">
        <v>8299</v>
      </c>
      <c r="O2636" t="s">
        <v>8335</v>
      </c>
      <c r="P2636" s="13">
        <f t="shared" si="164"/>
        <v>106</v>
      </c>
      <c r="Q2636" s="13">
        <f t="shared" si="165"/>
        <v>39.44</v>
      </c>
      <c r="R2636" s="14">
        <f t="shared" si="166"/>
        <v>42612.656493055561</v>
      </c>
      <c r="S2636" s="14">
        <f t="shared" si="167"/>
        <v>42642.656493055561</v>
      </c>
    </row>
    <row r="2637" spans="1:19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2" t="s">
        <v>8299</v>
      </c>
      <c r="O2637" t="s">
        <v>8335</v>
      </c>
      <c r="P2637" s="13">
        <f t="shared" si="164"/>
        <v>100</v>
      </c>
      <c r="Q2637" s="13">
        <f t="shared" si="165"/>
        <v>136.9</v>
      </c>
      <c r="R2637" s="14">
        <f t="shared" si="166"/>
        <v>42037.950937500005</v>
      </c>
      <c r="S2637" s="14">
        <f t="shared" si="167"/>
        <v>42072.909270833334</v>
      </c>
    </row>
    <row r="2638" spans="1:19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2" t="s">
        <v>8299</v>
      </c>
      <c r="O2638" t="s">
        <v>8335</v>
      </c>
      <c r="P2638" s="13">
        <f t="shared" si="164"/>
        <v>187</v>
      </c>
      <c r="Q2638" s="13">
        <f t="shared" si="165"/>
        <v>37.46</v>
      </c>
      <c r="R2638" s="14">
        <f t="shared" si="166"/>
        <v>42636.614745370374</v>
      </c>
      <c r="S2638" s="14">
        <f t="shared" si="167"/>
        <v>42659.041666666672</v>
      </c>
    </row>
    <row r="2639" spans="1:19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2" t="s">
        <v>8299</v>
      </c>
      <c r="O2639" t="s">
        <v>8335</v>
      </c>
      <c r="P2639" s="13">
        <f t="shared" si="164"/>
        <v>166</v>
      </c>
      <c r="Q2639" s="13">
        <f t="shared" si="165"/>
        <v>31.96</v>
      </c>
      <c r="R2639" s="14">
        <f t="shared" si="166"/>
        <v>42639.549479166672</v>
      </c>
      <c r="S2639" s="14">
        <f t="shared" si="167"/>
        <v>42655.549479166672</v>
      </c>
    </row>
    <row r="2640" spans="1:19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2" t="s">
        <v>8299</v>
      </c>
      <c r="O2640" t="s">
        <v>8335</v>
      </c>
      <c r="P2640" s="13">
        <f t="shared" si="164"/>
        <v>102</v>
      </c>
      <c r="Q2640" s="13">
        <f t="shared" si="165"/>
        <v>25.21</v>
      </c>
      <c r="R2640" s="14">
        <f t="shared" si="166"/>
        <v>41989.913136574076</v>
      </c>
      <c r="S2640" s="14">
        <f t="shared" si="167"/>
        <v>42019.913136574076</v>
      </c>
    </row>
    <row r="2641" spans="1:19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2" t="s">
        <v>8299</v>
      </c>
      <c r="O2641" t="s">
        <v>8335</v>
      </c>
      <c r="P2641" s="13">
        <f t="shared" si="164"/>
        <v>164</v>
      </c>
      <c r="Q2641" s="13">
        <f t="shared" si="165"/>
        <v>10.039999999999999</v>
      </c>
      <c r="R2641" s="14">
        <f t="shared" si="166"/>
        <v>42024.86513888889</v>
      </c>
      <c r="S2641" s="14">
        <f t="shared" si="167"/>
        <v>42054.86513888889</v>
      </c>
    </row>
    <row r="2642" spans="1:19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2" t="s">
        <v>8299</v>
      </c>
      <c r="O2642" t="s">
        <v>8335</v>
      </c>
      <c r="P2642" s="13">
        <f t="shared" si="164"/>
        <v>106</v>
      </c>
      <c r="Q2642" s="13">
        <f t="shared" si="165"/>
        <v>45.94</v>
      </c>
      <c r="R2642" s="14">
        <f t="shared" si="166"/>
        <v>42103.160578703704</v>
      </c>
      <c r="S2642" s="14">
        <f t="shared" si="167"/>
        <v>42163.160578703704</v>
      </c>
    </row>
    <row r="2643" spans="1:19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2" t="s">
        <v>8299</v>
      </c>
      <c r="O2643" t="s">
        <v>8335</v>
      </c>
      <c r="P2643" s="13">
        <f t="shared" si="164"/>
        <v>1</v>
      </c>
      <c r="Q2643" s="13">
        <f t="shared" si="165"/>
        <v>15</v>
      </c>
      <c r="R2643" s="14">
        <f t="shared" si="166"/>
        <v>41880.827118055553</v>
      </c>
      <c r="S2643" s="14">
        <f t="shared" si="167"/>
        <v>41897.839583333334</v>
      </c>
    </row>
    <row r="2644" spans="1:19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2" t="s">
        <v>8299</v>
      </c>
      <c r="O2644" t="s">
        <v>8335</v>
      </c>
      <c r="P2644" s="13">
        <f t="shared" si="164"/>
        <v>0</v>
      </c>
      <c r="Q2644" s="13">
        <f t="shared" si="165"/>
        <v>0</v>
      </c>
      <c r="R2644" s="14">
        <f t="shared" si="166"/>
        <v>42536.246620370366</v>
      </c>
      <c r="S2644" s="14">
        <f t="shared" si="167"/>
        <v>42566.289583333331</v>
      </c>
    </row>
    <row r="2645" spans="1:19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2" t="s">
        <v>8299</v>
      </c>
      <c r="O2645" t="s">
        <v>8335</v>
      </c>
      <c r="P2645" s="13">
        <f t="shared" si="164"/>
        <v>34</v>
      </c>
      <c r="Q2645" s="13">
        <f t="shared" si="165"/>
        <v>223.58</v>
      </c>
      <c r="R2645" s="14">
        <f t="shared" si="166"/>
        <v>42689.582349537035</v>
      </c>
      <c r="S2645" s="14">
        <f t="shared" si="167"/>
        <v>42725.332638888889</v>
      </c>
    </row>
    <row r="2646" spans="1:19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2" t="s">
        <v>8299</v>
      </c>
      <c r="O2646" t="s">
        <v>8335</v>
      </c>
      <c r="P2646" s="13">
        <f t="shared" si="164"/>
        <v>2</v>
      </c>
      <c r="Q2646" s="13">
        <f t="shared" si="165"/>
        <v>39.479999999999997</v>
      </c>
      <c r="R2646" s="14">
        <f t="shared" si="166"/>
        <v>42774.792071759264</v>
      </c>
      <c r="S2646" s="14">
        <f t="shared" si="167"/>
        <v>42804.792071759264</v>
      </c>
    </row>
    <row r="2647" spans="1:19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2" t="s">
        <v>8299</v>
      </c>
      <c r="O2647" t="s">
        <v>8335</v>
      </c>
      <c r="P2647" s="13">
        <f t="shared" si="164"/>
        <v>11</v>
      </c>
      <c r="Q2647" s="13">
        <f t="shared" si="165"/>
        <v>91.3</v>
      </c>
      <c r="R2647" s="14">
        <f t="shared" si="166"/>
        <v>41921.842627314814</v>
      </c>
      <c r="S2647" s="14">
        <f t="shared" si="167"/>
        <v>41951.884293981479</v>
      </c>
    </row>
    <row r="2648" spans="1:19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2" t="s">
        <v>8299</v>
      </c>
      <c r="O2648" t="s">
        <v>8335</v>
      </c>
      <c r="P2648" s="13">
        <f t="shared" si="164"/>
        <v>8</v>
      </c>
      <c r="Q2648" s="13">
        <f t="shared" si="165"/>
        <v>78.67</v>
      </c>
      <c r="R2648" s="14">
        <f t="shared" si="166"/>
        <v>42226.313298611116</v>
      </c>
      <c r="S2648" s="14">
        <f t="shared" si="167"/>
        <v>42256.313298611116</v>
      </c>
    </row>
    <row r="2649" spans="1:19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2" t="s">
        <v>8299</v>
      </c>
      <c r="O2649" t="s">
        <v>8335</v>
      </c>
      <c r="P2649" s="13">
        <f t="shared" si="164"/>
        <v>1</v>
      </c>
      <c r="Q2649" s="13">
        <f t="shared" si="165"/>
        <v>12</v>
      </c>
      <c r="R2649" s="14">
        <f t="shared" si="166"/>
        <v>42200.261793981481</v>
      </c>
      <c r="S2649" s="14">
        <f t="shared" si="167"/>
        <v>42230.261793981481</v>
      </c>
    </row>
    <row r="2650" spans="1:19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2" t="s">
        <v>8299</v>
      </c>
      <c r="O2650" t="s">
        <v>8335</v>
      </c>
      <c r="P2650" s="13">
        <f t="shared" si="164"/>
        <v>1</v>
      </c>
      <c r="Q2650" s="13">
        <f t="shared" si="165"/>
        <v>17.670000000000002</v>
      </c>
      <c r="R2650" s="14">
        <f t="shared" si="166"/>
        <v>42408.714814814812</v>
      </c>
      <c r="S2650" s="14">
        <f t="shared" si="167"/>
        <v>42438.714814814812</v>
      </c>
    </row>
    <row r="2651" spans="1:19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2" t="s">
        <v>8299</v>
      </c>
      <c r="O2651" t="s">
        <v>8335</v>
      </c>
      <c r="P2651" s="13">
        <f t="shared" si="164"/>
        <v>0</v>
      </c>
      <c r="Q2651" s="13">
        <f t="shared" si="165"/>
        <v>41.33</v>
      </c>
      <c r="R2651" s="14">
        <f t="shared" si="166"/>
        <v>42341.99700231482</v>
      </c>
      <c r="S2651" s="14">
        <f t="shared" si="167"/>
        <v>42401.99700231482</v>
      </c>
    </row>
    <row r="2652" spans="1:19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2" t="s">
        <v>8299</v>
      </c>
      <c r="O2652" t="s">
        <v>8335</v>
      </c>
      <c r="P2652" s="13">
        <f t="shared" si="164"/>
        <v>1</v>
      </c>
      <c r="Q2652" s="13">
        <f t="shared" si="165"/>
        <v>71.599999999999994</v>
      </c>
      <c r="R2652" s="14">
        <f t="shared" si="166"/>
        <v>42695.624340277776</v>
      </c>
      <c r="S2652" s="14">
        <f t="shared" si="167"/>
        <v>42725.624340277776</v>
      </c>
    </row>
    <row r="2653" spans="1:19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2" t="s">
        <v>8299</v>
      </c>
      <c r="O2653" t="s">
        <v>8335</v>
      </c>
      <c r="P2653" s="13">
        <f t="shared" si="164"/>
        <v>2</v>
      </c>
      <c r="Q2653" s="13">
        <f t="shared" si="165"/>
        <v>307.82</v>
      </c>
      <c r="R2653" s="14">
        <f t="shared" si="166"/>
        <v>42327.805659722217</v>
      </c>
      <c r="S2653" s="14">
        <f t="shared" si="167"/>
        <v>42355.805659722217</v>
      </c>
    </row>
    <row r="2654" spans="1:19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2" t="s">
        <v>8299</v>
      </c>
      <c r="O2654" t="s">
        <v>8335</v>
      </c>
      <c r="P2654" s="13">
        <f t="shared" si="164"/>
        <v>1</v>
      </c>
      <c r="Q2654" s="13">
        <f t="shared" si="165"/>
        <v>80.45</v>
      </c>
      <c r="R2654" s="14">
        <f t="shared" si="166"/>
        <v>41953.158854166672</v>
      </c>
      <c r="S2654" s="14">
        <f t="shared" si="167"/>
        <v>41983.158854166672</v>
      </c>
    </row>
    <row r="2655" spans="1:19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2" t="s">
        <v>8299</v>
      </c>
      <c r="O2655" t="s">
        <v>8335</v>
      </c>
      <c r="P2655" s="13">
        <f t="shared" si="164"/>
        <v>12</v>
      </c>
      <c r="Q2655" s="13">
        <f t="shared" si="165"/>
        <v>83.94</v>
      </c>
      <c r="R2655" s="14">
        <f t="shared" si="166"/>
        <v>41771.651932870373</v>
      </c>
      <c r="S2655" s="14">
        <f t="shared" si="167"/>
        <v>41803.166666666664</v>
      </c>
    </row>
    <row r="2656" spans="1:19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2" t="s">
        <v>8299</v>
      </c>
      <c r="O2656" t="s">
        <v>8335</v>
      </c>
      <c r="P2656" s="13">
        <f t="shared" si="164"/>
        <v>0</v>
      </c>
      <c r="Q2656" s="13">
        <f t="shared" si="165"/>
        <v>8.5</v>
      </c>
      <c r="R2656" s="14">
        <f t="shared" si="166"/>
        <v>42055.600995370376</v>
      </c>
      <c r="S2656" s="14">
        <f t="shared" si="167"/>
        <v>42115.559328703705</v>
      </c>
    </row>
    <row r="2657" spans="1:19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2" t="s">
        <v>8299</v>
      </c>
      <c r="O2657" t="s">
        <v>8335</v>
      </c>
      <c r="P2657" s="13">
        <f t="shared" si="164"/>
        <v>21</v>
      </c>
      <c r="Q2657" s="13">
        <f t="shared" si="165"/>
        <v>73.37</v>
      </c>
      <c r="R2657" s="14">
        <f t="shared" si="166"/>
        <v>42381.866284722222</v>
      </c>
      <c r="S2657" s="14">
        <f t="shared" si="167"/>
        <v>42409.833333333328</v>
      </c>
    </row>
    <row r="2658" spans="1:19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2" t="s">
        <v>8299</v>
      </c>
      <c r="O2658" t="s">
        <v>8335</v>
      </c>
      <c r="P2658" s="13">
        <f t="shared" si="164"/>
        <v>11</v>
      </c>
      <c r="Q2658" s="13">
        <f t="shared" si="165"/>
        <v>112.86</v>
      </c>
      <c r="R2658" s="14">
        <f t="shared" si="166"/>
        <v>42767.688518518517</v>
      </c>
      <c r="S2658" s="14">
        <f t="shared" si="167"/>
        <v>42806.791666666672</v>
      </c>
    </row>
    <row r="2659" spans="1:19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2" t="s">
        <v>8299</v>
      </c>
      <c r="O2659" t="s">
        <v>8335</v>
      </c>
      <c r="P2659" s="13">
        <f t="shared" si="164"/>
        <v>19</v>
      </c>
      <c r="Q2659" s="13">
        <f t="shared" si="165"/>
        <v>95.28</v>
      </c>
      <c r="R2659" s="14">
        <f t="shared" si="166"/>
        <v>42551.928854166668</v>
      </c>
      <c r="S2659" s="14">
        <f t="shared" si="167"/>
        <v>42585.0625</v>
      </c>
    </row>
    <row r="2660" spans="1:19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2" t="s">
        <v>8299</v>
      </c>
      <c r="O2660" t="s">
        <v>8335</v>
      </c>
      <c r="P2660" s="13">
        <f t="shared" si="164"/>
        <v>0</v>
      </c>
      <c r="Q2660" s="13">
        <f t="shared" si="165"/>
        <v>22.75</v>
      </c>
      <c r="R2660" s="14">
        <f t="shared" si="166"/>
        <v>42551.884189814817</v>
      </c>
      <c r="S2660" s="14">
        <f t="shared" si="167"/>
        <v>42581.884189814817</v>
      </c>
    </row>
    <row r="2661" spans="1:19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2" t="s">
        <v>8299</v>
      </c>
      <c r="O2661" t="s">
        <v>8335</v>
      </c>
      <c r="P2661" s="13">
        <f t="shared" si="164"/>
        <v>3</v>
      </c>
      <c r="Q2661" s="13">
        <f t="shared" si="165"/>
        <v>133.30000000000001</v>
      </c>
      <c r="R2661" s="14">
        <f t="shared" si="166"/>
        <v>42082.069560185191</v>
      </c>
      <c r="S2661" s="14">
        <f t="shared" si="167"/>
        <v>42112.069560185191</v>
      </c>
    </row>
    <row r="2662" spans="1:19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2" t="s">
        <v>8299</v>
      </c>
      <c r="O2662" t="s">
        <v>8335</v>
      </c>
      <c r="P2662" s="13">
        <f t="shared" si="164"/>
        <v>0</v>
      </c>
      <c r="Q2662" s="13">
        <f t="shared" si="165"/>
        <v>3.8</v>
      </c>
      <c r="R2662" s="14">
        <f t="shared" si="166"/>
        <v>42272.713171296295</v>
      </c>
      <c r="S2662" s="14">
        <f t="shared" si="167"/>
        <v>42332.754837962959</v>
      </c>
    </row>
    <row r="2663" spans="1:19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2" t="s">
        <v>8299</v>
      </c>
      <c r="O2663" t="s">
        <v>8336</v>
      </c>
      <c r="P2663" s="13">
        <f t="shared" si="164"/>
        <v>103</v>
      </c>
      <c r="Q2663" s="13">
        <f t="shared" si="165"/>
        <v>85.75</v>
      </c>
      <c r="R2663" s="14">
        <f t="shared" si="166"/>
        <v>41542.958449074074</v>
      </c>
      <c r="S2663" s="14">
        <f t="shared" si="167"/>
        <v>41572.958449074074</v>
      </c>
    </row>
    <row r="2664" spans="1:19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2" t="s">
        <v>8299</v>
      </c>
      <c r="O2664" t="s">
        <v>8336</v>
      </c>
      <c r="P2664" s="13">
        <f t="shared" si="164"/>
        <v>107</v>
      </c>
      <c r="Q2664" s="13">
        <f t="shared" si="165"/>
        <v>267</v>
      </c>
      <c r="R2664" s="14">
        <f t="shared" si="166"/>
        <v>42207.746678240743</v>
      </c>
      <c r="S2664" s="14">
        <f t="shared" si="167"/>
        <v>42237.746678240743</v>
      </c>
    </row>
    <row r="2665" spans="1:19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2" t="s">
        <v>8299</v>
      </c>
      <c r="O2665" t="s">
        <v>8336</v>
      </c>
      <c r="P2665" s="13">
        <f t="shared" si="164"/>
        <v>105</v>
      </c>
      <c r="Q2665" s="13">
        <f t="shared" si="165"/>
        <v>373.56</v>
      </c>
      <c r="R2665" s="14">
        <f t="shared" si="166"/>
        <v>42222.622766203705</v>
      </c>
      <c r="S2665" s="14">
        <f t="shared" si="167"/>
        <v>42251.625</v>
      </c>
    </row>
    <row r="2666" spans="1:19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2" t="s">
        <v>8299</v>
      </c>
      <c r="O2666" t="s">
        <v>8336</v>
      </c>
      <c r="P2666" s="13">
        <f t="shared" si="164"/>
        <v>103</v>
      </c>
      <c r="Q2666" s="13">
        <f t="shared" si="165"/>
        <v>174.04</v>
      </c>
      <c r="R2666" s="14">
        <f t="shared" si="166"/>
        <v>42313.02542824074</v>
      </c>
      <c r="S2666" s="14">
        <f t="shared" si="167"/>
        <v>42347.290972222225</v>
      </c>
    </row>
    <row r="2667" spans="1:19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2" t="s">
        <v>8299</v>
      </c>
      <c r="O2667" t="s">
        <v>8336</v>
      </c>
      <c r="P2667" s="13">
        <f t="shared" si="164"/>
        <v>123</v>
      </c>
      <c r="Q2667" s="13">
        <f t="shared" si="165"/>
        <v>93.7</v>
      </c>
      <c r="R2667" s="14">
        <f t="shared" si="166"/>
        <v>42083.895532407405</v>
      </c>
      <c r="S2667" s="14">
        <f t="shared" si="167"/>
        <v>42128.895532407405</v>
      </c>
    </row>
    <row r="2668" spans="1:19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2" t="s">
        <v>8299</v>
      </c>
      <c r="O2668" t="s">
        <v>8336</v>
      </c>
      <c r="P2668" s="13">
        <f t="shared" si="164"/>
        <v>159</v>
      </c>
      <c r="Q2668" s="13">
        <f t="shared" si="165"/>
        <v>77.33</v>
      </c>
      <c r="R2668" s="14">
        <f t="shared" si="166"/>
        <v>42235.764340277776</v>
      </c>
      <c r="S2668" s="14">
        <f t="shared" si="167"/>
        <v>42272.875</v>
      </c>
    </row>
    <row r="2669" spans="1:19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2" t="s">
        <v>8299</v>
      </c>
      <c r="O2669" t="s">
        <v>8336</v>
      </c>
      <c r="P2669" s="13">
        <f t="shared" si="164"/>
        <v>111</v>
      </c>
      <c r="Q2669" s="13">
        <f t="shared" si="165"/>
        <v>92.22</v>
      </c>
      <c r="R2669" s="14">
        <f t="shared" si="166"/>
        <v>42380.926111111112</v>
      </c>
      <c r="S2669" s="14">
        <f t="shared" si="167"/>
        <v>42410.926111111112</v>
      </c>
    </row>
    <row r="2670" spans="1:19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2" t="s">
        <v>8299</v>
      </c>
      <c r="O2670" t="s">
        <v>8336</v>
      </c>
      <c r="P2670" s="13">
        <f t="shared" si="164"/>
        <v>171</v>
      </c>
      <c r="Q2670" s="13">
        <f t="shared" si="165"/>
        <v>60.96</v>
      </c>
      <c r="R2670" s="14">
        <f t="shared" si="166"/>
        <v>42275.588715277772</v>
      </c>
      <c r="S2670" s="14">
        <f t="shared" si="167"/>
        <v>42317.60555555555</v>
      </c>
    </row>
    <row r="2671" spans="1:19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2" t="s">
        <v>8299</v>
      </c>
      <c r="O2671" t="s">
        <v>8336</v>
      </c>
      <c r="P2671" s="13">
        <f t="shared" si="164"/>
        <v>125</v>
      </c>
      <c r="Q2671" s="13">
        <f t="shared" si="165"/>
        <v>91</v>
      </c>
      <c r="R2671" s="14">
        <f t="shared" si="166"/>
        <v>42319.035833333335</v>
      </c>
      <c r="S2671" s="14">
        <f t="shared" si="167"/>
        <v>42379.035833333335</v>
      </c>
    </row>
    <row r="2672" spans="1:19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2" t="s">
        <v>8299</v>
      </c>
      <c r="O2672" t="s">
        <v>8336</v>
      </c>
      <c r="P2672" s="13">
        <f t="shared" si="164"/>
        <v>6</v>
      </c>
      <c r="Q2672" s="13">
        <f t="shared" si="165"/>
        <v>41.58</v>
      </c>
      <c r="R2672" s="14">
        <f t="shared" si="166"/>
        <v>41821.020601851851</v>
      </c>
      <c r="S2672" s="14">
        <f t="shared" si="167"/>
        <v>41849.020601851851</v>
      </c>
    </row>
    <row r="2673" spans="1:19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2" t="s">
        <v>8299</v>
      </c>
      <c r="O2673" t="s">
        <v>8336</v>
      </c>
      <c r="P2673" s="13">
        <f t="shared" si="164"/>
        <v>11</v>
      </c>
      <c r="Q2673" s="13">
        <f t="shared" si="165"/>
        <v>33.76</v>
      </c>
      <c r="R2673" s="14">
        <f t="shared" si="166"/>
        <v>41962.749027777783</v>
      </c>
      <c r="S2673" s="14">
        <f t="shared" si="167"/>
        <v>41992.818055555559</v>
      </c>
    </row>
    <row r="2674" spans="1:19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2" t="s">
        <v>8299</v>
      </c>
      <c r="O2674" t="s">
        <v>8336</v>
      </c>
      <c r="P2674" s="13">
        <f t="shared" si="164"/>
        <v>33</v>
      </c>
      <c r="Q2674" s="13">
        <f t="shared" si="165"/>
        <v>70.62</v>
      </c>
      <c r="R2674" s="14">
        <f t="shared" si="166"/>
        <v>42344.884143518517</v>
      </c>
      <c r="S2674" s="14">
        <f t="shared" si="167"/>
        <v>42366.25</v>
      </c>
    </row>
    <row r="2675" spans="1:19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2" t="s">
        <v>8299</v>
      </c>
      <c r="O2675" t="s">
        <v>8336</v>
      </c>
      <c r="P2675" s="13">
        <f t="shared" si="164"/>
        <v>28</v>
      </c>
      <c r="Q2675" s="13">
        <f t="shared" si="165"/>
        <v>167.15</v>
      </c>
      <c r="R2675" s="14">
        <f t="shared" si="166"/>
        <v>41912.541655092595</v>
      </c>
      <c r="S2675" s="14">
        <f t="shared" si="167"/>
        <v>41941.947916666664</v>
      </c>
    </row>
    <row r="2676" spans="1:19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2" t="s">
        <v>8299</v>
      </c>
      <c r="O2676" t="s">
        <v>8336</v>
      </c>
      <c r="P2676" s="13">
        <f t="shared" si="164"/>
        <v>63</v>
      </c>
      <c r="Q2676" s="13">
        <f t="shared" si="165"/>
        <v>128.62</v>
      </c>
      <c r="R2676" s="14">
        <f t="shared" si="166"/>
        <v>42529.632754629631</v>
      </c>
      <c r="S2676" s="14">
        <f t="shared" si="167"/>
        <v>42556.207638888889</v>
      </c>
    </row>
    <row r="2677" spans="1:19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2" t="s">
        <v>8299</v>
      </c>
      <c r="O2677" t="s">
        <v>8336</v>
      </c>
      <c r="P2677" s="13">
        <f t="shared" si="164"/>
        <v>8</v>
      </c>
      <c r="Q2677" s="13">
        <f t="shared" si="165"/>
        <v>65.41</v>
      </c>
      <c r="R2677" s="14">
        <f t="shared" si="166"/>
        <v>41923.857511574075</v>
      </c>
      <c r="S2677" s="14">
        <f t="shared" si="167"/>
        <v>41953.899178240739</v>
      </c>
    </row>
    <row r="2678" spans="1:19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2" t="s">
        <v>8299</v>
      </c>
      <c r="O2678" t="s">
        <v>8336</v>
      </c>
      <c r="P2678" s="13">
        <f t="shared" si="164"/>
        <v>50</v>
      </c>
      <c r="Q2678" s="13">
        <f t="shared" si="165"/>
        <v>117.56</v>
      </c>
      <c r="R2678" s="14">
        <f t="shared" si="166"/>
        <v>42482.624699074076</v>
      </c>
      <c r="S2678" s="14">
        <f t="shared" si="167"/>
        <v>42512.624699074076</v>
      </c>
    </row>
    <row r="2679" spans="1:19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2" t="s">
        <v>8299</v>
      </c>
      <c r="O2679" t="s">
        <v>8336</v>
      </c>
      <c r="P2679" s="13">
        <f t="shared" si="164"/>
        <v>18</v>
      </c>
      <c r="Q2679" s="13">
        <f t="shared" si="165"/>
        <v>126.48</v>
      </c>
      <c r="R2679" s="14">
        <f t="shared" si="166"/>
        <v>41793.029432870368</v>
      </c>
      <c r="S2679" s="14">
        <f t="shared" si="167"/>
        <v>41823.029432870368</v>
      </c>
    </row>
    <row r="2680" spans="1:19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2" t="s">
        <v>8299</v>
      </c>
      <c r="O2680" t="s">
        <v>8336</v>
      </c>
      <c r="P2680" s="13">
        <f t="shared" si="164"/>
        <v>0</v>
      </c>
      <c r="Q2680" s="13">
        <f t="shared" si="165"/>
        <v>550</v>
      </c>
      <c r="R2680" s="14">
        <f t="shared" si="166"/>
        <v>42241.798206018517</v>
      </c>
      <c r="S2680" s="14">
        <f t="shared" si="167"/>
        <v>42271.798206018517</v>
      </c>
    </row>
    <row r="2681" spans="1:19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2" t="s">
        <v>8299</v>
      </c>
      <c r="O2681" t="s">
        <v>8336</v>
      </c>
      <c r="P2681" s="13">
        <f t="shared" si="164"/>
        <v>0</v>
      </c>
      <c r="Q2681" s="13">
        <f t="shared" si="165"/>
        <v>44</v>
      </c>
      <c r="R2681" s="14">
        <f t="shared" si="166"/>
        <v>42033.001087962963</v>
      </c>
      <c r="S2681" s="14">
        <f t="shared" si="167"/>
        <v>42063.001087962963</v>
      </c>
    </row>
    <row r="2682" spans="1:19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2" t="s">
        <v>8299</v>
      </c>
      <c r="O2682" t="s">
        <v>8336</v>
      </c>
      <c r="P2682" s="13">
        <f t="shared" si="164"/>
        <v>1</v>
      </c>
      <c r="Q2682" s="13">
        <f t="shared" si="165"/>
        <v>69</v>
      </c>
      <c r="R2682" s="14">
        <f t="shared" si="166"/>
        <v>42436.211701388893</v>
      </c>
      <c r="S2682" s="14">
        <f t="shared" si="167"/>
        <v>42466.170034722221</v>
      </c>
    </row>
    <row r="2683" spans="1:19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2" t="s">
        <v>8316</v>
      </c>
      <c r="O2683" t="s">
        <v>8317</v>
      </c>
      <c r="P2683" s="13">
        <f t="shared" si="164"/>
        <v>1</v>
      </c>
      <c r="Q2683" s="13">
        <f t="shared" si="165"/>
        <v>27.5</v>
      </c>
      <c r="R2683" s="14">
        <f t="shared" si="166"/>
        <v>41805.895254629628</v>
      </c>
      <c r="S2683" s="14">
        <f t="shared" si="167"/>
        <v>41830.895254629628</v>
      </c>
    </row>
    <row r="2684" spans="1:19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2" t="s">
        <v>8316</v>
      </c>
      <c r="O2684" t="s">
        <v>8317</v>
      </c>
      <c r="P2684" s="13">
        <f t="shared" si="164"/>
        <v>28</v>
      </c>
      <c r="Q2684" s="13">
        <f t="shared" si="165"/>
        <v>84.9</v>
      </c>
      <c r="R2684" s="14">
        <f t="shared" si="166"/>
        <v>41932.871990740743</v>
      </c>
      <c r="S2684" s="14">
        <f t="shared" si="167"/>
        <v>41965.249305555553</v>
      </c>
    </row>
    <row r="2685" spans="1:19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2" t="s">
        <v>8316</v>
      </c>
      <c r="O2685" t="s">
        <v>8317</v>
      </c>
      <c r="P2685" s="13">
        <f t="shared" si="164"/>
        <v>0</v>
      </c>
      <c r="Q2685" s="13">
        <f t="shared" si="165"/>
        <v>12</v>
      </c>
      <c r="R2685" s="14">
        <f t="shared" si="166"/>
        <v>42034.75509259259</v>
      </c>
      <c r="S2685" s="14">
        <f t="shared" si="167"/>
        <v>42064.75509259259</v>
      </c>
    </row>
    <row r="2686" spans="1:19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2" t="s">
        <v>8316</v>
      </c>
      <c r="O2686" t="s">
        <v>8317</v>
      </c>
      <c r="P2686" s="13">
        <f t="shared" si="164"/>
        <v>1</v>
      </c>
      <c r="Q2686" s="13">
        <f t="shared" si="165"/>
        <v>200</v>
      </c>
      <c r="R2686" s="14">
        <f t="shared" si="166"/>
        <v>41820.914641203701</v>
      </c>
      <c r="S2686" s="14">
        <f t="shared" si="167"/>
        <v>41860.914641203701</v>
      </c>
    </row>
    <row r="2687" spans="1:19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2" t="s">
        <v>8316</v>
      </c>
      <c r="O2687" t="s">
        <v>8317</v>
      </c>
      <c r="P2687" s="13">
        <f t="shared" si="164"/>
        <v>0</v>
      </c>
      <c r="Q2687" s="13">
        <f t="shared" si="165"/>
        <v>10</v>
      </c>
      <c r="R2687" s="14">
        <f t="shared" si="166"/>
        <v>42061.69594907407</v>
      </c>
      <c r="S2687" s="14">
        <f t="shared" si="167"/>
        <v>42121.654282407413</v>
      </c>
    </row>
    <row r="2688" spans="1:19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2" t="s">
        <v>8316</v>
      </c>
      <c r="O2688" t="s">
        <v>8317</v>
      </c>
      <c r="P2688" s="13">
        <f t="shared" si="164"/>
        <v>0</v>
      </c>
      <c r="Q2688" s="13">
        <f t="shared" si="165"/>
        <v>0</v>
      </c>
      <c r="R2688" s="14">
        <f t="shared" si="166"/>
        <v>41892.974803240737</v>
      </c>
      <c r="S2688" s="14">
        <f t="shared" si="167"/>
        <v>41912.974803240737</v>
      </c>
    </row>
    <row r="2689" spans="1:19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2" t="s">
        <v>8316</v>
      </c>
      <c r="O2689" t="s">
        <v>8317</v>
      </c>
      <c r="P2689" s="13">
        <f t="shared" si="164"/>
        <v>0</v>
      </c>
      <c r="Q2689" s="13">
        <f t="shared" si="165"/>
        <v>0</v>
      </c>
      <c r="R2689" s="14">
        <f t="shared" si="166"/>
        <v>42154.64025462963</v>
      </c>
      <c r="S2689" s="14">
        <f t="shared" si="167"/>
        <v>42184.64025462963</v>
      </c>
    </row>
    <row r="2690" spans="1:19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2" t="s">
        <v>8316</v>
      </c>
      <c r="O2690" t="s">
        <v>8317</v>
      </c>
      <c r="P2690" s="13">
        <f t="shared" ref="P2690:P2753" si="168">ROUND(E2690/D2690*100,0)</f>
        <v>0</v>
      </c>
      <c r="Q2690" s="13">
        <f t="shared" si="165"/>
        <v>5.29</v>
      </c>
      <c r="R2690" s="14">
        <f t="shared" si="166"/>
        <v>42028.118865740747</v>
      </c>
      <c r="S2690" s="14">
        <f t="shared" si="167"/>
        <v>42059.125</v>
      </c>
    </row>
    <row r="2691" spans="1:19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2" t="s">
        <v>8316</v>
      </c>
      <c r="O2691" t="s">
        <v>8317</v>
      </c>
      <c r="P2691" s="13">
        <f t="shared" si="168"/>
        <v>0</v>
      </c>
      <c r="Q2691" s="13">
        <f t="shared" ref="Q2691:Q2754" si="169">IFERROR(ROUND(E2691/L2691,2),0)</f>
        <v>1</v>
      </c>
      <c r="R2691" s="14">
        <f t="shared" ref="R2691:R2754" si="170">(((J2691/60)/60)/24)+DATE(1970,1,1)</f>
        <v>42551.961689814809</v>
      </c>
      <c r="S2691" s="14">
        <f t="shared" ref="S2691:S2754" si="171">(((I2691/60)/60)/24)+DATE(1970,1,1)</f>
        <v>42581.961689814809</v>
      </c>
    </row>
    <row r="2692" spans="1:19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2" t="s">
        <v>8316</v>
      </c>
      <c r="O2692" t="s">
        <v>8317</v>
      </c>
      <c r="P2692" s="13">
        <f t="shared" si="168"/>
        <v>11</v>
      </c>
      <c r="Q2692" s="13">
        <f t="shared" si="169"/>
        <v>72.760000000000005</v>
      </c>
      <c r="R2692" s="14">
        <f t="shared" si="170"/>
        <v>42113.105046296296</v>
      </c>
      <c r="S2692" s="14">
        <f t="shared" si="171"/>
        <v>42158.105046296296</v>
      </c>
    </row>
    <row r="2693" spans="1:19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2" t="s">
        <v>8316</v>
      </c>
      <c r="O2693" t="s">
        <v>8317</v>
      </c>
      <c r="P2693" s="13">
        <f t="shared" si="168"/>
        <v>0</v>
      </c>
      <c r="Q2693" s="13">
        <f t="shared" si="169"/>
        <v>17.5</v>
      </c>
      <c r="R2693" s="14">
        <f t="shared" si="170"/>
        <v>42089.724039351851</v>
      </c>
      <c r="S2693" s="14">
        <f t="shared" si="171"/>
        <v>42134.724039351851</v>
      </c>
    </row>
    <row r="2694" spans="1:19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2" t="s">
        <v>8316</v>
      </c>
      <c r="O2694" t="s">
        <v>8317</v>
      </c>
      <c r="P2694" s="13">
        <f t="shared" si="168"/>
        <v>1</v>
      </c>
      <c r="Q2694" s="13">
        <f t="shared" si="169"/>
        <v>25</v>
      </c>
      <c r="R2694" s="14">
        <f t="shared" si="170"/>
        <v>42058.334027777775</v>
      </c>
      <c r="S2694" s="14">
        <f t="shared" si="171"/>
        <v>42088.292361111111</v>
      </c>
    </row>
    <row r="2695" spans="1:19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2" t="s">
        <v>8316</v>
      </c>
      <c r="O2695" t="s">
        <v>8317</v>
      </c>
      <c r="P2695" s="13">
        <f t="shared" si="168"/>
        <v>1</v>
      </c>
      <c r="Q2695" s="13">
        <f t="shared" si="169"/>
        <v>13.33</v>
      </c>
      <c r="R2695" s="14">
        <f t="shared" si="170"/>
        <v>41834.138495370367</v>
      </c>
      <c r="S2695" s="14">
        <f t="shared" si="171"/>
        <v>41864.138495370367</v>
      </c>
    </row>
    <row r="2696" spans="1:19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2" t="s">
        <v>8316</v>
      </c>
      <c r="O2696" t="s">
        <v>8317</v>
      </c>
      <c r="P2696" s="13">
        <f t="shared" si="168"/>
        <v>0</v>
      </c>
      <c r="Q2696" s="13">
        <f t="shared" si="169"/>
        <v>1</v>
      </c>
      <c r="R2696" s="14">
        <f t="shared" si="170"/>
        <v>41878.140497685185</v>
      </c>
      <c r="S2696" s="14">
        <f t="shared" si="171"/>
        <v>41908.140497685185</v>
      </c>
    </row>
    <row r="2697" spans="1:19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2" t="s">
        <v>8316</v>
      </c>
      <c r="O2697" t="s">
        <v>8317</v>
      </c>
      <c r="P2697" s="13">
        <f t="shared" si="168"/>
        <v>0</v>
      </c>
      <c r="Q2697" s="13">
        <f t="shared" si="169"/>
        <v>23.67</v>
      </c>
      <c r="R2697" s="14">
        <f t="shared" si="170"/>
        <v>42048.181921296295</v>
      </c>
      <c r="S2697" s="14">
        <f t="shared" si="171"/>
        <v>42108.14025462963</v>
      </c>
    </row>
    <row r="2698" spans="1:19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2" t="s">
        <v>8316</v>
      </c>
      <c r="O2698" t="s">
        <v>8317</v>
      </c>
      <c r="P2698" s="13">
        <f t="shared" si="168"/>
        <v>6</v>
      </c>
      <c r="Q2698" s="13">
        <f t="shared" si="169"/>
        <v>89.21</v>
      </c>
      <c r="R2698" s="14">
        <f t="shared" si="170"/>
        <v>41964.844444444447</v>
      </c>
      <c r="S2698" s="14">
        <f t="shared" si="171"/>
        <v>41998.844444444447</v>
      </c>
    </row>
    <row r="2699" spans="1:19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2" t="s">
        <v>8316</v>
      </c>
      <c r="O2699" t="s">
        <v>8317</v>
      </c>
      <c r="P2699" s="13">
        <f t="shared" si="168"/>
        <v>26</v>
      </c>
      <c r="Q2699" s="13">
        <f t="shared" si="169"/>
        <v>116.56</v>
      </c>
      <c r="R2699" s="14">
        <f t="shared" si="170"/>
        <v>42187.940081018518</v>
      </c>
      <c r="S2699" s="14">
        <f t="shared" si="171"/>
        <v>42218.916666666672</v>
      </c>
    </row>
    <row r="2700" spans="1:19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2" t="s">
        <v>8316</v>
      </c>
      <c r="O2700" t="s">
        <v>8317</v>
      </c>
      <c r="P2700" s="13">
        <f t="shared" si="168"/>
        <v>0</v>
      </c>
      <c r="Q2700" s="13">
        <f t="shared" si="169"/>
        <v>13.01</v>
      </c>
      <c r="R2700" s="14">
        <f t="shared" si="170"/>
        <v>41787.898240740738</v>
      </c>
      <c r="S2700" s="14">
        <f t="shared" si="171"/>
        <v>41817.898240740738</v>
      </c>
    </row>
    <row r="2701" spans="1:19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2" t="s">
        <v>8316</v>
      </c>
      <c r="O2701" t="s">
        <v>8317</v>
      </c>
      <c r="P2701" s="13">
        <f t="shared" si="168"/>
        <v>0</v>
      </c>
      <c r="Q2701" s="13">
        <f t="shared" si="169"/>
        <v>0</v>
      </c>
      <c r="R2701" s="14">
        <f t="shared" si="170"/>
        <v>41829.896562499998</v>
      </c>
      <c r="S2701" s="14">
        <f t="shared" si="171"/>
        <v>41859.896562499998</v>
      </c>
    </row>
    <row r="2702" spans="1:19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2" t="s">
        <v>8316</v>
      </c>
      <c r="O2702" t="s">
        <v>8317</v>
      </c>
      <c r="P2702" s="13">
        <f t="shared" si="168"/>
        <v>1</v>
      </c>
      <c r="Q2702" s="13">
        <f t="shared" si="169"/>
        <v>17.5</v>
      </c>
      <c r="R2702" s="14">
        <f t="shared" si="170"/>
        <v>41870.87467592593</v>
      </c>
      <c r="S2702" s="14">
        <f t="shared" si="171"/>
        <v>41900.87467592593</v>
      </c>
    </row>
    <row r="2703" spans="1:19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2" t="s">
        <v>8297</v>
      </c>
      <c r="O2703" t="s">
        <v>8337</v>
      </c>
      <c r="P2703" s="13">
        <f t="shared" si="168"/>
        <v>46</v>
      </c>
      <c r="Q2703" s="13">
        <f t="shared" si="169"/>
        <v>34.130000000000003</v>
      </c>
      <c r="R2703" s="14">
        <f t="shared" si="170"/>
        <v>42801.774699074071</v>
      </c>
      <c r="S2703" s="14">
        <f t="shared" si="171"/>
        <v>42832.733032407406</v>
      </c>
    </row>
    <row r="2704" spans="1:19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2" t="s">
        <v>8297</v>
      </c>
      <c r="O2704" t="s">
        <v>8337</v>
      </c>
      <c r="P2704" s="13">
        <f t="shared" si="168"/>
        <v>34</v>
      </c>
      <c r="Q2704" s="13">
        <f t="shared" si="169"/>
        <v>132.35</v>
      </c>
      <c r="R2704" s="14">
        <f t="shared" si="170"/>
        <v>42800.801817129628</v>
      </c>
      <c r="S2704" s="14">
        <f t="shared" si="171"/>
        <v>42830.760150462964</v>
      </c>
    </row>
    <row r="2705" spans="1:19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2" t="s">
        <v>8297</v>
      </c>
      <c r="O2705" t="s">
        <v>8337</v>
      </c>
      <c r="P2705" s="13">
        <f t="shared" si="168"/>
        <v>104</v>
      </c>
      <c r="Q2705" s="13">
        <f t="shared" si="169"/>
        <v>922.22</v>
      </c>
      <c r="R2705" s="14">
        <f t="shared" si="170"/>
        <v>42756.690162037034</v>
      </c>
      <c r="S2705" s="14">
        <f t="shared" si="171"/>
        <v>42816.648495370369</v>
      </c>
    </row>
    <row r="2706" spans="1:19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2" t="s">
        <v>8297</v>
      </c>
      <c r="O2706" t="s">
        <v>8337</v>
      </c>
      <c r="P2706" s="13">
        <f t="shared" si="168"/>
        <v>6</v>
      </c>
      <c r="Q2706" s="13">
        <f t="shared" si="169"/>
        <v>163.57</v>
      </c>
      <c r="R2706" s="14">
        <f t="shared" si="170"/>
        <v>42787.862430555557</v>
      </c>
      <c r="S2706" s="14">
        <f t="shared" si="171"/>
        <v>42830.820763888885</v>
      </c>
    </row>
    <row r="2707" spans="1:19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2" t="s">
        <v>8297</v>
      </c>
      <c r="O2707" t="s">
        <v>8337</v>
      </c>
      <c r="P2707" s="13">
        <f t="shared" si="168"/>
        <v>11</v>
      </c>
      <c r="Q2707" s="13">
        <f t="shared" si="169"/>
        <v>217.38</v>
      </c>
      <c r="R2707" s="14">
        <f t="shared" si="170"/>
        <v>42773.916180555556</v>
      </c>
      <c r="S2707" s="14">
        <f t="shared" si="171"/>
        <v>42818.874513888892</v>
      </c>
    </row>
    <row r="2708" spans="1:19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2" t="s">
        <v>8297</v>
      </c>
      <c r="O2708" t="s">
        <v>8337</v>
      </c>
      <c r="P2708" s="13">
        <f t="shared" si="168"/>
        <v>112</v>
      </c>
      <c r="Q2708" s="13">
        <f t="shared" si="169"/>
        <v>149.44</v>
      </c>
      <c r="R2708" s="14">
        <f t="shared" si="170"/>
        <v>41899.294942129629</v>
      </c>
      <c r="S2708" s="14">
        <f t="shared" si="171"/>
        <v>41928.290972222225</v>
      </c>
    </row>
    <row r="2709" spans="1:19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2" t="s">
        <v>8297</v>
      </c>
      <c r="O2709" t="s">
        <v>8337</v>
      </c>
      <c r="P2709" s="13">
        <f t="shared" si="168"/>
        <v>351</v>
      </c>
      <c r="Q2709" s="13">
        <f t="shared" si="169"/>
        <v>71.239999999999995</v>
      </c>
      <c r="R2709" s="14">
        <f t="shared" si="170"/>
        <v>41391.782905092594</v>
      </c>
      <c r="S2709" s="14">
        <f t="shared" si="171"/>
        <v>41421.290972222225</v>
      </c>
    </row>
    <row r="2710" spans="1:19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2" t="s">
        <v>8297</v>
      </c>
      <c r="O2710" t="s">
        <v>8337</v>
      </c>
      <c r="P2710" s="13">
        <f t="shared" si="168"/>
        <v>233</v>
      </c>
      <c r="Q2710" s="13">
        <f t="shared" si="169"/>
        <v>44.46</v>
      </c>
      <c r="R2710" s="14">
        <f t="shared" si="170"/>
        <v>42512.698217592595</v>
      </c>
      <c r="S2710" s="14">
        <f t="shared" si="171"/>
        <v>42572.698217592595</v>
      </c>
    </row>
    <row r="2711" spans="1:19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2" t="s">
        <v>8297</v>
      </c>
      <c r="O2711" t="s">
        <v>8337</v>
      </c>
      <c r="P2711" s="13">
        <f t="shared" si="168"/>
        <v>102</v>
      </c>
      <c r="Q2711" s="13">
        <f t="shared" si="169"/>
        <v>164.94</v>
      </c>
      <c r="R2711" s="14">
        <f t="shared" si="170"/>
        <v>42612.149780092594</v>
      </c>
      <c r="S2711" s="14">
        <f t="shared" si="171"/>
        <v>42647.165972222225</v>
      </c>
    </row>
    <row r="2712" spans="1:19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2" t="s">
        <v>8297</v>
      </c>
      <c r="O2712" t="s">
        <v>8337</v>
      </c>
      <c r="P2712" s="13">
        <f t="shared" si="168"/>
        <v>154</v>
      </c>
      <c r="Q2712" s="13">
        <f t="shared" si="169"/>
        <v>84.87</v>
      </c>
      <c r="R2712" s="14">
        <f t="shared" si="170"/>
        <v>41828.229490740741</v>
      </c>
      <c r="S2712" s="14">
        <f t="shared" si="171"/>
        <v>41860.083333333336</v>
      </c>
    </row>
    <row r="2713" spans="1:19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2" t="s">
        <v>8297</v>
      </c>
      <c r="O2713" t="s">
        <v>8337</v>
      </c>
      <c r="P2713" s="13">
        <f t="shared" si="168"/>
        <v>101</v>
      </c>
      <c r="Q2713" s="13">
        <f t="shared" si="169"/>
        <v>53.95</v>
      </c>
      <c r="R2713" s="14">
        <f t="shared" si="170"/>
        <v>41780.745254629634</v>
      </c>
      <c r="S2713" s="14">
        <f t="shared" si="171"/>
        <v>41810.917361111111</v>
      </c>
    </row>
    <row r="2714" spans="1:19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2" t="s">
        <v>8297</v>
      </c>
      <c r="O2714" t="s">
        <v>8337</v>
      </c>
      <c r="P2714" s="13">
        <f t="shared" si="168"/>
        <v>131</v>
      </c>
      <c r="Q2714" s="13">
        <f t="shared" si="169"/>
        <v>50.53</v>
      </c>
      <c r="R2714" s="14">
        <f t="shared" si="170"/>
        <v>41432.062037037038</v>
      </c>
      <c r="S2714" s="14">
        <f t="shared" si="171"/>
        <v>41468.75</v>
      </c>
    </row>
    <row r="2715" spans="1:19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2" t="s">
        <v>8297</v>
      </c>
      <c r="O2715" t="s">
        <v>8337</v>
      </c>
      <c r="P2715" s="13">
        <f t="shared" si="168"/>
        <v>102</v>
      </c>
      <c r="Q2715" s="13">
        <f t="shared" si="169"/>
        <v>108</v>
      </c>
      <c r="R2715" s="14">
        <f t="shared" si="170"/>
        <v>42322.653749999998</v>
      </c>
      <c r="S2715" s="14">
        <f t="shared" si="171"/>
        <v>42362.653749999998</v>
      </c>
    </row>
    <row r="2716" spans="1:19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2" t="s">
        <v>8297</v>
      </c>
      <c r="O2716" t="s">
        <v>8337</v>
      </c>
      <c r="P2716" s="13">
        <f t="shared" si="168"/>
        <v>116</v>
      </c>
      <c r="Q2716" s="13">
        <f t="shared" si="169"/>
        <v>95.37</v>
      </c>
      <c r="R2716" s="14">
        <f t="shared" si="170"/>
        <v>42629.655046296291</v>
      </c>
      <c r="S2716" s="14">
        <f t="shared" si="171"/>
        <v>42657.958333333328</v>
      </c>
    </row>
    <row r="2717" spans="1:19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2" t="s">
        <v>8297</v>
      </c>
      <c r="O2717" t="s">
        <v>8337</v>
      </c>
      <c r="P2717" s="13">
        <f t="shared" si="168"/>
        <v>265</v>
      </c>
      <c r="Q2717" s="13">
        <f t="shared" si="169"/>
        <v>57.63</v>
      </c>
      <c r="R2717" s="14">
        <f t="shared" si="170"/>
        <v>42387.398472222223</v>
      </c>
      <c r="S2717" s="14">
        <f t="shared" si="171"/>
        <v>42421.398472222223</v>
      </c>
    </row>
    <row r="2718" spans="1:19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2" t="s">
        <v>8297</v>
      </c>
      <c r="O2718" t="s">
        <v>8337</v>
      </c>
      <c r="P2718" s="13">
        <f t="shared" si="168"/>
        <v>120</v>
      </c>
      <c r="Q2718" s="13">
        <f t="shared" si="169"/>
        <v>64.16</v>
      </c>
      <c r="R2718" s="14">
        <f t="shared" si="170"/>
        <v>42255.333252314813</v>
      </c>
      <c r="S2718" s="14">
        <f t="shared" si="171"/>
        <v>42285.333252314813</v>
      </c>
    </row>
    <row r="2719" spans="1:19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2" t="s">
        <v>8297</v>
      </c>
      <c r="O2719" t="s">
        <v>8337</v>
      </c>
      <c r="P2719" s="13">
        <f t="shared" si="168"/>
        <v>120</v>
      </c>
      <c r="Q2719" s="13">
        <f t="shared" si="169"/>
        <v>92.39</v>
      </c>
      <c r="R2719" s="14">
        <f t="shared" si="170"/>
        <v>41934.914918981485</v>
      </c>
      <c r="S2719" s="14">
        <f t="shared" si="171"/>
        <v>41979.956585648149</v>
      </c>
    </row>
    <row r="2720" spans="1:19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2" t="s">
        <v>8297</v>
      </c>
      <c r="O2720" t="s">
        <v>8337</v>
      </c>
      <c r="P2720" s="13">
        <f t="shared" si="168"/>
        <v>104</v>
      </c>
      <c r="Q2720" s="13">
        <f t="shared" si="169"/>
        <v>125.98</v>
      </c>
      <c r="R2720" s="14">
        <f t="shared" si="170"/>
        <v>42465.596585648149</v>
      </c>
      <c r="S2720" s="14">
        <f t="shared" si="171"/>
        <v>42493.958333333328</v>
      </c>
    </row>
    <row r="2721" spans="1:19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2" t="s">
        <v>8297</v>
      </c>
      <c r="O2721" t="s">
        <v>8337</v>
      </c>
      <c r="P2721" s="13">
        <f t="shared" si="168"/>
        <v>109</v>
      </c>
      <c r="Q2721" s="13">
        <f t="shared" si="169"/>
        <v>94.64</v>
      </c>
      <c r="R2721" s="14">
        <f t="shared" si="170"/>
        <v>42418.031180555554</v>
      </c>
      <c r="S2721" s="14">
        <f t="shared" si="171"/>
        <v>42477.989513888882</v>
      </c>
    </row>
    <row r="2722" spans="1:19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2" t="s">
        <v>8297</v>
      </c>
      <c r="O2722" t="s">
        <v>8337</v>
      </c>
      <c r="P2722" s="13">
        <f t="shared" si="168"/>
        <v>118</v>
      </c>
      <c r="Q2722" s="13">
        <f t="shared" si="169"/>
        <v>170.7</v>
      </c>
      <c r="R2722" s="14">
        <f t="shared" si="170"/>
        <v>42655.465891203698</v>
      </c>
      <c r="S2722" s="14">
        <f t="shared" si="171"/>
        <v>42685.507557870369</v>
      </c>
    </row>
    <row r="2723" spans="1:19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2" t="s">
        <v>8299</v>
      </c>
      <c r="O2723" t="s">
        <v>8329</v>
      </c>
      <c r="P2723" s="13">
        <f t="shared" si="168"/>
        <v>1462</v>
      </c>
      <c r="Q2723" s="13">
        <f t="shared" si="169"/>
        <v>40.76</v>
      </c>
      <c r="R2723" s="14">
        <f t="shared" si="170"/>
        <v>41493.543958333335</v>
      </c>
      <c r="S2723" s="14">
        <f t="shared" si="171"/>
        <v>41523.791666666664</v>
      </c>
    </row>
    <row r="2724" spans="1:19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2" t="s">
        <v>8299</v>
      </c>
      <c r="O2724" t="s">
        <v>8329</v>
      </c>
      <c r="P2724" s="13">
        <f t="shared" si="168"/>
        <v>253</v>
      </c>
      <c r="Q2724" s="13">
        <f t="shared" si="169"/>
        <v>68.25</v>
      </c>
      <c r="R2724" s="14">
        <f t="shared" si="170"/>
        <v>42704.857094907406</v>
      </c>
      <c r="S2724" s="14">
        <f t="shared" si="171"/>
        <v>42764.857094907406</v>
      </c>
    </row>
    <row r="2725" spans="1:19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2" t="s">
        <v>8299</v>
      </c>
      <c r="O2725" t="s">
        <v>8329</v>
      </c>
      <c r="P2725" s="13">
        <f t="shared" si="168"/>
        <v>140</v>
      </c>
      <c r="Q2725" s="13">
        <f t="shared" si="169"/>
        <v>95.49</v>
      </c>
      <c r="R2725" s="14">
        <f t="shared" si="170"/>
        <v>41944.83898148148</v>
      </c>
      <c r="S2725" s="14">
        <f t="shared" si="171"/>
        <v>42004.880648148144</v>
      </c>
    </row>
    <row r="2726" spans="1:19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2" t="s">
        <v>8299</v>
      </c>
      <c r="O2726" t="s">
        <v>8329</v>
      </c>
      <c r="P2726" s="13">
        <f t="shared" si="168"/>
        <v>297</v>
      </c>
      <c r="Q2726" s="13">
        <f t="shared" si="169"/>
        <v>7.19</v>
      </c>
      <c r="R2726" s="14">
        <f t="shared" si="170"/>
        <v>42199.32707175926</v>
      </c>
      <c r="S2726" s="14">
        <f t="shared" si="171"/>
        <v>42231.32707175926</v>
      </c>
    </row>
    <row r="2727" spans="1:19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2" t="s">
        <v>8299</v>
      </c>
      <c r="O2727" t="s">
        <v>8329</v>
      </c>
      <c r="P2727" s="13">
        <f t="shared" si="168"/>
        <v>145</v>
      </c>
      <c r="Q2727" s="13">
        <f t="shared" si="169"/>
        <v>511.65</v>
      </c>
      <c r="R2727" s="14">
        <f t="shared" si="170"/>
        <v>42745.744618055556</v>
      </c>
      <c r="S2727" s="14">
        <f t="shared" si="171"/>
        <v>42795.744618055556</v>
      </c>
    </row>
    <row r="2728" spans="1:19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2" t="s">
        <v>8299</v>
      </c>
      <c r="O2728" t="s">
        <v>8329</v>
      </c>
      <c r="P2728" s="13">
        <f t="shared" si="168"/>
        <v>106</v>
      </c>
      <c r="Q2728" s="13">
        <f t="shared" si="169"/>
        <v>261.75</v>
      </c>
      <c r="R2728" s="14">
        <f t="shared" si="170"/>
        <v>42452.579988425925</v>
      </c>
      <c r="S2728" s="14">
        <f t="shared" si="171"/>
        <v>42482.579988425925</v>
      </c>
    </row>
    <row r="2729" spans="1:19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2" t="s">
        <v>8299</v>
      </c>
      <c r="O2729" t="s">
        <v>8329</v>
      </c>
      <c r="P2729" s="13">
        <f t="shared" si="168"/>
        <v>493</v>
      </c>
      <c r="Q2729" s="13">
        <f t="shared" si="169"/>
        <v>69.760000000000005</v>
      </c>
      <c r="R2729" s="14">
        <f t="shared" si="170"/>
        <v>42198.676655092597</v>
      </c>
      <c r="S2729" s="14">
        <f t="shared" si="171"/>
        <v>42223.676655092597</v>
      </c>
    </row>
    <row r="2730" spans="1:19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2" t="s">
        <v>8299</v>
      </c>
      <c r="O2730" t="s">
        <v>8329</v>
      </c>
      <c r="P2730" s="13">
        <f t="shared" si="168"/>
        <v>202</v>
      </c>
      <c r="Q2730" s="13">
        <f t="shared" si="169"/>
        <v>77.23</v>
      </c>
      <c r="R2730" s="14">
        <f t="shared" si="170"/>
        <v>42333.59993055556</v>
      </c>
      <c r="S2730" s="14">
        <f t="shared" si="171"/>
        <v>42368.59993055556</v>
      </c>
    </row>
    <row r="2731" spans="1:19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2" t="s">
        <v>8299</v>
      </c>
      <c r="O2731" t="s">
        <v>8329</v>
      </c>
      <c r="P2731" s="13">
        <f t="shared" si="168"/>
        <v>104</v>
      </c>
      <c r="Q2731" s="13">
        <f t="shared" si="169"/>
        <v>340.57</v>
      </c>
      <c r="R2731" s="14">
        <f t="shared" si="170"/>
        <v>42095.240706018521</v>
      </c>
      <c r="S2731" s="14">
        <f t="shared" si="171"/>
        <v>42125.240706018521</v>
      </c>
    </row>
    <row r="2732" spans="1:19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2" t="s">
        <v>8299</v>
      </c>
      <c r="O2732" t="s">
        <v>8329</v>
      </c>
      <c r="P2732" s="13">
        <f t="shared" si="168"/>
        <v>170</v>
      </c>
      <c r="Q2732" s="13">
        <f t="shared" si="169"/>
        <v>67.42</v>
      </c>
      <c r="R2732" s="14">
        <f t="shared" si="170"/>
        <v>41351.541377314818</v>
      </c>
      <c r="S2732" s="14">
        <f t="shared" si="171"/>
        <v>41386.541377314818</v>
      </c>
    </row>
    <row r="2733" spans="1:19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2" t="s">
        <v>8299</v>
      </c>
      <c r="O2733" t="s">
        <v>8329</v>
      </c>
      <c r="P2733" s="13">
        <f t="shared" si="168"/>
        <v>104</v>
      </c>
      <c r="Q2733" s="13">
        <f t="shared" si="169"/>
        <v>845.7</v>
      </c>
      <c r="R2733" s="14">
        <f t="shared" si="170"/>
        <v>41872.525717592594</v>
      </c>
      <c r="S2733" s="14">
        <f t="shared" si="171"/>
        <v>41930.166666666664</v>
      </c>
    </row>
    <row r="2734" spans="1:19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2" t="s">
        <v>8299</v>
      </c>
      <c r="O2734" t="s">
        <v>8329</v>
      </c>
      <c r="P2734" s="13">
        <f t="shared" si="168"/>
        <v>118</v>
      </c>
      <c r="Q2734" s="13">
        <f t="shared" si="169"/>
        <v>97.19</v>
      </c>
      <c r="R2734" s="14">
        <f t="shared" si="170"/>
        <v>41389.808194444442</v>
      </c>
      <c r="S2734" s="14">
        <f t="shared" si="171"/>
        <v>41422</v>
      </c>
    </row>
    <row r="2735" spans="1:19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2" t="s">
        <v>8299</v>
      </c>
      <c r="O2735" t="s">
        <v>8329</v>
      </c>
      <c r="P2735" s="13">
        <f t="shared" si="168"/>
        <v>108</v>
      </c>
      <c r="Q2735" s="13">
        <f t="shared" si="169"/>
        <v>451.84</v>
      </c>
      <c r="R2735" s="14">
        <f t="shared" si="170"/>
        <v>42044.272847222222</v>
      </c>
      <c r="S2735" s="14">
        <f t="shared" si="171"/>
        <v>42104.231180555551</v>
      </c>
    </row>
    <row r="2736" spans="1:19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2" t="s">
        <v>8299</v>
      </c>
      <c r="O2736" t="s">
        <v>8329</v>
      </c>
      <c r="P2736" s="13">
        <f t="shared" si="168"/>
        <v>2260300</v>
      </c>
      <c r="Q2736" s="13">
        <f t="shared" si="169"/>
        <v>138.66999999999999</v>
      </c>
      <c r="R2736" s="14">
        <f t="shared" si="170"/>
        <v>42626.668888888889</v>
      </c>
      <c r="S2736" s="14">
        <f t="shared" si="171"/>
        <v>42656.915972222225</v>
      </c>
    </row>
    <row r="2737" spans="1:19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2" t="s">
        <v>8299</v>
      </c>
      <c r="O2737" t="s">
        <v>8329</v>
      </c>
      <c r="P2737" s="13">
        <f t="shared" si="168"/>
        <v>978</v>
      </c>
      <c r="Q2737" s="13">
        <f t="shared" si="169"/>
        <v>21.64</v>
      </c>
      <c r="R2737" s="14">
        <f t="shared" si="170"/>
        <v>41316.120949074073</v>
      </c>
      <c r="S2737" s="14">
        <f t="shared" si="171"/>
        <v>41346.833333333336</v>
      </c>
    </row>
    <row r="2738" spans="1:19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2" t="s">
        <v>8299</v>
      </c>
      <c r="O2738" t="s">
        <v>8329</v>
      </c>
      <c r="P2738" s="13">
        <f t="shared" si="168"/>
        <v>123</v>
      </c>
      <c r="Q2738" s="13">
        <f t="shared" si="169"/>
        <v>169.52</v>
      </c>
      <c r="R2738" s="14">
        <f t="shared" si="170"/>
        <v>41722.666354166664</v>
      </c>
      <c r="S2738" s="14">
        <f t="shared" si="171"/>
        <v>41752.666354166664</v>
      </c>
    </row>
    <row r="2739" spans="1:19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2" t="s">
        <v>8299</v>
      </c>
      <c r="O2739" t="s">
        <v>8329</v>
      </c>
      <c r="P2739" s="13">
        <f t="shared" si="168"/>
        <v>246</v>
      </c>
      <c r="Q2739" s="13">
        <f t="shared" si="169"/>
        <v>161.88</v>
      </c>
      <c r="R2739" s="14">
        <f t="shared" si="170"/>
        <v>41611.917673611111</v>
      </c>
      <c r="S2739" s="14">
        <f t="shared" si="171"/>
        <v>41654.791666666664</v>
      </c>
    </row>
    <row r="2740" spans="1:19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2" t="s">
        <v>8299</v>
      </c>
      <c r="O2740" t="s">
        <v>8329</v>
      </c>
      <c r="P2740" s="13">
        <f t="shared" si="168"/>
        <v>148</v>
      </c>
      <c r="Q2740" s="13">
        <f t="shared" si="169"/>
        <v>493.13</v>
      </c>
      <c r="R2740" s="14">
        <f t="shared" si="170"/>
        <v>42620.143564814818</v>
      </c>
      <c r="S2740" s="14">
        <f t="shared" si="171"/>
        <v>42680.143564814818</v>
      </c>
    </row>
    <row r="2741" spans="1:19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2" t="s">
        <v>8299</v>
      </c>
      <c r="O2741" t="s">
        <v>8329</v>
      </c>
      <c r="P2741" s="13">
        <f t="shared" si="168"/>
        <v>384</v>
      </c>
      <c r="Q2741" s="13">
        <f t="shared" si="169"/>
        <v>22.12</v>
      </c>
      <c r="R2741" s="14">
        <f t="shared" si="170"/>
        <v>41719.887928240743</v>
      </c>
      <c r="S2741" s="14">
        <f t="shared" si="171"/>
        <v>41764.887928240743</v>
      </c>
    </row>
    <row r="2742" spans="1:19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2" t="s">
        <v>8299</v>
      </c>
      <c r="O2742" t="s">
        <v>8329</v>
      </c>
      <c r="P2742" s="13">
        <f t="shared" si="168"/>
        <v>103</v>
      </c>
      <c r="Q2742" s="13">
        <f t="shared" si="169"/>
        <v>18.239999999999998</v>
      </c>
      <c r="R2742" s="14">
        <f t="shared" si="170"/>
        <v>42045.031851851847</v>
      </c>
      <c r="S2742" s="14">
        <f t="shared" si="171"/>
        <v>42074.99018518519</v>
      </c>
    </row>
    <row r="2743" spans="1:19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2" t="s">
        <v>8302</v>
      </c>
      <c r="O2743" t="s">
        <v>8338</v>
      </c>
      <c r="P2743" s="13">
        <f t="shared" si="168"/>
        <v>0</v>
      </c>
      <c r="Q2743" s="13">
        <f t="shared" si="169"/>
        <v>8.75</v>
      </c>
      <c r="R2743" s="14">
        <f t="shared" si="170"/>
        <v>41911.657430555555</v>
      </c>
      <c r="S2743" s="14">
        <f t="shared" si="171"/>
        <v>41932.088194444441</v>
      </c>
    </row>
    <row r="2744" spans="1:19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2" t="s">
        <v>8302</v>
      </c>
      <c r="O2744" t="s">
        <v>8338</v>
      </c>
      <c r="P2744" s="13">
        <f t="shared" si="168"/>
        <v>29</v>
      </c>
      <c r="Q2744" s="13">
        <f t="shared" si="169"/>
        <v>40.61</v>
      </c>
      <c r="R2744" s="14">
        <f t="shared" si="170"/>
        <v>41030.719756944447</v>
      </c>
      <c r="S2744" s="14">
        <f t="shared" si="171"/>
        <v>41044.719756944447</v>
      </c>
    </row>
    <row r="2745" spans="1:19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2" t="s">
        <v>8302</v>
      </c>
      <c r="O2745" t="s">
        <v>8338</v>
      </c>
      <c r="P2745" s="13">
        <f t="shared" si="168"/>
        <v>0</v>
      </c>
      <c r="Q2745" s="13">
        <f t="shared" si="169"/>
        <v>0</v>
      </c>
      <c r="R2745" s="14">
        <f t="shared" si="170"/>
        <v>42632.328784722224</v>
      </c>
      <c r="S2745" s="14">
        <f t="shared" si="171"/>
        <v>42662.328784722224</v>
      </c>
    </row>
    <row r="2746" spans="1:19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2" t="s">
        <v>8302</v>
      </c>
      <c r="O2746" t="s">
        <v>8338</v>
      </c>
      <c r="P2746" s="13">
        <f t="shared" si="168"/>
        <v>5</v>
      </c>
      <c r="Q2746" s="13">
        <f t="shared" si="169"/>
        <v>37.950000000000003</v>
      </c>
      <c r="R2746" s="14">
        <f t="shared" si="170"/>
        <v>40938.062476851854</v>
      </c>
      <c r="S2746" s="14">
        <f t="shared" si="171"/>
        <v>40968.062476851854</v>
      </c>
    </row>
    <row r="2747" spans="1:19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2" t="s">
        <v>8302</v>
      </c>
      <c r="O2747" t="s">
        <v>8338</v>
      </c>
      <c r="P2747" s="13">
        <f t="shared" si="168"/>
        <v>22</v>
      </c>
      <c r="Q2747" s="13">
        <f t="shared" si="169"/>
        <v>35.729999999999997</v>
      </c>
      <c r="R2747" s="14">
        <f t="shared" si="170"/>
        <v>41044.988055555557</v>
      </c>
      <c r="S2747" s="14">
        <f t="shared" si="171"/>
        <v>41104.988055555557</v>
      </c>
    </row>
    <row r="2748" spans="1:19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2" t="s">
        <v>8302</v>
      </c>
      <c r="O2748" t="s">
        <v>8338</v>
      </c>
      <c r="P2748" s="13">
        <f t="shared" si="168"/>
        <v>27</v>
      </c>
      <c r="Q2748" s="13">
        <f t="shared" si="169"/>
        <v>42.16</v>
      </c>
      <c r="R2748" s="14">
        <f t="shared" si="170"/>
        <v>41850.781377314815</v>
      </c>
      <c r="S2748" s="14">
        <f t="shared" si="171"/>
        <v>41880.781377314815</v>
      </c>
    </row>
    <row r="2749" spans="1:19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2" t="s">
        <v>8302</v>
      </c>
      <c r="O2749" t="s">
        <v>8338</v>
      </c>
      <c r="P2749" s="13">
        <f t="shared" si="168"/>
        <v>28</v>
      </c>
      <c r="Q2749" s="13">
        <f t="shared" si="169"/>
        <v>35</v>
      </c>
      <c r="R2749" s="14">
        <f t="shared" si="170"/>
        <v>41044.64811342593</v>
      </c>
      <c r="S2749" s="14">
        <f t="shared" si="171"/>
        <v>41076.131944444445</v>
      </c>
    </row>
    <row r="2750" spans="1:19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2" t="s">
        <v>8302</v>
      </c>
      <c r="O2750" t="s">
        <v>8338</v>
      </c>
      <c r="P2750" s="13">
        <f t="shared" si="168"/>
        <v>1</v>
      </c>
      <c r="Q2750" s="13">
        <f t="shared" si="169"/>
        <v>13.25</v>
      </c>
      <c r="R2750" s="14">
        <f t="shared" si="170"/>
        <v>42585.7106712963</v>
      </c>
      <c r="S2750" s="14">
        <f t="shared" si="171"/>
        <v>42615.7106712963</v>
      </c>
    </row>
    <row r="2751" spans="1:19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2" t="s">
        <v>8302</v>
      </c>
      <c r="O2751" t="s">
        <v>8338</v>
      </c>
      <c r="P2751" s="13">
        <f t="shared" si="168"/>
        <v>1</v>
      </c>
      <c r="Q2751" s="13">
        <f t="shared" si="169"/>
        <v>55</v>
      </c>
      <c r="R2751" s="14">
        <f t="shared" si="170"/>
        <v>42068.799039351856</v>
      </c>
      <c r="S2751" s="14">
        <f t="shared" si="171"/>
        <v>42098.757372685184</v>
      </c>
    </row>
    <row r="2752" spans="1:19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2" t="s">
        <v>8302</v>
      </c>
      <c r="O2752" t="s">
        <v>8338</v>
      </c>
      <c r="P2752" s="13">
        <f t="shared" si="168"/>
        <v>0</v>
      </c>
      <c r="Q2752" s="13">
        <f t="shared" si="169"/>
        <v>0</v>
      </c>
      <c r="R2752" s="14">
        <f t="shared" si="170"/>
        <v>41078.899826388886</v>
      </c>
      <c r="S2752" s="14">
        <f t="shared" si="171"/>
        <v>41090.833333333336</v>
      </c>
    </row>
    <row r="2753" spans="1:19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2" t="s">
        <v>8302</v>
      </c>
      <c r="O2753" t="s">
        <v>8338</v>
      </c>
      <c r="P2753" s="13">
        <f t="shared" si="168"/>
        <v>0</v>
      </c>
      <c r="Q2753" s="13">
        <f t="shared" si="169"/>
        <v>0</v>
      </c>
      <c r="R2753" s="14">
        <f t="shared" si="170"/>
        <v>41747.887060185189</v>
      </c>
      <c r="S2753" s="14">
        <f t="shared" si="171"/>
        <v>41807.887060185189</v>
      </c>
    </row>
    <row r="2754" spans="1:19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2" t="s">
        <v>8302</v>
      </c>
      <c r="O2754" t="s">
        <v>8338</v>
      </c>
      <c r="P2754" s="13">
        <f t="shared" ref="P2754:P2817" si="172">ROUND(E2754/D2754*100,0)</f>
        <v>11</v>
      </c>
      <c r="Q2754" s="13">
        <f t="shared" si="169"/>
        <v>39.29</v>
      </c>
      <c r="R2754" s="14">
        <f t="shared" si="170"/>
        <v>40855.765092592592</v>
      </c>
      <c r="S2754" s="14">
        <f t="shared" si="171"/>
        <v>40895.765092592592</v>
      </c>
    </row>
    <row r="2755" spans="1:19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2" t="s">
        <v>8302</v>
      </c>
      <c r="O2755" t="s">
        <v>8338</v>
      </c>
      <c r="P2755" s="13">
        <f t="shared" si="172"/>
        <v>19</v>
      </c>
      <c r="Q2755" s="13">
        <f t="shared" ref="Q2755:Q2818" si="173">IFERROR(ROUND(E2755/L2755,2),0)</f>
        <v>47.5</v>
      </c>
      <c r="R2755" s="14">
        <f t="shared" ref="R2755:R2818" si="174">(((J2755/60)/60)/24)+DATE(1970,1,1)</f>
        <v>41117.900729166664</v>
      </c>
      <c r="S2755" s="14">
        <f t="shared" ref="S2755:S2818" si="175">(((I2755/60)/60)/24)+DATE(1970,1,1)</f>
        <v>41147.900729166664</v>
      </c>
    </row>
    <row r="2756" spans="1:19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2" t="s">
        <v>8302</v>
      </c>
      <c r="O2756" t="s">
        <v>8338</v>
      </c>
      <c r="P2756" s="13">
        <f t="shared" si="172"/>
        <v>0</v>
      </c>
      <c r="Q2756" s="13">
        <f t="shared" si="173"/>
        <v>0</v>
      </c>
      <c r="R2756" s="14">
        <f t="shared" si="174"/>
        <v>41863.636006944449</v>
      </c>
      <c r="S2756" s="14">
        <f t="shared" si="175"/>
        <v>41893.636006944449</v>
      </c>
    </row>
    <row r="2757" spans="1:19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2" t="s">
        <v>8302</v>
      </c>
      <c r="O2757" t="s">
        <v>8338</v>
      </c>
      <c r="P2757" s="13">
        <f t="shared" si="172"/>
        <v>52</v>
      </c>
      <c r="Q2757" s="13">
        <f t="shared" si="173"/>
        <v>17.329999999999998</v>
      </c>
      <c r="R2757" s="14">
        <f t="shared" si="174"/>
        <v>42072.790821759263</v>
      </c>
      <c r="S2757" s="14">
        <f t="shared" si="175"/>
        <v>42102.790821759263</v>
      </c>
    </row>
    <row r="2758" spans="1:19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2" t="s">
        <v>8302</v>
      </c>
      <c r="O2758" t="s">
        <v>8338</v>
      </c>
      <c r="P2758" s="13">
        <f t="shared" si="172"/>
        <v>10</v>
      </c>
      <c r="Q2758" s="13">
        <f t="shared" si="173"/>
        <v>31.76</v>
      </c>
      <c r="R2758" s="14">
        <f t="shared" si="174"/>
        <v>41620.90047453704</v>
      </c>
      <c r="S2758" s="14">
        <f t="shared" si="175"/>
        <v>41650.90047453704</v>
      </c>
    </row>
    <row r="2759" spans="1:19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2" t="s">
        <v>8302</v>
      </c>
      <c r="O2759" t="s">
        <v>8338</v>
      </c>
      <c r="P2759" s="13">
        <f t="shared" si="172"/>
        <v>1</v>
      </c>
      <c r="Q2759" s="13">
        <f t="shared" si="173"/>
        <v>5</v>
      </c>
      <c r="R2759" s="14">
        <f t="shared" si="174"/>
        <v>42573.65662037037</v>
      </c>
      <c r="S2759" s="14">
        <f t="shared" si="175"/>
        <v>42588.65662037037</v>
      </c>
    </row>
    <row r="2760" spans="1:19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2" t="s">
        <v>8302</v>
      </c>
      <c r="O2760" t="s">
        <v>8338</v>
      </c>
      <c r="P2760" s="13">
        <f t="shared" si="172"/>
        <v>12</v>
      </c>
      <c r="Q2760" s="13">
        <f t="shared" si="173"/>
        <v>39</v>
      </c>
      <c r="R2760" s="14">
        <f t="shared" si="174"/>
        <v>42639.441932870366</v>
      </c>
      <c r="S2760" s="14">
        <f t="shared" si="175"/>
        <v>42653.441932870366</v>
      </c>
    </row>
    <row r="2761" spans="1:19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2" t="s">
        <v>8302</v>
      </c>
      <c r="O2761" t="s">
        <v>8338</v>
      </c>
      <c r="P2761" s="13">
        <f t="shared" si="172"/>
        <v>11</v>
      </c>
      <c r="Q2761" s="13">
        <f t="shared" si="173"/>
        <v>52.5</v>
      </c>
      <c r="R2761" s="14">
        <f t="shared" si="174"/>
        <v>42524.36650462963</v>
      </c>
      <c r="S2761" s="14">
        <f t="shared" si="175"/>
        <v>42567.36650462963</v>
      </c>
    </row>
    <row r="2762" spans="1:19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2" t="s">
        <v>8302</v>
      </c>
      <c r="O2762" t="s">
        <v>8338</v>
      </c>
      <c r="P2762" s="13">
        <f t="shared" si="172"/>
        <v>0</v>
      </c>
      <c r="Q2762" s="13">
        <f t="shared" si="173"/>
        <v>0</v>
      </c>
      <c r="R2762" s="14">
        <f t="shared" si="174"/>
        <v>41415.461319444446</v>
      </c>
      <c r="S2762" s="14">
        <f t="shared" si="175"/>
        <v>41445.461319444446</v>
      </c>
    </row>
    <row r="2763" spans="1:19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2" t="s">
        <v>8302</v>
      </c>
      <c r="O2763" t="s">
        <v>8338</v>
      </c>
      <c r="P2763" s="13">
        <f t="shared" si="172"/>
        <v>1</v>
      </c>
      <c r="Q2763" s="13">
        <f t="shared" si="173"/>
        <v>9</v>
      </c>
      <c r="R2763" s="14">
        <f t="shared" si="174"/>
        <v>41247.063576388886</v>
      </c>
      <c r="S2763" s="14">
        <f t="shared" si="175"/>
        <v>41277.063576388886</v>
      </c>
    </row>
    <row r="2764" spans="1:19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2" t="s">
        <v>8302</v>
      </c>
      <c r="O2764" t="s">
        <v>8338</v>
      </c>
      <c r="P2764" s="13">
        <f t="shared" si="172"/>
        <v>1</v>
      </c>
      <c r="Q2764" s="13">
        <f t="shared" si="173"/>
        <v>25</v>
      </c>
      <c r="R2764" s="14">
        <f t="shared" si="174"/>
        <v>40927.036979166667</v>
      </c>
      <c r="S2764" s="14">
        <f t="shared" si="175"/>
        <v>40986.995312500003</v>
      </c>
    </row>
    <row r="2765" spans="1:19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2" t="s">
        <v>8302</v>
      </c>
      <c r="O2765" t="s">
        <v>8338</v>
      </c>
      <c r="P2765" s="13">
        <f t="shared" si="172"/>
        <v>0</v>
      </c>
      <c r="Q2765" s="13">
        <f t="shared" si="173"/>
        <v>30</v>
      </c>
      <c r="R2765" s="14">
        <f t="shared" si="174"/>
        <v>41373.579675925925</v>
      </c>
      <c r="S2765" s="14">
        <f t="shared" si="175"/>
        <v>41418.579675925925</v>
      </c>
    </row>
    <row r="2766" spans="1:19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2" t="s">
        <v>8302</v>
      </c>
      <c r="O2766" t="s">
        <v>8338</v>
      </c>
      <c r="P2766" s="13">
        <f t="shared" si="172"/>
        <v>1</v>
      </c>
      <c r="Q2766" s="13">
        <f t="shared" si="173"/>
        <v>11.25</v>
      </c>
      <c r="R2766" s="14">
        <f t="shared" si="174"/>
        <v>41030.292025462964</v>
      </c>
      <c r="S2766" s="14">
        <f t="shared" si="175"/>
        <v>41059.791666666664</v>
      </c>
    </row>
    <row r="2767" spans="1:19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2" t="s">
        <v>8302</v>
      </c>
      <c r="O2767" t="s">
        <v>8338</v>
      </c>
      <c r="P2767" s="13">
        <f t="shared" si="172"/>
        <v>0</v>
      </c>
      <c r="Q2767" s="13">
        <f t="shared" si="173"/>
        <v>0</v>
      </c>
      <c r="R2767" s="14">
        <f t="shared" si="174"/>
        <v>41194.579027777778</v>
      </c>
      <c r="S2767" s="14">
        <f t="shared" si="175"/>
        <v>41210.579027777778</v>
      </c>
    </row>
    <row r="2768" spans="1:19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2" t="s">
        <v>8302</v>
      </c>
      <c r="O2768" t="s">
        <v>8338</v>
      </c>
      <c r="P2768" s="13">
        <f t="shared" si="172"/>
        <v>2</v>
      </c>
      <c r="Q2768" s="13">
        <f t="shared" si="173"/>
        <v>25</v>
      </c>
      <c r="R2768" s="14">
        <f t="shared" si="174"/>
        <v>40736.668032407404</v>
      </c>
      <c r="S2768" s="14">
        <f t="shared" si="175"/>
        <v>40766.668032407404</v>
      </c>
    </row>
    <row r="2769" spans="1:19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2" t="s">
        <v>8302</v>
      </c>
      <c r="O2769" t="s">
        <v>8338</v>
      </c>
      <c r="P2769" s="13">
        <f t="shared" si="172"/>
        <v>1</v>
      </c>
      <c r="Q2769" s="13">
        <f t="shared" si="173"/>
        <v>11.33</v>
      </c>
      <c r="R2769" s="14">
        <f t="shared" si="174"/>
        <v>42172.958912037036</v>
      </c>
      <c r="S2769" s="14">
        <f t="shared" si="175"/>
        <v>42232.958912037036</v>
      </c>
    </row>
    <row r="2770" spans="1:19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2" t="s">
        <v>8302</v>
      </c>
      <c r="O2770" t="s">
        <v>8338</v>
      </c>
      <c r="P2770" s="13">
        <f t="shared" si="172"/>
        <v>14</v>
      </c>
      <c r="Q2770" s="13">
        <f t="shared" si="173"/>
        <v>29.47</v>
      </c>
      <c r="R2770" s="14">
        <f t="shared" si="174"/>
        <v>40967.614849537036</v>
      </c>
      <c r="S2770" s="14">
        <f t="shared" si="175"/>
        <v>40997.573182870372</v>
      </c>
    </row>
    <row r="2771" spans="1:19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2" t="s">
        <v>8302</v>
      </c>
      <c r="O2771" t="s">
        <v>8338</v>
      </c>
      <c r="P2771" s="13">
        <f t="shared" si="172"/>
        <v>0</v>
      </c>
      <c r="Q2771" s="13">
        <f t="shared" si="173"/>
        <v>1</v>
      </c>
      <c r="R2771" s="14">
        <f t="shared" si="174"/>
        <v>41745.826273148145</v>
      </c>
      <c r="S2771" s="14">
        <f t="shared" si="175"/>
        <v>41795.826273148145</v>
      </c>
    </row>
    <row r="2772" spans="1:19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2" t="s">
        <v>8302</v>
      </c>
      <c r="O2772" t="s">
        <v>8338</v>
      </c>
      <c r="P2772" s="13">
        <f t="shared" si="172"/>
        <v>10</v>
      </c>
      <c r="Q2772" s="13">
        <f t="shared" si="173"/>
        <v>63.1</v>
      </c>
      <c r="R2772" s="14">
        <f t="shared" si="174"/>
        <v>41686.705208333333</v>
      </c>
      <c r="S2772" s="14">
        <f t="shared" si="175"/>
        <v>41716.663541666669</v>
      </c>
    </row>
    <row r="2773" spans="1:19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2" t="s">
        <v>8302</v>
      </c>
      <c r="O2773" t="s">
        <v>8338</v>
      </c>
      <c r="P2773" s="13">
        <f t="shared" si="172"/>
        <v>0</v>
      </c>
      <c r="Q2773" s="13">
        <f t="shared" si="173"/>
        <v>0</v>
      </c>
      <c r="R2773" s="14">
        <f t="shared" si="174"/>
        <v>41257.531712962962</v>
      </c>
      <c r="S2773" s="14">
        <f t="shared" si="175"/>
        <v>41306.708333333336</v>
      </c>
    </row>
    <row r="2774" spans="1:19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2" t="s">
        <v>8302</v>
      </c>
      <c r="O2774" t="s">
        <v>8338</v>
      </c>
      <c r="P2774" s="13">
        <f t="shared" si="172"/>
        <v>0</v>
      </c>
      <c r="Q2774" s="13">
        <f t="shared" si="173"/>
        <v>0</v>
      </c>
      <c r="R2774" s="14">
        <f t="shared" si="174"/>
        <v>41537.869143518517</v>
      </c>
      <c r="S2774" s="14">
        <f t="shared" si="175"/>
        <v>41552.869143518517</v>
      </c>
    </row>
    <row r="2775" spans="1:19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2" t="s">
        <v>8302</v>
      </c>
      <c r="O2775" t="s">
        <v>8338</v>
      </c>
      <c r="P2775" s="13">
        <f t="shared" si="172"/>
        <v>0</v>
      </c>
      <c r="Q2775" s="13">
        <f t="shared" si="173"/>
        <v>1</v>
      </c>
      <c r="R2775" s="14">
        <f t="shared" si="174"/>
        <v>42474.86482638889</v>
      </c>
      <c r="S2775" s="14">
        <f t="shared" si="175"/>
        <v>42484.86482638889</v>
      </c>
    </row>
    <row r="2776" spans="1:19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2" t="s">
        <v>8302</v>
      </c>
      <c r="O2776" t="s">
        <v>8338</v>
      </c>
      <c r="P2776" s="13">
        <f t="shared" si="172"/>
        <v>14</v>
      </c>
      <c r="Q2776" s="13">
        <f t="shared" si="173"/>
        <v>43.85</v>
      </c>
      <c r="R2776" s="14">
        <f t="shared" si="174"/>
        <v>41311.126481481479</v>
      </c>
      <c r="S2776" s="14">
        <f t="shared" si="175"/>
        <v>41341.126481481479</v>
      </c>
    </row>
    <row r="2777" spans="1:19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2" t="s">
        <v>8302</v>
      </c>
      <c r="O2777" t="s">
        <v>8338</v>
      </c>
      <c r="P2777" s="13">
        <f t="shared" si="172"/>
        <v>3</v>
      </c>
      <c r="Q2777" s="13">
        <f t="shared" si="173"/>
        <v>75</v>
      </c>
      <c r="R2777" s="14">
        <f t="shared" si="174"/>
        <v>40863.013356481482</v>
      </c>
      <c r="S2777" s="14">
        <f t="shared" si="175"/>
        <v>40893.013356481482</v>
      </c>
    </row>
    <row r="2778" spans="1:19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2" t="s">
        <v>8302</v>
      </c>
      <c r="O2778" t="s">
        <v>8338</v>
      </c>
      <c r="P2778" s="13">
        <f t="shared" si="172"/>
        <v>8</v>
      </c>
      <c r="Q2778" s="13">
        <f t="shared" si="173"/>
        <v>45.97</v>
      </c>
      <c r="R2778" s="14">
        <f t="shared" si="174"/>
        <v>42136.297175925924</v>
      </c>
      <c r="S2778" s="14">
        <f t="shared" si="175"/>
        <v>42167.297175925924</v>
      </c>
    </row>
    <row r="2779" spans="1:19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2" t="s">
        <v>8302</v>
      </c>
      <c r="O2779" t="s">
        <v>8338</v>
      </c>
      <c r="P2779" s="13">
        <f t="shared" si="172"/>
        <v>0</v>
      </c>
      <c r="Q2779" s="13">
        <f t="shared" si="173"/>
        <v>10</v>
      </c>
      <c r="R2779" s="14">
        <f t="shared" si="174"/>
        <v>42172.669027777782</v>
      </c>
      <c r="S2779" s="14">
        <f t="shared" si="175"/>
        <v>42202.669027777782</v>
      </c>
    </row>
    <row r="2780" spans="1:19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2" t="s">
        <v>8302</v>
      </c>
      <c r="O2780" t="s">
        <v>8338</v>
      </c>
      <c r="P2780" s="13">
        <f t="shared" si="172"/>
        <v>26</v>
      </c>
      <c r="Q2780" s="13">
        <f t="shared" si="173"/>
        <v>93.67</v>
      </c>
      <c r="R2780" s="14">
        <f t="shared" si="174"/>
        <v>41846.978078703702</v>
      </c>
      <c r="S2780" s="14">
        <f t="shared" si="175"/>
        <v>41876.978078703702</v>
      </c>
    </row>
    <row r="2781" spans="1:19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2" t="s">
        <v>8302</v>
      </c>
      <c r="O2781" t="s">
        <v>8338</v>
      </c>
      <c r="P2781" s="13">
        <f t="shared" si="172"/>
        <v>2</v>
      </c>
      <c r="Q2781" s="13">
        <f t="shared" si="173"/>
        <v>53</v>
      </c>
      <c r="R2781" s="14">
        <f t="shared" si="174"/>
        <v>42300.585891203707</v>
      </c>
      <c r="S2781" s="14">
        <f t="shared" si="175"/>
        <v>42330.627557870372</v>
      </c>
    </row>
    <row r="2782" spans="1:19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2" t="s">
        <v>8302</v>
      </c>
      <c r="O2782" t="s">
        <v>8338</v>
      </c>
      <c r="P2782" s="13">
        <f t="shared" si="172"/>
        <v>0</v>
      </c>
      <c r="Q2782" s="13">
        <f t="shared" si="173"/>
        <v>0</v>
      </c>
      <c r="R2782" s="14">
        <f t="shared" si="174"/>
        <v>42774.447777777779</v>
      </c>
      <c r="S2782" s="14">
        <f t="shared" si="175"/>
        <v>42804.447777777779</v>
      </c>
    </row>
    <row r="2783" spans="1:19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2" t="s">
        <v>8297</v>
      </c>
      <c r="O2783" t="s">
        <v>8298</v>
      </c>
      <c r="P2783" s="13">
        <f t="shared" si="172"/>
        <v>105</v>
      </c>
      <c r="Q2783" s="13">
        <f t="shared" si="173"/>
        <v>47</v>
      </c>
      <c r="R2783" s="14">
        <f t="shared" si="174"/>
        <v>42018.94159722222</v>
      </c>
      <c r="S2783" s="14">
        <f t="shared" si="175"/>
        <v>42047.291666666672</v>
      </c>
    </row>
    <row r="2784" spans="1:19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2" t="s">
        <v>8297</v>
      </c>
      <c r="O2784" t="s">
        <v>8298</v>
      </c>
      <c r="P2784" s="13">
        <f t="shared" si="172"/>
        <v>120</v>
      </c>
      <c r="Q2784" s="13">
        <f t="shared" si="173"/>
        <v>66.67</v>
      </c>
      <c r="R2784" s="14">
        <f t="shared" si="174"/>
        <v>42026.924976851849</v>
      </c>
      <c r="S2784" s="14">
        <f t="shared" si="175"/>
        <v>42052.207638888889</v>
      </c>
    </row>
    <row r="2785" spans="1:19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2" t="s">
        <v>8297</v>
      </c>
      <c r="O2785" t="s">
        <v>8298</v>
      </c>
      <c r="P2785" s="13">
        <f t="shared" si="172"/>
        <v>115</v>
      </c>
      <c r="Q2785" s="13">
        <f t="shared" si="173"/>
        <v>18.77</v>
      </c>
      <c r="R2785" s="14">
        <f t="shared" si="174"/>
        <v>42103.535254629634</v>
      </c>
      <c r="S2785" s="14">
        <f t="shared" si="175"/>
        <v>42117.535254629634</v>
      </c>
    </row>
    <row r="2786" spans="1:19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2" t="s">
        <v>8297</v>
      </c>
      <c r="O2786" t="s">
        <v>8298</v>
      </c>
      <c r="P2786" s="13">
        <f t="shared" si="172"/>
        <v>119</v>
      </c>
      <c r="Q2786" s="13">
        <f t="shared" si="173"/>
        <v>66.11</v>
      </c>
      <c r="R2786" s="14">
        <f t="shared" si="174"/>
        <v>41920.787534722222</v>
      </c>
      <c r="S2786" s="14">
        <f t="shared" si="175"/>
        <v>41941.787534722222</v>
      </c>
    </row>
    <row r="2787" spans="1:19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2" t="s">
        <v>8297</v>
      </c>
      <c r="O2787" t="s">
        <v>8298</v>
      </c>
      <c r="P2787" s="13">
        <f t="shared" si="172"/>
        <v>105</v>
      </c>
      <c r="Q2787" s="13">
        <f t="shared" si="173"/>
        <v>36.86</v>
      </c>
      <c r="R2787" s="14">
        <f t="shared" si="174"/>
        <v>42558.189432870371</v>
      </c>
      <c r="S2787" s="14">
        <f t="shared" si="175"/>
        <v>42587.875</v>
      </c>
    </row>
    <row r="2788" spans="1:19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2" t="s">
        <v>8297</v>
      </c>
      <c r="O2788" t="s">
        <v>8298</v>
      </c>
      <c r="P2788" s="13">
        <f t="shared" si="172"/>
        <v>118</v>
      </c>
      <c r="Q2788" s="13">
        <f t="shared" si="173"/>
        <v>39.81</v>
      </c>
      <c r="R2788" s="14">
        <f t="shared" si="174"/>
        <v>41815.569212962961</v>
      </c>
      <c r="S2788" s="14">
        <f t="shared" si="175"/>
        <v>41829.569212962961</v>
      </c>
    </row>
    <row r="2789" spans="1:19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2" t="s">
        <v>8297</v>
      </c>
      <c r="O2789" t="s">
        <v>8298</v>
      </c>
      <c r="P2789" s="13">
        <f t="shared" si="172"/>
        <v>120</v>
      </c>
      <c r="Q2789" s="13">
        <f t="shared" si="173"/>
        <v>31.5</v>
      </c>
      <c r="R2789" s="14">
        <f t="shared" si="174"/>
        <v>41808.198518518519</v>
      </c>
      <c r="S2789" s="14">
        <f t="shared" si="175"/>
        <v>41838.198518518519</v>
      </c>
    </row>
    <row r="2790" spans="1:19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2" t="s">
        <v>8297</v>
      </c>
      <c r="O2790" t="s">
        <v>8298</v>
      </c>
      <c r="P2790" s="13">
        <f t="shared" si="172"/>
        <v>103</v>
      </c>
      <c r="Q2790" s="13">
        <f t="shared" si="173"/>
        <v>102.5</v>
      </c>
      <c r="R2790" s="14">
        <f t="shared" si="174"/>
        <v>42550.701886574068</v>
      </c>
      <c r="S2790" s="14">
        <f t="shared" si="175"/>
        <v>42580.701886574068</v>
      </c>
    </row>
    <row r="2791" spans="1:19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2" t="s">
        <v>8297</v>
      </c>
      <c r="O2791" t="s">
        <v>8298</v>
      </c>
      <c r="P2791" s="13">
        <f t="shared" si="172"/>
        <v>101</v>
      </c>
      <c r="Q2791" s="13">
        <f t="shared" si="173"/>
        <v>126.46</v>
      </c>
      <c r="R2791" s="14">
        <f t="shared" si="174"/>
        <v>42056.013124999998</v>
      </c>
      <c r="S2791" s="14">
        <f t="shared" si="175"/>
        <v>42075.166666666672</v>
      </c>
    </row>
    <row r="2792" spans="1:19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2" t="s">
        <v>8297</v>
      </c>
      <c r="O2792" t="s">
        <v>8298</v>
      </c>
      <c r="P2792" s="13">
        <f t="shared" si="172"/>
        <v>105</v>
      </c>
      <c r="Q2792" s="13">
        <f t="shared" si="173"/>
        <v>47.88</v>
      </c>
      <c r="R2792" s="14">
        <f t="shared" si="174"/>
        <v>42016.938692129625</v>
      </c>
      <c r="S2792" s="14">
        <f t="shared" si="175"/>
        <v>42046.938692129625</v>
      </c>
    </row>
    <row r="2793" spans="1:19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2" t="s">
        <v>8297</v>
      </c>
      <c r="O2793" t="s">
        <v>8298</v>
      </c>
      <c r="P2793" s="13">
        <f t="shared" si="172"/>
        <v>103</v>
      </c>
      <c r="Q2793" s="13">
        <f t="shared" si="173"/>
        <v>73.209999999999994</v>
      </c>
      <c r="R2793" s="14">
        <f t="shared" si="174"/>
        <v>42591.899988425925</v>
      </c>
      <c r="S2793" s="14">
        <f t="shared" si="175"/>
        <v>42622.166666666672</v>
      </c>
    </row>
    <row r="2794" spans="1:19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2" t="s">
        <v>8297</v>
      </c>
      <c r="O2794" t="s">
        <v>8298</v>
      </c>
      <c r="P2794" s="13">
        <f t="shared" si="172"/>
        <v>108</v>
      </c>
      <c r="Q2794" s="13">
        <f t="shared" si="173"/>
        <v>89.67</v>
      </c>
      <c r="R2794" s="14">
        <f t="shared" si="174"/>
        <v>42183.231006944443</v>
      </c>
      <c r="S2794" s="14">
        <f t="shared" si="175"/>
        <v>42228.231006944443</v>
      </c>
    </row>
    <row r="2795" spans="1:19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2" t="s">
        <v>8297</v>
      </c>
      <c r="O2795" t="s">
        <v>8298</v>
      </c>
      <c r="P2795" s="13">
        <f t="shared" si="172"/>
        <v>111</v>
      </c>
      <c r="Q2795" s="13">
        <f t="shared" si="173"/>
        <v>151.46</v>
      </c>
      <c r="R2795" s="14">
        <f t="shared" si="174"/>
        <v>42176.419039351851</v>
      </c>
      <c r="S2795" s="14">
        <f t="shared" si="175"/>
        <v>42206.419039351851</v>
      </c>
    </row>
    <row r="2796" spans="1:19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2" t="s">
        <v>8297</v>
      </c>
      <c r="O2796" t="s">
        <v>8298</v>
      </c>
      <c r="P2796" s="13">
        <f t="shared" si="172"/>
        <v>150</v>
      </c>
      <c r="Q2796" s="13">
        <f t="shared" si="173"/>
        <v>25</v>
      </c>
      <c r="R2796" s="14">
        <f t="shared" si="174"/>
        <v>42416.691655092596</v>
      </c>
      <c r="S2796" s="14">
        <f t="shared" si="175"/>
        <v>42432.791666666672</v>
      </c>
    </row>
    <row r="2797" spans="1:19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2" t="s">
        <v>8297</v>
      </c>
      <c r="O2797" t="s">
        <v>8298</v>
      </c>
      <c r="P2797" s="13">
        <f t="shared" si="172"/>
        <v>104</v>
      </c>
      <c r="Q2797" s="13">
        <f t="shared" si="173"/>
        <v>36.5</v>
      </c>
      <c r="R2797" s="14">
        <f t="shared" si="174"/>
        <v>41780.525937500002</v>
      </c>
      <c r="S2797" s="14">
        <f t="shared" si="175"/>
        <v>41796.958333333336</v>
      </c>
    </row>
    <row r="2798" spans="1:19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2" t="s">
        <v>8297</v>
      </c>
      <c r="O2798" t="s">
        <v>8298</v>
      </c>
      <c r="P2798" s="13">
        <f t="shared" si="172"/>
        <v>116</v>
      </c>
      <c r="Q2798" s="13">
        <f t="shared" si="173"/>
        <v>44</v>
      </c>
      <c r="R2798" s="14">
        <f t="shared" si="174"/>
        <v>41795.528101851851</v>
      </c>
      <c r="S2798" s="14">
        <f t="shared" si="175"/>
        <v>41825.528101851851</v>
      </c>
    </row>
    <row r="2799" spans="1:19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2" t="s">
        <v>8297</v>
      </c>
      <c r="O2799" t="s">
        <v>8298</v>
      </c>
      <c r="P2799" s="13">
        <f t="shared" si="172"/>
        <v>103</v>
      </c>
      <c r="Q2799" s="13">
        <f t="shared" si="173"/>
        <v>87.36</v>
      </c>
      <c r="R2799" s="14">
        <f t="shared" si="174"/>
        <v>41798.94027777778</v>
      </c>
      <c r="S2799" s="14">
        <f t="shared" si="175"/>
        <v>41828.94027777778</v>
      </c>
    </row>
    <row r="2800" spans="1:19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2" t="s">
        <v>8297</v>
      </c>
      <c r="O2800" t="s">
        <v>8298</v>
      </c>
      <c r="P2800" s="13">
        <f t="shared" si="172"/>
        <v>101</v>
      </c>
      <c r="Q2800" s="13">
        <f t="shared" si="173"/>
        <v>36.47</v>
      </c>
      <c r="R2800" s="14">
        <f t="shared" si="174"/>
        <v>42201.675011574072</v>
      </c>
      <c r="S2800" s="14">
        <f t="shared" si="175"/>
        <v>42216.666666666672</v>
      </c>
    </row>
    <row r="2801" spans="1:19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2" t="s">
        <v>8297</v>
      </c>
      <c r="O2801" t="s">
        <v>8298</v>
      </c>
      <c r="P2801" s="13">
        <f t="shared" si="172"/>
        <v>117</v>
      </c>
      <c r="Q2801" s="13">
        <f t="shared" si="173"/>
        <v>44.86</v>
      </c>
      <c r="R2801" s="14">
        <f t="shared" si="174"/>
        <v>42507.264699074076</v>
      </c>
      <c r="S2801" s="14">
        <f t="shared" si="175"/>
        <v>42538.666666666672</v>
      </c>
    </row>
    <row r="2802" spans="1:19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2" t="s">
        <v>8297</v>
      </c>
      <c r="O2802" t="s">
        <v>8298</v>
      </c>
      <c r="P2802" s="13">
        <f t="shared" si="172"/>
        <v>133</v>
      </c>
      <c r="Q2802" s="13">
        <f t="shared" si="173"/>
        <v>42.9</v>
      </c>
      <c r="R2802" s="14">
        <f t="shared" si="174"/>
        <v>41948.552847222221</v>
      </c>
      <c r="S2802" s="14">
        <f t="shared" si="175"/>
        <v>42008.552847222221</v>
      </c>
    </row>
    <row r="2803" spans="1:19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2" t="s">
        <v>8297</v>
      </c>
      <c r="O2803" t="s">
        <v>8298</v>
      </c>
      <c r="P2803" s="13">
        <f t="shared" si="172"/>
        <v>133</v>
      </c>
      <c r="Q2803" s="13">
        <f t="shared" si="173"/>
        <v>51.23</v>
      </c>
      <c r="R2803" s="14">
        <f t="shared" si="174"/>
        <v>41900.243159722224</v>
      </c>
      <c r="S2803" s="14">
        <f t="shared" si="175"/>
        <v>41922.458333333336</v>
      </c>
    </row>
    <row r="2804" spans="1:19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2" t="s">
        <v>8297</v>
      </c>
      <c r="O2804" t="s">
        <v>8298</v>
      </c>
      <c r="P2804" s="13">
        <f t="shared" si="172"/>
        <v>102</v>
      </c>
      <c r="Q2804" s="13">
        <f t="shared" si="173"/>
        <v>33.94</v>
      </c>
      <c r="R2804" s="14">
        <f t="shared" si="174"/>
        <v>42192.64707175926</v>
      </c>
      <c r="S2804" s="14">
        <f t="shared" si="175"/>
        <v>42222.64707175926</v>
      </c>
    </row>
    <row r="2805" spans="1:19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2" t="s">
        <v>8297</v>
      </c>
      <c r="O2805" t="s">
        <v>8298</v>
      </c>
      <c r="P2805" s="13">
        <f t="shared" si="172"/>
        <v>128</v>
      </c>
      <c r="Q2805" s="13">
        <f t="shared" si="173"/>
        <v>90.74</v>
      </c>
      <c r="R2805" s="14">
        <f t="shared" si="174"/>
        <v>42158.065694444449</v>
      </c>
      <c r="S2805" s="14">
        <f t="shared" si="175"/>
        <v>42201</v>
      </c>
    </row>
    <row r="2806" spans="1:19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2" t="s">
        <v>8297</v>
      </c>
      <c r="O2806" t="s">
        <v>8298</v>
      </c>
      <c r="P2806" s="13">
        <f t="shared" si="172"/>
        <v>115</v>
      </c>
      <c r="Q2806" s="13">
        <f t="shared" si="173"/>
        <v>50</v>
      </c>
      <c r="R2806" s="14">
        <f t="shared" si="174"/>
        <v>41881.453587962962</v>
      </c>
      <c r="S2806" s="14">
        <f t="shared" si="175"/>
        <v>41911.453587962962</v>
      </c>
    </row>
    <row r="2807" spans="1:19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2" t="s">
        <v>8297</v>
      </c>
      <c r="O2807" t="s">
        <v>8298</v>
      </c>
      <c r="P2807" s="13">
        <f t="shared" si="172"/>
        <v>110</v>
      </c>
      <c r="Q2807" s="13">
        <f t="shared" si="173"/>
        <v>24.44</v>
      </c>
      <c r="R2807" s="14">
        <f t="shared" si="174"/>
        <v>42213.505474537036</v>
      </c>
      <c r="S2807" s="14">
        <f t="shared" si="175"/>
        <v>42238.505474537036</v>
      </c>
    </row>
    <row r="2808" spans="1:19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2" t="s">
        <v>8297</v>
      </c>
      <c r="O2808" t="s">
        <v>8298</v>
      </c>
      <c r="P2808" s="13">
        <f t="shared" si="172"/>
        <v>112</v>
      </c>
      <c r="Q2808" s="13">
        <f t="shared" si="173"/>
        <v>44.25</v>
      </c>
      <c r="R2808" s="14">
        <f t="shared" si="174"/>
        <v>42185.267245370371</v>
      </c>
      <c r="S2808" s="14">
        <f t="shared" si="175"/>
        <v>42221.458333333328</v>
      </c>
    </row>
    <row r="2809" spans="1:19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2" t="s">
        <v>8297</v>
      </c>
      <c r="O2809" t="s">
        <v>8298</v>
      </c>
      <c r="P2809" s="13">
        <f t="shared" si="172"/>
        <v>126</v>
      </c>
      <c r="Q2809" s="13">
        <f t="shared" si="173"/>
        <v>67.739999999999995</v>
      </c>
      <c r="R2809" s="14">
        <f t="shared" si="174"/>
        <v>42154.873124999998</v>
      </c>
      <c r="S2809" s="14">
        <f t="shared" si="175"/>
        <v>42184.873124999998</v>
      </c>
    </row>
    <row r="2810" spans="1:19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2" t="s">
        <v>8297</v>
      </c>
      <c r="O2810" t="s">
        <v>8298</v>
      </c>
      <c r="P2810" s="13">
        <f t="shared" si="172"/>
        <v>100</v>
      </c>
      <c r="Q2810" s="13">
        <f t="shared" si="173"/>
        <v>65.38</v>
      </c>
      <c r="R2810" s="14">
        <f t="shared" si="174"/>
        <v>42208.84646990741</v>
      </c>
      <c r="S2810" s="14">
        <f t="shared" si="175"/>
        <v>42238.84646990741</v>
      </c>
    </row>
    <row r="2811" spans="1:19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2" t="s">
        <v>8297</v>
      </c>
      <c r="O2811" t="s">
        <v>8298</v>
      </c>
      <c r="P2811" s="13">
        <f t="shared" si="172"/>
        <v>102</v>
      </c>
      <c r="Q2811" s="13">
        <f t="shared" si="173"/>
        <v>121.9</v>
      </c>
      <c r="R2811" s="14">
        <f t="shared" si="174"/>
        <v>42451.496817129635</v>
      </c>
      <c r="S2811" s="14">
        <f t="shared" si="175"/>
        <v>42459.610416666663</v>
      </c>
    </row>
    <row r="2812" spans="1:19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2" t="s">
        <v>8297</v>
      </c>
      <c r="O2812" t="s">
        <v>8298</v>
      </c>
      <c r="P2812" s="13">
        <f t="shared" si="172"/>
        <v>108</v>
      </c>
      <c r="Q2812" s="13">
        <f t="shared" si="173"/>
        <v>47.46</v>
      </c>
      <c r="R2812" s="14">
        <f t="shared" si="174"/>
        <v>41759.13962962963</v>
      </c>
      <c r="S2812" s="14">
        <f t="shared" si="175"/>
        <v>41791.165972222225</v>
      </c>
    </row>
    <row r="2813" spans="1:19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2" t="s">
        <v>8297</v>
      </c>
      <c r="O2813" t="s">
        <v>8298</v>
      </c>
      <c r="P2813" s="13">
        <f t="shared" si="172"/>
        <v>100</v>
      </c>
      <c r="Q2813" s="13">
        <f t="shared" si="173"/>
        <v>92.84</v>
      </c>
      <c r="R2813" s="14">
        <f t="shared" si="174"/>
        <v>42028.496562500004</v>
      </c>
      <c r="S2813" s="14">
        <f t="shared" si="175"/>
        <v>42058.496562500004</v>
      </c>
    </row>
    <row r="2814" spans="1:19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2" t="s">
        <v>8297</v>
      </c>
      <c r="O2814" t="s">
        <v>8298</v>
      </c>
      <c r="P2814" s="13">
        <f t="shared" si="172"/>
        <v>113</v>
      </c>
      <c r="Q2814" s="13">
        <f t="shared" si="173"/>
        <v>68.25</v>
      </c>
      <c r="R2814" s="14">
        <f t="shared" si="174"/>
        <v>42054.74418981481</v>
      </c>
      <c r="S2814" s="14">
        <f t="shared" si="175"/>
        <v>42100.166666666672</v>
      </c>
    </row>
    <row r="2815" spans="1:19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2" t="s">
        <v>8297</v>
      </c>
      <c r="O2815" t="s">
        <v>8298</v>
      </c>
      <c r="P2815" s="13">
        <f t="shared" si="172"/>
        <v>128</v>
      </c>
      <c r="Q2815" s="13">
        <f t="shared" si="173"/>
        <v>37.21</v>
      </c>
      <c r="R2815" s="14">
        <f t="shared" si="174"/>
        <v>42693.742604166662</v>
      </c>
      <c r="S2815" s="14">
        <f t="shared" si="175"/>
        <v>42718.742604166662</v>
      </c>
    </row>
    <row r="2816" spans="1:19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2" t="s">
        <v>8297</v>
      </c>
      <c r="O2816" t="s">
        <v>8298</v>
      </c>
      <c r="P2816" s="13">
        <f t="shared" si="172"/>
        <v>108</v>
      </c>
      <c r="Q2816" s="13">
        <f t="shared" si="173"/>
        <v>25.25</v>
      </c>
      <c r="R2816" s="14">
        <f t="shared" si="174"/>
        <v>42103.399479166663</v>
      </c>
      <c r="S2816" s="14">
        <f t="shared" si="175"/>
        <v>42133.399479166663</v>
      </c>
    </row>
    <row r="2817" spans="1:19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2" t="s">
        <v>8297</v>
      </c>
      <c r="O2817" t="s">
        <v>8298</v>
      </c>
      <c r="P2817" s="13">
        <f t="shared" si="172"/>
        <v>242</v>
      </c>
      <c r="Q2817" s="13">
        <f t="shared" si="173"/>
        <v>43.21</v>
      </c>
      <c r="R2817" s="14">
        <f t="shared" si="174"/>
        <v>42559.776724537034</v>
      </c>
      <c r="S2817" s="14">
        <f t="shared" si="175"/>
        <v>42589.776724537034</v>
      </c>
    </row>
    <row r="2818" spans="1:19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2" t="s">
        <v>8297</v>
      </c>
      <c r="O2818" t="s">
        <v>8298</v>
      </c>
      <c r="P2818" s="13">
        <f t="shared" ref="P2818:P2881" si="176">ROUND(E2818/D2818*100,0)</f>
        <v>142</v>
      </c>
      <c r="Q2818" s="13">
        <f t="shared" si="173"/>
        <v>25.13</v>
      </c>
      <c r="R2818" s="14">
        <f t="shared" si="174"/>
        <v>42188.467499999999</v>
      </c>
      <c r="S2818" s="14">
        <f t="shared" si="175"/>
        <v>42218.666666666672</v>
      </c>
    </row>
    <row r="2819" spans="1:19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2" t="s">
        <v>8297</v>
      </c>
      <c r="O2819" t="s">
        <v>8298</v>
      </c>
      <c r="P2819" s="13">
        <f t="shared" si="176"/>
        <v>130</v>
      </c>
      <c r="Q2819" s="13">
        <f t="shared" ref="Q2819:Q2882" si="177">IFERROR(ROUND(E2819/L2819,2),0)</f>
        <v>23.64</v>
      </c>
      <c r="R2819" s="14">
        <f t="shared" ref="R2819:R2882" si="178">(((J2819/60)/60)/24)+DATE(1970,1,1)</f>
        <v>42023.634976851856</v>
      </c>
      <c r="S2819" s="14">
        <f t="shared" ref="S2819:S2882" si="179">(((I2819/60)/60)/24)+DATE(1970,1,1)</f>
        <v>42063.634976851856</v>
      </c>
    </row>
    <row r="2820" spans="1:19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2" t="s">
        <v>8297</v>
      </c>
      <c r="O2820" t="s">
        <v>8298</v>
      </c>
      <c r="P2820" s="13">
        <f t="shared" si="176"/>
        <v>106</v>
      </c>
      <c r="Q2820" s="13">
        <f t="shared" si="177"/>
        <v>103.95</v>
      </c>
      <c r="R2820" s="14">
        <f t="shared" si="178"/>
        <v>42250.598217592589</v>
      </c>
      <c r="S2820" s="14">
        <f t="shared" si="179"/>
        <v>42270.598217592589</v>
      </c>
    </row>
    <row r="2821" spans="1:19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2" t="s">
        <v>8297</v>
      </c>
      <c r="O2821" t="s">
        <v>8298</v>
      </c>
      <c r="P2821" s="13">
        <f t="shared" si="176"/>
        <v>105</v>
      </c>
      <c r="Q2821" s="13">
        <f t="shared" si="177"/>
        <v>50.38</v>
      </c>
      <c r="R2821" s="14">
        <f t="shared" si="178"/>
        <v>42139.525567129633</v>
      </c>
      <c r="S2821" s="14">
        <f t="shared" si="179"/>
        <v>42169.525567129633</v>
      </c>
    </row>
    <row r="2822" spans="1:19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2" t="s">
        <v>8297</v>
      </c>
      <c r="O2822" t="s">
        <v>8298</v>
      </c>
      <c r="P2822" s="13">
        <f t="shared" si="176"/>
        <v>136</v>
      </c>
      <c r="Q2822" s="13">
        <f t="shared" si="177"/>
        <v>13.6</v>
      </c>
      <c r="R2822" s="14">
        <f t="shared" si="178"/>
        <v>42401.610983796301</v>
      </c>
      <c r="S2822" s="14">
        <f t="shared" si="179"/>
        <v>42426</v>
      </c>
    </row>
    <row r="2823" spans="1:19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2" t="s">
        <v>8297</v>
      </c>
      <c r="O2823" t="s">
        <v>8298</v>
      </c>
      <c r="P2823" s="13">
        <f t="shared" si="176"/>
        <v>100</v>
      </c>
      <c r="Q2823" s="13">
        <f t="shared" si="177"/>
        <v>28.57</v>
      </c>
      <c r="R2823" s="14">
        <f t="shared" si="178"/>
        <v>41875.922858796301</v>
      </c>
      <c r="S2823" s="14">
        <f t="shared" si="179"/>
        <v>41905.922858796301</v>
      </c>
    </row>
    <row r="2824" spans="1:19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2" t="s">
        <v>8297</v>
      </c>
      <c r="O2824" t="s">
        <v>8298</v>
      </c>
      <c r="P2824" s="13">
        <f t="shared" si="176"/>
        <v>100</v>
      </c>
      <c r="Q2824" s="13">
        <f t="shared" si="177"/>
        <v>63.83</v>
      </c>
      <c r="R2824" s="14">
        <f t="shared" si="178"/>
        <v>42060.683935185181</v>
      </c>
      <c r="S2824" s="14">
        <f t="shared" si="179"/>
        <v>42090.642268518524</v>
      </c>
    </row>
    <row r="2825" spans="1:19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2" t="s">
        <v>8297</v>
      </c>
      <c r="O2825" t="s">
        <v>8298</v>
      </c>
      <c r="P2825" s="13">
        <f t="shared" si="176"/>
        <v>124</v>
      </c>
      <c r="Q2825" s="13">
        <f t="shared" si="177"/>
        <v>8.86</v>
      </c>
      <c r="R2825" s="14">
        <f t="shared" si="178"/>
        <v>42067.011643518519</v>
      </c>
      <c r="S2825" s="14">
        <f t="shared" si="179"/>
        <v>42094.957638888889</v>
      </c>
    </row>
    <row r="2826" spans="1:19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2" t="s">
        <v>8297</v>
      </c>
      <c r="O2826" t="s">
        <v>8298</v>
      </c>
      <c r="P2826" s="13">
        <f t="shared" si="176"/>
        <v>117</v>
      </c>
      <c r="Q2826" s="13">
        <f t="shared" si="177"/>
        <v>50.67</v>
      </c>
      <c r="R2826" s="14">
        <f t="shared" si="178"/>
        <v>42136.270787037036</v>
      </c>
      <c r="S2826" s="14">
        <f t="shared" si="179"/>
        <v>42168.071527777778</v>
      </c>
    </row>
    <row r="2827" spans="1:19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2" t="s">
        <v>8297</v>
      </c>
      <c r="O2827" t="s">
        <v>8298</v>
      </c>
      <c r="P2827" s="13">
        <f t="shared" si="176"/>
        <v>103</v>
      </c>
      <c r="Q2827" s="13">
        <f t="shared" si="177"/>
        <v>60.78</v>
      </c>
      <c r="R2827" s="14">
        <f t="shared" si="178"/>
        <v>42312.792662037042</v>
      </c>
      <c r="S2827" s="14">
        <f t="shared" si="179"/>
        <v>42342.792662037042</v>
      </c>
    </row>
    <row r="2828" spans="1:19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2" t="s">
        <v>8297</v>
      </c>
      <c r="O2828" t="s">
        <v>8298</v>
      </c>
      <c r="P2828" s="13">
        <f t="shared" si="176"/>
        <v>108</v>
      </c>
      <c r="Q2828" s="13">
        <f t="shared" si="177"/>
        <v>113.42</v>
      </c>
      <c r="R2828" s="14">
        <f t="shared" si="178"/>
        <v>42171.034861111111</v>
      </c>
      <c r="S2828" s="14">
        <f t="shared" si="179"/>
        <v>42195.291666666672</v>
      </c>
    </row>
    <row r="2829" spans="1:19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2" t="s">
        <v>8297</v>
      </c>
      <c r="O2829" t="s">
        <v>8298</v>
      </c>
      <c r="P2829" s="13">
        <f t="shared" si="176"/>
        <v>120</v>
      </c>
      <c r="Q2829" s="13">
        <f t="shared" si="177"/>
        <v>104.57</v>
      </c>
      <c r="R2829" s="14">
        <f t="shared" si="178"/>
        <v>42494.683634259258</v>
      </c>
      <c r="S2829" s="14">
        <f t="shared" si="179"/>
        <v>42524.6875</v>
      </c>
    </row>
    <row r="2830" spans="1:19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2" t="s">
        <v>8297</v>
      </c>
      <c r="O2830" t="s">
        <v>8298</v>
      </c>
      <c r="P2830" s="13">
        <f t="shared" si="176"/>
        <v>100</v>
      </c>
      <c r="Q2830" s="13">
        <f t="shared" si="177"/>
        <v>98.31</v>
      </c>
      <c r="R2830" s="14">
        <f t="shared" si="178"/>
        <v>42254.264687499999</v>
      </c>
      <c r="S2830" s="14">
        <f t="shared" si="179"/>
        <v>42279.958333333328</v>
      </c>
    </row>
    <row r="2831" spans="1:19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2" t="s">
        <v>8297</v>
      </c>
      <c r="O2831" t="s">
        <v>8298</v>
      </c>
      <c r="P2831" s="13">
        <f t="shared" si="176"/>
        <v>107</v>
      </c>
      <c r="Q2831" s="13">
        <f t="shared" si="177"/>
        <v>35.04</v>
      </c>
      <c r="R2831" s="14">
        <f t="shared" si="178"/>
        <v>42495.434236111112</v>
      </c>
      <c r="S2831" s="14">
        <f t="shared" si="179"/>
        <v>42523.434236111112</v>
      </c>
    </row>
    <row r="2832" spans="1:19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2" t="s">
        <v>8297</v>
      </c>
      <c r="O2832" t="s">
        <v>8298</v>
      </c>
      <c r="P2832" s="13">
        <f t="shared" si="176"/>
        <v>100</v>
      </c>
      <c r="Q2832" s="13">
        <f t="shared" si="177"/>
        <v>272.73</v>
      </c>
      <c r="R2832" s="14">
        <f t="shared" si="178"/>
        <v>41758.839675925927</v>
      </c>
      <c r="S2832" s="14">
        <f t="shared" si="179"/>
        <v>41771.165972222225</v>
      </c>
    </row>
    <row r="2833" spans="1:19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2" t="s">
        <v>8297</v>
      </c>
      <c r="O2833" t="s">
        <v>8298</v>
      </c>
      <c r="P2833" s="13">
        <f t="shared" si="176"/>
        <v>111</v>
      </c>
      <c r="Q2833" s="13">
        <f t="shared" si="177"/>
        <v>63.85</v>
      </c>
      <c r="R2833" s="14">
        <f t="shared" si="178"/>
        <v>42171.824884259258</v>
      </c>
      <c r="S2833" s="14">
        <f t="shared" si="179"/>
        <v>42201.824884259258</v>
      </c>
    </row>
    <row r="2834" spans="1:19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2" t="s">
        <v>8297</v>
      </c>
      <c r="O2834" t="s">
        <v>8298</v>
      </c>
      <c r="P2834" s="13">
        <f t="shared" si="176"/>
        <v>115</v>
      </c>
      <c r="Q2834" s="13">
        <f t="shared" si="177"/>
        <v>30.19</v>
      </c>
      <c r="R2834" s="14">
        <f t="shared" si="178"/>
        <v>41938.709421296298</v>
      </c>
      <c r="S2834" s="14">
        <f t="shared" si="179"/>
        <v>41966.916666666672</v>
      </c>
    </row>
    <row r="2835" spans="1:19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2" t="s">
        <v>8297</v>
      </c>
      <c r="O2835" t="s">
        <v>8298</v>
      </c>
      <c r="P2835" s="13">
        <f t="shared" si="176"/>
        <v>108</v>
      </c>
      <c r="Q2835" s="13">
        <f t="shared" si="177"/>
        <v>83.51</v>
      </c>
      <c r="R2835" s="14">
        <f t="shared" si="178"/>
        <v>42268.127696759257</v>
      </c>
      <c r="S2835" s="14">
        <f t="shared" si="179"/>
        <v>42288.083333333328</v>
      </c>
    </row>
    <row r="2836" spans="1:19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2" t="s">
        <v>8297</v>
      </c>
      <c r="O2836" t="s">
        <v>8298</v>
      </c>
      <c r="P2836" s="13">
        <f t="shared" si="176"/>
        <v>170</v>
      </c>
      <c r="Q2836" s="13">
        <f t="shared" si="177"/>
        <v>64.760000000000005</v>
      </c>
      <c r="R2836" s="14">
        <f t="shared" si="178"/>
        <v>42019.959837962961</v>
      </c>
      <c r="S2836" s="14">
        <f t="shared" si="179"/>
        <v>42034.959837962961</v>
      </c>
    </row>
    <row r="2837" spans="1:19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2" t="s">
        <v>8297</v>
      </c>
      <c r="O2837" t="s">
        <v>8298</v>
      </c>
      <c r="P2837" s="13">
        <f t="shared" si="176"/>
        <v>187</v>
      </c>
      <c r="Q2837" s="13">
        <f t="shared" si="177"/>
        <v>20.12</v>
      </c>
      <c r="R2837" s="14">
        <f t="shared" si="178"/>
        <v>42313.703900462962</v>
      </c>
      <c r="S2837" s="14">
        <f t="shared" si="179"/>
        <v>42343</v>
      </c>
    </row>
    <row r="2838" spans="1:19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2" t="s">
        <v>8297</v>
      </c>
      <c r="O2838" t="s">
        <v>8298</v>
      </c>
      <c r="P2838" s="13">
        <f t="shared" si="176"/>
        <v>108</v>
      </c>
      <c r="Q2838" s="13">
        <f t="shared" si="177"/>
        <v>44.09</v>
      </c>
      <c r="R2838" s="14">
        <f t="shared" si="178"/>
        <v>42746.261782407411</v>
      </c>
      <c r="S2838" s="14">
        <f t="shared" si="179"/>
        <v>42784.207638888889</v>
      </c>
    </row>
    <row r="2839" spans="1:19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2" t="s">
        <v>8297</v>
      </c>
      <c r="O2839" t="s">
        <v>8298</v>
      </c>
      <c r="P2839" s="13">
        <f t="shared" si="176"/>
        <v>100</v>
      </c>
      <c r="Q2839" s="13">
        <f t="shared" si="177"/>
        <v>40.479999999999997</v>
      </c>
      <c r="R2839" s="14">
        <f t="shared" si="178"/>
        <v>42307.908379629633</v>
      </c>
      <c r="S2839" s="14">
        <f t="shared" si="179"/>
        <v>42347.950046296297</v>
      </c>
    </row>
    <row r="2840" spans="1:19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2" t="s">
        <v>8297</v>
      </c>
      <c r="O2840" t="s">
        <v>8298</v>
      </c>
      <c r="P2840" s="13">
        <f t="shared" si="176"/>
        <v>120</v>
      </c>
      <c r="Q2840" s="13">
        <f t="shared" si="177"/>
        <v>44.54</v>
      </c>
      <c r="R2840" s="14">
        <f t="shared" si="178"/>
        <v>41842.607592592591</v>
      </c>
      <c r="S2840" s="14">
        <f t="shared" si="179"/>
        <v>41864.916666666664</v>
      </c>
    </row>
    <row r="2841" spans="1:19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2" t="s">
        <v>8297</v>
      </c>
      <c r="O2841" t="s">
        <v>8298</v>
      </c>
      <c r="P2841" s="13">
        <f t="shared" si="176"/>
        <v>111</v>
      </c>
      <c r="Q2841" s="13">
        <f t="shared" si="177"/>
        <v>125.81</v>
      </c>
      <c r="R2841" s="14">
        <f t="shared" si="178"/>
        <v>41853.240208333329</v>
      </c>
      <c r="S2841" s="14">
        <f t="shared" si="179"/>
        <v>41876.207638888889</v>
      </c>
    </row>
    <row r="2842" spans="1:19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2" t="s">
        <v>8297</v>
      </c>
      <c r="O2842" t="s">
        <v>8298</v>
      </c>
      <c r="P2842" s="13">
        <f t="shared" si="176"/>
        <v>104</v>
      </c>
      <c r="Q2842" s="13">
        <f t="shared" si="177"/>
        <v>19.7</v>
      </c>
      <c r="R2842" s="14">
        <f t="shared" si="178"/>
        <v>42060.035636574074</v>
      </c>
      <c r="S2842" s="14">
        <f t="shared" si="179"/>
        <v>42081.708333333328</v>
      </c>
    </row>
    <row r="2843" spans="1:19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2" t="s">
        <v>8297</v>
      </c>
      <c r="O2843" t="s">
        <v>8298</v>
      </c>
      <c r="P2843" s="13">
        <f t="shared" si="176"/>
        <v>1</v>
      </c>
      <c r="Q2843" s="13">
        <f t="shared" si="177"/>
        <v>10</v>
      </c>
      <c r="R2843" s="14">
        <f t="shared" si="178"/>
        <v>42291.739548611105</v>
      </c>
      <c r="S2843" s="14">
        <f t="shared" si="179"/>
        <v>42351.781215277777</v>
      </c>
    </row>
    <row r="2844" spans="1:19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2" t="s">
        <v>8297</v>
      </c>
      <c r="O2844" t="s">
        <v>8298</v>
      </c>
      <c r="P2844" s="13">
        <f t="shared" si="176"/>
        <v>0</v>
      </c>
      <c r="Q2844" s="13">
        <f t="shared" si="177"/>
        <v>0</v>
      </c>
      <c r="R2844" s="14">
        <f t="shared" si="178"/>
        <v>41784.952488425923</v>
      </c>
      <c r="S2844" s="14">
        <f t="shared" si="179"/>
        <v>41811.458333333336</v>
      </c>
    </row>
    <row r="2845" spans="1:19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2" t="s">
        <v>8297</v>
      </c>
      <c r="O2845" t="s">
        <v>8298</v>
      </c>
      <c r="P2845" s="13">
        <f t="shared" si="176"/>
        <v>0</v>
      </c>
      <c r="Q2845" s="13">
        <f t="shared" si="177"/>
        <v>0</v>
      </c>
      <c r="R2845" s="14">
        <f t="shared" si="178"/>
        <v>42492.737847222219</v>
      </c>
      <c r="S2845" s="14">
        <f t="shared" si="179"/>
        <v>42534.166666666672</v>
      </c>
    </row>
    <row r="2846" spans="1:19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2" t="s">
        <v>8297</v>
      </c>
      <c r="O2846" t="s">
        <v>8298</v>
      </c>
      <c r="P2846" s="13">
        <f t="shared" si="176"/>
        <v>5</v>
      </c>
      <c r="Q2846" s="13">
        <f t="shared" si="177"/>
        <v>30</v>
      </c>
      <c r="R2846" s="14">
        <f t="shared" si="178"/>
        <v>42709.546064814815</v>
      </c>
      <c r="S2846" s="14">
        <f t="shared" si="179"/>
        <v>42739.546064814815</v>
      </c>
    </row>
    <row r="2847" spans="1:19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2" t="s">
        <v>8297</v>
      </c>
      <c r="O2847" t="s">
        <v>8298</v>
      </c>
      <c r="P2847" s="13">
        <f t="shared" si="176"/>
        <v>32</v>
      </c>
      <c r="Q2847" s="13">
        <f t="shared" si="177"/>
        <v>60.67</v>
      </c>
      <c r="R2847" s="14">
        <f t="shared" si="178"/>
        <v>42103.016585648147</v>
      </c>
      <c r="S2847" s="14">
        <f t="shared" si="179"/>
        <v>42163.016585648147</v>
      </c>
    </row>
    <row r="2848" spans="1:19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2" t="s">
        <v>8297</v>
      </c>
      <c r="O2848" t="s">
        <v>8298</v>
      </c>
      <c r="P2848" s="13">
        <f t="shared" si="176"/>
        <v>0</v>
      </c>
      <c r="Q2848" s="13">
        <f t="shared" si="177"/>
        <v>0</v>
      </c>
      <c r="R2848" s="14">
        <f t="shared" si="178"/>
        <v>42108.692060185189</v>
      </c>
      <c r="S2848" s="14">
        <f t="shared" si="179"/>
        <v>42153.692060185189</v>
      </c>
    </row>
    <row r="2849" spans="1:19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2" t="s">
        <v>8297</v>
      </c>
      <c r="O2849" t="s">
        <v>8298</v>
      </c>
      <c r="P2849" s="13">
        <f t="shared" si="176"/>
        <v>0</v>
      </c>
      <c r="Q2849" s="13">
        <f t="shared" si="177"/>
        <v>0</v>
      </c>
      <c r="R2849" s="14">
        <f t="shared" si="178"/>
        <v>42453.806307870371</v>
      </c>
      <c r="S2849" s="14">
        <f t="shared" si="179"/>
        <v>42513.806307870371</v>
      </c>
    </row>
    <row r="2850" spans="1:19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2" t="s">
        <v>8297</v>
      </c>
      <c r="O2850" t="s">
        <v>8298</v>
      </c>
      <c r="P2850" s="13">
        <f t="shared" si="176"/>
        <v>0</v>
      </c>
      <c r="Q2850" s="13">
        <f t="shared" si="177"/>
        <v>23.33</v>
      </c>
      <c r="R2850" s="14">
        <f t="shared" si="178"/>
        <v>42123.648831018523</v>
      </c>
      <c r="S2850" s="14">
        <f t="shared" si="179"/>
        <v>42153.648831018523</v>
      </c>
    </row>
    <row r="2851" spans="1:19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2" t="s">
        <v>8297</v>
      </c>
      <c r="O2851" t="s">
        <v>8298</v>
      </c>
      <c r="P2851" s="13">
        <f t="shared" si="176"/>
        <v>1</v>
      </c>
      <c r="Q2851" s="13">
        <f t="shared" si="177"/>
        <v>5</v>
      </c>
      <c r="R2851" s="14">
        <f t="shared" si="178"/>
        <v>42453.428240740745</v>
      </c>
      <c r="S2851" s="14">
        <f t="shared" si="179"/>
        <v>42483.428240740745</v>
      </c>
    </row>
    <row r="2852" spans="1:19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2" t="s">
        <v>8297</v>
      </c>
      <c r="O2852" t="s">
        <v>8298</v>
      </c>
      <c r="P2852" s="13">
        <f t="shared" si="176"/>
        <v>4</v>
      </c>
      <c r="Q2852" s="13">
        <f t="shared" si="177"/>
        <v>23.92</v>
      </c>
      <c r="R2852" s="14">
        <f t="shared" si="178"/>
        <v>41858.007071759261</v>
      </c>
      <c r="S2852" s="14">
        <f t="shared" si="179"/>
        <v>41888.007071759261</v>
      </c>
    </row>
    <row r="2853" spans="1:19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2" t="s">
        <v>8297</v>
      </c>
      <c r="O2853" t="s">
        <v>8298</v>
      </c>
      <c r="P2853" s="13">
        <f t="shared" si="176"/>
        <v>0</v>
      </c>
      <c r="Q2853" s="13">
        <f t="shared" si="177"/>
        <v>0</v>
      </c>
      <c r="R2853" s="14">
        <f t="shared" si="178"/>
        <v>42390.002650462964</v>
      </c>
      <c r="S2853" s="14">
        <f t="shared" si="179"/>
        <v>42398.970138888893</v>
      </c>
    </row>
    <row r="2854" spans="1:19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2" t="s">
        <v>8297</v>
      </c>
      <c r="O2854" t="s">
        <v>8298</v>
      </c>
      <c r="P2854" s="13">
        <f t="shared" si="176"/>
        <v>2</v>
      </c>
      <c r="Q2854" s="13">
        <f t="shared" si="177"/>
        <v>15.83</v>
      </c>
      <c r="R2854" s="14">
        <f t="shared" si="178"/>
        <v>41781.045173611114</v>
      </c>
      <c r="S2854" s="14">
        <f t="shared" si="179"/>
        <v>41811.045173611114</v>
      </c>
    </row>
    <row r="2855" spans="1:19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2" t="s">
        <v>8297</v>
      </c>
      <c r="O2855" t="s">
        <v>8298</v>
      </c>
      <c r="P2855" s="13">
        <f t="shared" si="176"/>
        <v>0</v>
      </c>
      <c r="Q2855" s="13">
        <f t="shared" si="177"/>
        <v>0</v>
      </c>
      <c r="R2855" s="14">
        <f t="shared" si="178"/>
        <v>41836.190937499996</v>
      </c>
      <c r="S2855" s="14">
        <f t="shared" si="179"/>
        <v>41896.190937499996</v>
      </c>
    </row>
    <row r="2856" spans="1:19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2" t="s">
        <v>8297</v>
      </c>
      <c r="O2856" t="s">
        <v>8298</v>
      </c>
      <c r="P2856" s="13">
        <f t="shared" si="176"/>
        <v>42</v>
      </c>
      <c r="Q2856" s="13">
        <f t="shared" si="177"/>
        <v>29.79</v>
      </c>
      <c r="R2856" s="14">
        <f t="shared" si="178"/>
        <v>42111.71665509259</v>
      </c>
      <c r="S2856" s="14">
        <f t="shared" si="179"/>
        <v>42131.71665509259</v>
      </c>
    </row>
    <row r="2857" spans="1:19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2" t="s">
        <v>8297</v>
      </c>
      <c r="O2857" t="s">
        <v>8298</v>
      </c>
      <c r="P2857" s="13">
        <f t="shared" si="176"/>
        <v>50</v>
      </c>
      <c r="Q2857" s="13">
        <f t="shared" si="177"/>
        <v>60</v>
      </c>
      <c r="R2857" s="14">
        <f t="shared" si="178"/>
        <v>42370.007766203707</v>
      </c>
      <c r="S2857" s="14">
        <f t="shared" si="179"/>
        <v>42398.981944444444</v>
      </c>
    </row>
    <row r="2858" spans="1:19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2" t="s">
        <v>8297</v>
      </c>
      <c r="O2858" t="s">
        <v>8298</v>
      </c>
      <c r="P2858" s="13">
        <f t="shared" si="176"/>
        <v>5</v>
      </c>
      <c r="Q2858" s="13">
        <f t="shared" si="177"/>
        <v>24.33</v>
      </c>
      <c r="R2858" s="14">
        <f t="shared" si="178"/>
        <v>42165.037581018521</v>
      </c>
      <c r="S2858" s="14">
        <f t="shared" si="179"/>
        <v>42224.898611111115</v>
      </c>
    </row>
    <row r="2859" spans="1:19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2" t="s">
        <v>8297</v>
      </c>
      <c r="O2859" t="s">
        <v>8298</v>
      </c>
      <c r="P2859" s="13">
        <f t="shared" si="176"/>
        <v>20</v>
      </c>
      <c r="Q2859" s="13">
        <f t="shared" si="177"/>
        <v>500</v>
      </c>
      <c r="R2859" s="14">
        <f t="shared" si="178"/>
        <v>42726.920081018514</v>
      </c>
      <c r="S2859" s="14">
        <f t="shared" si="179"/>
        <v>42786.75</v>
      </c>
    </row>
    <row r="2860" spans="1:19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2" t="s">
        <v>8297</v>
      </c>
      <c r="O2860" t="s">
        <v>8298</v>
      </c>
      <c r="P2860" s="13">
        <f t="shared" si="176"/>
        <v>0</v>
      </c>
      <c r="Q2860" s="13">
        <f t="shared" si="177"/>
        <v>0</v>
      </c>
      <c r="R2860" s="14">
        <f t="shared" si="178"/>
        <v>41954.545081018514</v>
      </c>
      <c r="S2860" s="14">
        <f t="shared" si="179"/>
        <v>41978.477777777778</v>
      </c>
    </row>
    <row r="2861" spans="1:19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2" t="s">
        <v>8297</v>
      </c>
      <c r="O2861" t="s">
        <v>8298</v>
      </c>
      <c r="P2861" s="13">
        <f t="shared" si="176"/>
        <v>2</v>
      </c>
      <c r="Q2861" s="13">
        <f t="shared" si="177"/>
        <v>35</v>
      </c>
      <c r="R2861" s="14">
        <f t="shared" si="178"/>
        <v>42233.362314814818</v>
      </c>
      <c r="S2861" s="14">
        <f t="shared" si="179"/>
        <v>42293.362314814818</v>
      </c>
    </row>
    <row r="2862" spans="1:19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2" t="s">
        <v>8297</v>
      </c>
      <c r="O2862" t="s">
        <v>8298</v>
      </c>
      <c r="P2862" s="13">
        <f t="shared" si="176"/>
        <v>7</v>
      </c>
      <c r="Q2862" s="13">
        <f t="shared" si="177"/>
        <v>29.56</v>
      </c>
      <c r="R2862" s="14">
        <f t="shared" si="178"/>
        <v>42480.800648148142</v>
      </c>
      <c r="S2862" s="14">
        <f t="shared" si="179"/>
        <v>42540.800648148142</v>
      </c>
    </row>
    <row r="2863" spans="1:19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2" t="s">
        <v>8297</v>
      </c>
      <c r="O2863" t="s">
        <v>8298</v>
      </c>
      <c r="P2863" s="13">
        <f t="shared" si="176"/>
        <v>32</v>
      </c>
      <c r="Q2863" s="13">
        <f t="shared" si="177"/>
        <v>26.67</v>
      </c>
      <c r="R2863" s="14">
        <f t="shared" si="178"/>
        <v>42257.590833333335</v>
      </c>
      <c r="S2863" s="14">
        <f t="shared" si="179"/>
        <v>42271.590833333335</v>
      </c>
    </row>
    <row r="2864" spans="1:19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2" t="s">
        <v>8297</v>
      </c>
      <c r="O2864" t="s">
        <v>8298</v>
      </c>
      <c r="P2864" s="13">
        <f t="shared" si="176"/>
        <v>0</v>
      </c>
      <c r="Q2864" s="13">
        <f t="shared" si="177"/>
        <v>18.329999999999998</v>
      </c>
      <c r="R2864" s="14">
        <f t="shared" si="178"/>
        <v>41784.789687500001</v>
      </c>
      <c r="S2864" s="14">
        <f t="shared" si="179"/>
        <v>41814.789687500001</v>
      </c>
    </row>
    <row r="2865" spans="1:19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2" t="s">
        <v>8297</v>
      </c>
      <c r="O2865" t="s">
        <v>8298</v>
      </c>
      <c r="P2865" s="13">
        <f t="shared" si="176"/>
        <v>0</v>
      </c>
      <c r="Q2865" s="13">
        <f t="shared" si="177"/>
        <v>20</v>
      </c>
      <c r="R2865" s="14">
        <f t="shared" si="178"/>
        <v>41831.675034722226</v>
      </c>
      <c r="S2865" s="14">
        <f t="shared" si="179"/>
        <v>41891.675034722226</v>
      </c>
    </row>
    <row r="2866" spans="1:19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2" t="s">
        <v>8297</v>
      </c>
      <c r="O2866" t="s">
        <v>8298</v>
      </c>
      <c r="P2866" s="13">
        <f t="shared" si="176"/>
        <v>2</v>
      </c>
      <c r="Q2866" s="13">
        <f t="shared" si="177"/>
        <v>13.33</v>
      </c>
      <c r="R2866" s="14">
        <f t="shared" si="178"/>
        <v>42172.613506944443</v>
      </c>
      <c r="S2866" s="14">
        <f t="shared" si="179"/>
        <v>42202.554166666669</v>
      </c>
    </row>
    <row r="2867" spans="1:19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2" t="s">
        <v>8297</v>
      </c>
      <c r="O2867" t="s">
        <v>8298</v>
      </c>
      <c r="P2867" s="13">
        <f t="shared" si="176"/>
        <v>0</v>
      </c>
      <c r="Q2867" s="13">
        <f t="shared" si="177"/>
        <v>0</v>
      </c>
      <c r="R2867" s="14">
        <f t="shared" si="178"/>
        <v>41950.114108796297</v>
      </c>
      <c r="S2867" s="14">
        <f t="shared" si="179"/>
        <v>42010.114108796297</v>
      </c>
    </row>
    <row r="2868" spans="1:19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2" t="s">
        <v>8297</v>
      </c>
      <c r="O2868" t="s">
        <v>8298</v>
      </c>
      <c r="P2868" s="13">
        <f t="shared" si="176"/>
        <v>1</v>
      </c>
      <c r="Q2868" s="13">
        <f t="shared" si="177"/>
        <v>22.5</v>
      </c>
      <c r="R2868" s="14">
        <f t="shared" si="178"/>
        <v>42627.955104166671</v>
      </c>
      <c r="S2868" s="14">
        <f t="shared" si="179"/>
        <v>42657.916666666672</v>
      </c>
    </row>
    <row r="2869" spans="1:19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2" t="s">
        <v>8297</v>
      </c>
      <c r="O2869" t="s">
        <v>8298</v>
      </c>
      <c r="P2869" s="13">
        <f t="shared" si="176"/>
        <v>20</v>
      </c>
      <c r="Q2869" s="13">
        <f t="shared" si="177"/>
        <v>50.4</v>
      </c>
      <c r="R2869" s="14">
        <f t="shared" si="178"/>
        <v>42531.195277777777</v>
      </c>
      <c r="S2869" s="14">
        <f t="shared" si="179"/>
        <v>42555.166666666672</v>
      </c>
    </row>
    <row r="2870" spans="1:19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2" t="s">
        <v>8297</v>
      </c>
      <c r="O2870" t="s">
        <v>8298</v>
      </c>
      <c r="P2870" s="13">
        <f t="shared" si="176"/>
        <v>42</v>
      </c>
      <c r="Q2870" s="13">
        <f t="shared" si="177"/>
        <v>105.03</v>
      </c>
      <c r="R2870" s="14">
        <f t="shared" si="178"/>
        <v>42618.827013888891</v>
      </c>
      <c r="S2870" s="14">
        <f t="shared" si="179"/>
        <v>42648.827013888891</v>
      </c>
    </row>
    <row r="2871" spans="1:19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2" t="s">
        <v>8297</v>
      </c>
      <c r="O2871" t="s">
        <v>8298</v>
      </c>
      <c r="P2871" s="13">
        <f t="shared" si="176"/>
        <v>1</v>
      </c>
      <c r="Q2871" s="13">
        <f t="shared" si="177"/>
        <v>35.4</v>
      </c>
      <c r="R2871" s="14">
        <f t="shared" si="178"/>
        <v>42540.593530092592</v>
      </c>
      <c r="S2871" s="14">
        <f t="shared" si="179"/>
        <v>42570.593530092592</v>
      </c>
    </row>
    <row r="2872" spans="1:19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2" t="s">
        <v>8297</v>
      </c>
      <c r="O2872" t="s">
        <v>8298</v>
      </c>
      <c r="P2872" s="13">
        <f t="shared" si="176"/>
        <v>15</v>
      </c>
      <c r="Q2872" s="13">
        <f t="shared" si="177"/>
        <v>83.33</v>
      </c>
      <c r="R2872" s="14">
        <f t="shared" si="178"/>
        <v>41746.189409722225</v>
      </c>
      <c r="S2872" s="14">
        <f t="shared" si="179"/>
        <v>41776.189409722225</v>
      </c>
    </row>
    <row r="2873" spans="1:19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2" t="s">
        <v>8297</v>
      </c>
      <c r="O2873" t="s">
        <v>8298</v>
      </c>
      <c r="P2873" s="13">
        <f t="shared" si="176"/>
        <v>5</v>
      </c>
      <c r="Q2873" s="13">
        <f t="shared" si="177"/>
        <v>35.92</v>
      </c>
      <c r="R2873" s="14">
        <f t="shared" si="178"/>
        <v>41974.738576388889</v>
      </c>
      <c r="S2873" s="14">
        <f t="shared" si="179"/>
        <v>41994.738576388889</v>
      </c>
    </row>
    <row r="2874" spans="1:19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2" t="s">
        <v>8297</v>
      </c>
      <c r="O2874" t="s">
        <v>8298</v>
      </c>
      <c r="P2874" s="13">
        <f t="shared" si="176"/>
        <v>0</v>
      </c>
      <c r="Q2874" s="13">
        <f t="shared" si="177"/>
        <v>0</v>
      </c>
      <c r="R2874" s="14">
        <f t="shared" si="178"/>
        <v>42115.11618055556</v>
      </c>
      <c r="S2874" s="14">
        <f t="shared" si="179"/>
        <v>42175.11618055556</v>
      </c>
    </row>
    <row r="2875" spans="1:19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2" t="s">
        <v>8297</v>
      </c>
      <c r="O2875" t="s">
        <v>8298</v>
      </c>
      <c r="P2875" s="13">
        <f t="shared" si="176"/>
        <v>38</v>
      </c>
      <c r="Q2875" s="13">
        <f t="shared" si="177"/>
        <v>119.13</v>
      </c>
      <c r="R2875" s="14">
        <f t="shared" si="178"/>
        <v>42002.817488425921</v>
      </c>
      <c r="S2875" s="14">
        <f t="shared" si="179"/>
        <v>42032.817488425921</v>
      </c>
    </row>
    <row r="2876" spans="1:19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2" t="s">
        <v>8297</v>
      </c>
      <c r="O2876" t="s">
        <v>8298</v>
      </c>
      <c r="P2876" s="13">
        <f t="shared" si="176"/>
        <v>5</v>
      </c>
      <c r="Q2876" s="13">
        <f t="shared" si="177"/>
        <v>90.33</v>
      </c>
      <c r="R2876" s="14">
        <f t="shared" si="178"/>
        <v>42722.84474537037</v>
      </c>
      <c r="S2876" s="14">
        <f t="shared" si="179"/>
        <v>42752.84474537037</v>
      </c>
    </row>
    <row r="2877" spans="1:19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2" t="s">
        <v>8297</v>
      </c>
      <c r="O2877" t="s">
        <v>8298</v>
      </c>
      <c r="P2877" s="13">
        <f t="shared" si="176"/>
        <v>0</v>
      </c>
      <c r="Q2877" s="13">
        <f t="shared" si="177"/>
        <v>2.33</v>
      </c>
      <c r="R2877" s="14">
        <f t="shared" si="178"/>
        <v>42465.128391203703</v>
      </c>
      <c r="S2877" s="14">
        <f t="shared" si="179"/>
        <v>42495.128391203703</v>
      </c>
    </row>
    <row r="2878" spans="1:19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2" t="s">
        <v>8297</v>
      </c>
      <c r="O2878" t="s">
        <v>8298</v>
      </c>
      <c r="P2878" s="13">
        <f t="shared" si="176"/>
        <v>0</v>
      </c>
      <c r="Q2878" s="13">
        <f t="shared" si="177"/>
        <v>0</v>
      </c>
      <c r="R2878" s="14">
        <f t="shared" si="178"/>
        <v>42171.743969907402</v>
      </c>
      <c r="S2878" s="14">
        <f t="shared" si="179"/>
        <v>42201.743969907402</v>
      </c>
    </row>
    <row r="2879" spans="1:19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2" t="s">
        <v>8297</v>
      </c>
      <c r="O2879" t="s">
        <v>8298</v>
      </c>
      <c r="P2879" s="13">
        <f t="shared" si="176"/>
        <v>11</v>
      </c>
      <c r="Q2879" s="13">
        <f t="shared" si="177"/>
        <v>108.33</v>
      </c>
      <c r="R2879" s="14">
        <f t="shared" si="178"/>
        <v>42672.955138888887</v>
      </c>
      <c r="S2879" s="14">
        <f t="shared" si="179"/>
        <v>42704.708333333328</v>
      </c>
    </row>
    <row r="2880" spans="1:19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2" t="s">
        <v>8297</v>
      </c>
      <c r="O2880" t="s">
        <v>8298</v>
      </c>
      <c r="P2880" s="13">
        <f t="shared" si="176"/>
        <v>2</v>
      </c>
      <c r="Q2880" s="13">
        <f t="shared" si="177"/>
        <v>15.75</v>
      </c>
      <c r="R2880" s="14">
        <f t="shared" si="178"/>
        <v>42128.615682870368</v>
      </c>
      <c r="S2880" s="14">
        <f t="shared" si="179"/>
        <v>42188.615682870368</v>
      </c>
    </row>
    <row r="2881" spans="1:19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2" t="s">
        <v>8297</v>
      </c>
      <c r="O2881" t="s">
        <v>8298</v>
      </c>
      <c r="P2881" s="13">
        <f t="shared" si="176"/>
        <v>0</v>
      </c>
      <c r="Q2881" s="13">
        <f t="shared" si="177"/>
        <v>29</v>
      </c>
      <c r="R2881" s="14">
        <f t="shared" si="178"/>
        <v>42359.725243055553</v>
      </c>
      <c r="S2881" s="14">
        <f t="shared" si="179"/>
        <v>42389.725243055553</v>
      </c>
    </row>
    <row r="2882" spans="1:19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2" t="s">
        <v>8297</v>
      </c>
      <c r="O2882" t="s">
        <v>8298</v>
      </c>
      <c r="P2882" s="13">
        <f t="shared" ref="P2882:P2945" si="180">ROUND(E2882/D2882*100,0)</f>
        <v>23</v>
      </c>
      <c r="Q2882" s="13">
        <f t="shared" si="177"/>
        <v>96.55</v>
      </c>
      <c r="R2882" s="14">
        <f t="shared" si="178"/>
        <v>42192.905694444446</v>
      </c>
      <c r="S2882" s="14">
        <f t="shared" si="179"/>
        <v>42236.711805555555</v>
      </c>
    </row>
    <row r="2883" spans="1:19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2" t="s">
        <v>8297</v>
      </c>
      <c r="O2883" t="s">
        <v>8298</v>
      </c>
      <c r="P2883" s="13">
        <f t="shared" si="180"/>
        <v>0</v>
      </c>
      <c r="Q2883" s="13">
        <f t="shared" ref="Q2883:Q2946" si="181">IFERROR(ROUND(E2883/L2883,2),0)</f>
        <v>0</v>
      </c>
      <c r="R2883" s="14">
        <f t="shared" ref="R2883:R2946" si="182">(((J2883/60)/60)/24)+DATE(1970,1,1)</f>
        <v>41916.597638888888</v>
      </c>
      <c r="S2883" s="14">
        <f t="shared" ref="S2883:S2946" si="183">(((I2883/60)/60)/24)+DATE(1970,1,1)</f>
        <v>41976.639305555553</v>
      </c>
    </row>
    <row r="2884" spans="1:19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2" t="s">
        <v>8297</v>
      </c>
      <c r="O2884" t="s">
        <v>8298</v>
      </c>
      <c r="P2884" s="13">
        <f t="shared" si="180"/>
        <v>34</v>
      </c>
      <c r="Q2884" s="13">
        <f t="shared" si="181"/>
        <v>63</v>
      </c>
      <c r="R2884" s="14">
        <f t="shared" si="182"/>
        <v>42461.596273148149</v>
      </c>
      <c r="S2884" s="14">
        <f t="shared" si="183"/>
        <v>42491.596273148149</v>
      </c>
    </row>
    <row r="2885" spans="1:19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2" t="s">
        <v>8297</v>
      </c>
      <c r="O2885" t="s">
        <v>8298</v>
      </c>
      <c r="P2885" s="13">
        <f t="shared" si="180"/>
        <v>19</v>
      </c>
      <c r="Q2885" s="13">
        <f t="shared" si="181"/>
        <v>381.6</v>
      </c>
      <c r="R2885" s="14">
        <f t="shared" si="182"/>
        <v>42370.90320601852</v>
      </c>
      <c r="S2885" s="14">
        <f t="shared" si="183"/>
        <v>42406.207638888889</v>
      </c>
    </row>
    <row r="2886" spans="1:19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2" t="s">
        <v>8297</v>
      </c>
      <c r="O2886" t="s">
        <v>8298</v>
      </c>
      <c r="P2886" s="13">
        <f t="shared" si="180"/>
        <v>0</v>
      </c>
      <c r="Q2886" s="13">
        <f t="shared" si="181"/>
        <v>46.25</v>
      </c>
      <c r="R2886" s="14">
        <f t="shared" si="182"/>
        <v>41948.727256944447</v>
      </c>
      <c r="S2886" s="14">
        <f t="shared" si="183"/>
        <v>41978.727256944447</v>
      </c>
    </row>
    <row r="2887" spans="1:19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2" t="s">
        <v>8297</v>
      </c>
      <c r="O2887" t="s">
        <v>8298</v>
      </c>
      <c r="P2887" s="13">
        <f t="shared" si="180"/>
        <v>33</v>
      </c>
      <c r="Q2887" s="13">
        <f t="shared" si="181"/>
        <v>26</v>
      </c>
      <c r="R2887" s="14">
        <f t="shared" si="182"/>
        <v>42047.07640046296</v>
      </c>
      <c r="S2887" s="14">
        <f t="shared" si="183"/>
        <v>42077.034733796296</v>
      </c>
    </row>
    <row r="2888" spans="1:19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2" t="s">
        <v>8297</v>
      </c>
      <c r="O2888" t="s">
        <v>8298</v>
      </c>
      <c r="P2888" s="13">
        <f t="shared" si="180"/>
        <v>5</v>
      </c>
      <c r="Q2888" s="13">
        <f t="shared" si="181"/>
        <v>10</v>
      </c>
      <c r="R2888" s="14">
        <f t="shared" si="182"/>
        <v>42261.632916666669</v>
      </c>
      <c r="S2888" s="14">
        <f t="shared" si="183"/>
        <v>42266.165972222225</v>
      </c>
    </row>
    <row r="2889" spans="1:19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2" t="s">
        <v>8297</v>
      </c>
      <c r="O2889" t="s">
        <v>8298</v>
      </c>
      <c r="P2889" s="13">
        <f t="shared" si="180"/>
        <v>0</v>
      </c>
      <c r="Q2889" s="13">
        <f t="shared" si="181"/>
        <v>5</v>
      </c>
      <c r="R2889" s="14">
        <f t="shared" si="182"/>
        <v>41985.427361111113</v>
      </c>
      <c r="S2889" s="14">
        <f t="shared" si="183"/>
        <v>42015.427361111113</v>
      </c>
    </row>
    <row r="2890" spans="1:19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2" t="s">
        <v>8297</v>
      </c>
      <c r="O2890" t="s">
        <v>8298</v>
      </c>
      <c r="P2890" s="13">
        <f t="shared" si="180"/>
        <v>0</v>
      </c>
      <c r="Q2890" s="13">
        <f t="shared" si="181"/>
        <v>0</v>
      </c>
      <c r="R2890" s="14">
        <f t="shared" si="182"/>
        <v>41922.535185185188</v>
      </c>
      <c r="S2890" s="14">
        <f t="shared" si="183"/>
        <v>41930.207638888889</v>
      </c>
    </row>
    <row r="2891" spans="1:19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2" t="s">
        <v>8297</v>
      </c>
      <c r="O2891" t="s">
        <v>8298</v>
      </c>
      <c r="P2891" s="13">
        <f t="shared" si="180"/>
        <v>38</v>
      </c>
      <c r="Q2891" s="13">
        <f t="shared" si="181"/>
        <v>81.569999999999993</v>
      </c>
      <c r="R2891" s="14">
        <f t="shared" si="182"/>
        <v>41850.863252314812</v>
      </c>
      <c r="S2891" s="14">
        <f t="shared" si="183"/>
        <v>41880.863252314812</v>
      </c>
    </row>
    <row r="2892" spans="1:19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2" t="s">
        <v>8297</v>
      </c>
      <c r="O2892" t="s">
        <v>8298</v>
      </c>
      <c r="P2892" s="13">
        <f t="shared" si="180"/>
        <v>1</v>
      </c>
      <c r="Q2892" s="13">
        <f t="shared" si="181"/>
        <v>7</v>
      </c>
      <c r="R2892" s="14">
        <f t="shared" si="182"/>
        <v>41831.742962962962</v>
      </c>
      <c r="S2892" s="14">
        <f t="shared" si="183"/>
        <v>41860.125</v>
      </c>
    </row>
    <row r="2893" spans="1:19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2" t="s">
        <v>8297</v>
      </c>
      <c r="O2893" t="s">
        <v>8298</v>
      </c>
      <c r="P2893" s="13">
        <f t="shared" si="180"/>
        <v>3</v>
      </c>
      <c r="Q2893" s="13">
        <f t="shared" si="181"/>
        <v>27.3</v>
      </c>
      <c r="R2893" s="14">
        <f t="shared" si="182"/>
        <v>42415.883425925931</v>
      </c>
      <c r="S2893" s="14">
        <f t="shared" si="183"/>
        <v>42475.84175925926</v>
      </c>
    </row>
    <row r="2894" spans="1:19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2" t="s">
        <v>8297</v>
      </c>
      <c r="O2894" t="s">
        <v>8298</v>
      </c>
      <c r="P2894" s="13">
        <f t="shared" si="180"/>
        <v>9</v>
      </c>
      <c r="Q2894" s="13">
        <f t="shared" si="181"/>
        <v>29.41</v>
      </c>
      <c r="R2894" s="14">
        <f t="shared" si="182"/>
        <v>41869.714166666665</v>
      </c>
      <c r="S2894" s="14">
        <f t="shared" si="183"/>
        <v>41876.875</v>
      </c>
    </row>
    <row r="2895" spans="1:19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2" t="s">
        <v>8297</v>
      </c>
      <c r="O2895" t="s">
        <v>8298</v>
      </c>
      <c r="P2895" s="13">
        <f t="shared" si="180"/>
        <v>1</v>
      </c>
      <c r="Q2895" s="13">
        <f t="shared" si="181"/>
        <v>12.5</v>
      </c>
      <c r="R2895" s="14">
        <f t="shared" si="182"/>
        <v>41953.773090277777</v>
      </c>
      <c r="S2895" s="14">
        <f t="shared" si="183"/>
        <v>42013.083333333328</v>
      </c>
    </row>
    <row r="2896" spans="1:19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2" t="s">
        <v>8297</v>
      </c>
      <c r="O2896" t="s">
        <v>8298</v>
      </c>
      <c r="P2896" s="13">
        <f t="shared" si="180"/>
        <v>0</v>
      </c>
      <c r="Q2896" s="13">
        <f t="shared" si="181"/>
        <v>0</v>
      </c>
      <c r="R2896" s="14">
        <f t="shared" si="182"/>
        <v>42037.986284722225</v>
      </c>
      <c r="S2896" s="14">
        <f t="shared" si="183"/>
        <v>42097.944618055553</v>
      </c>
    </row>
    <row r="2897" spans="1:19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2" t="s">
        <v>8297</v>
      </c>
      <c r="O2897" t="s">
        <v>8298</v>
      </c>
      <c r="P2897" s="13">
        <f t="shared" si="180"/>
        <v>5</v>
      </c>
      <c r="Q2897" s="13">
        <f t="shared" si="181"/>
        <v>5.75</v>
      </c>
      <c r="R2897" s="14">
        <f t="shared" si="182"/>
        <v>41811.555462962962</v>
      </c>
      <c r="S2897" s="14">
        <f t="shared" si="183"/>
        <v>41812.875</v>
      </c>
    </row>
    <row r="2898" spans="1:19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2" t="s">
        <v>8297</v>
      </c>
      <c r="O2898" t="s">
        <v>8298</v>
      </c>
      <c r="P2898" s="13">
        <f t="shared" si="180"/>
        <v>21</v>
      </c>
      <c r="Q2898" s="13">
        <f t="shared" si="181"/>
        <v>52.08</v>
      </c>
      <c r="R2898" s="14">
        <f t="shared" si="182"/>
        <v>42701.908807870372</v>
      </c>
      <c r="S2898" s="14">
        <f t="shared" si="183"/>
        <v>42716.25</v>
      </c>
    </row>
    <row r="2899" spans="1:19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2" t="s">
        <v>8297</v>
      </c>
      <c r="O2899" t="s">
        <v>8298</v>
      </c>
      <c r="P2899" s="13">
        <f t="shared" si="180"/>
        <v>5</v>
      </c>
      <c r="Q2899" s="13">
        <f t="shared" si="181"/>
        <v>183.33</v>
      </c>
      <c r="R2899" s="14">
        <f t="shared" si="182"/>
        <v>42258.646504629629</v>
      </c>
      <c r="S2899" s="14">
        <f t="shared" si="183"/>
        <v>42288.645196759258</v>
      </c>
    </row>
    <row r="2900" spans="1:19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2" t="s">
        <v>8297</v>
      </c>
      <c r="O2900" t="s">
        <v>8298</v>
      </c>
      <c r="P2900" s="13">
        <f t="shared" si="180"/>
        <v>4</v>
      </c>
      <c r="Q2900" s="13">
        <f t="shared" si="181"/>
        <v>26.33</v>
      </c>
      <c r="R2900" s="14">
        <f t="shared" si="182"/>
        <v>42278.664965277778</v>
      </c>
      <c r="S2900" s="14">
        <f t="shared" si="183"/>
        <v>42308.664965277778</v>
      </c>
    </row>
    <row r="2901" spans="1:19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2" t="s">
        <v>8297</v>
      </c>
      <c r="O2901" t="s">
        <v>8298</v>
      </c>
      <c r="P2901" s="13">
        <f t="shared" si="180"/>
        <v>0</v>
      </c>
      <c r="Q2901" s="13">
        <f t="shared" si="181"/>
        <v>0</v>
      </c>
      <c r="R2901" s="14">
        <f t="shared" si="182"/>
        <v>42515.078217592592</v>
      </c>
      <c r="S2901" s="14">
        <f t="shared" si="183"/>
        <v>42575.078217592592</v>
      </c>
    </row>
    <row r="2902" spans="1:19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2" t="s">
        <v>8297</v>
      </c>
      <c r="O2902" t="s">
        <v>8298</v>
      </c>
      <c r="P2902" s="13">
        <f t="shared" si="180"/>
        <v>62</v>
      </c>
      <c r="Q2902" s="13">
        <f t="shared" si="181"/>
        <v>486.43</v>
      </c>
      <c r="R2902" s="14">
        <f t="shared" si="182"/>
        <v>41830.234166666669</v>
      </c>
      <c r="S2902" s="14">
        <f t="shared" si="183"/>
        <v>41860.234166666669</v>
      </c>
    </row>
    <row r="2903" spans="1:19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2" t="s">
        <v>8297</v>
      </c>
      <c r="O2903" t="s">
        <v>8298</v>
      </c>
      <c r="P2903" s="13">
        <f t="shared" si="180"/>
        <v>1</v>
      </c>
      <c r="Q2903" s="13">
        <f t="shared" si="181"/>
        <v>3</v>
      </c>
      <c r="R2903" s="14">
        <f t="shared" si="182"/>
        <v>41982.904386574075</v>
      </c>
      <c r="S2903" s="14">
        <f t="shared" si="183"/>
        <v>42042.904386574075</v>
      </c>
    </row>
    <row r="2904" spans="1:19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2" t="s">
        <v>8297</v>
      </c>
      <c r="O2904" t="s">
        <v>8298</v>
      </c>
      <c r="P2904" s="13">
        <f t="shared" si="180"/>
        <v>0</v>
      </c>
      <c r="Q2904" s="13">
        <f t="shared" si="181"/>
        <v>25</v>
      </c>
      <c r="R2904" s="14">
        <f t="shared" si="182"/>
        <v>42210.439768518518</v>
      </c>
      <c r="S2904" s="14">
        <f t="shared" si="183"/>
        <v>42240.439768518518</v>
      </c>
    </row>
    <row r="2905" spans="1:19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2" t="s">
        <v>8297</v>
      </c>
      <c r="O2905" t="s">
        <v>8298</v>
      </c>
      <c r="P2905" s="13">
        <f t="shared" si="180"/>
        <v>1</v>
      </c>
      <c r="Q2905" s="13">
        <f t="shared" si="181"/>
        <v>9.75</v>
      </c>
      <c r="R2905" s="14">
        <f t="shared" si="182"/>
        <v>42196.166874999995</v>
      </c>
      <c r="S2905" s="14">
        <f t="shared" si="183"/>
        <v>42256.166874999995</v>
      </c>
    </row>
    <row r="2906" spans="1:19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2" t="s">
        <v>8297</v>
      </c>
      <c r="O2906" t="s">
        <v>8298</v>
      </c>
      <c r="P2906" s="13">
        <f t="shared" si="180"/>
        <v>5</v>
      </c>
      <c r="Q2906" s="13">
        <f t="shared" si="181"/>
        <v>18.75</v>
      </c>
      <c r="R2906" s="14">
        <f t="shared" si="182"/>
        <v>41940.967951388891</v>
      </c>
      <c r="S2906" s="14">
        <f t="shared" si="183"/>
        <v>41952.5</v>
      </c>
    </row>
    <row r="2907" spans="1:19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2" t="s">
        <v>8297</v>
      </c>
      <c r="O2907" t="s">
        <v>8298</v>
      </c>
      <c r="P2907" s="13">
        <f t="shared" si="180"/>
        <v>18</v>
      </c>
      <c r="Q2907" s="13">
        <f t="shared" si="181"/>
        <v>36.590000000000003</v>
      </c>
      <c r="R2907" s="14">
        <f t="shared" si="182"/>
        <v>42606.056863425925</v>
      </c>
      <c r="S2907" s="14">
        <f t="shared" si="183"/>
        <v>42620.056863425925</v>
      </c>
    </row>
    <row r="2908" spans="1:19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2" t="s">
        <v>8297</v>
      </c>
      <c r="O2908" t="s">
        <v>8298</v>
      </c>
      <c r="P2908" s="13">
        <f t="shared" si="180"/>
        <v>9</v>
      </c>
      <c r="Q2908" s="13">
        <f t="shared" si="181"/>
        <v>80.709999999999994</v>
      </c>
      <c r="R2908" s="14">
        <f t="shared" si="182"/>
        <v>42199.648912037039</v>
      </c>
      <c r="S2908" s="14">
        <f t="shared" si="183"/>
        <v>42217.041666666672</v>
      </c>
    </row>
    <row r="2909" spans="1:19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2" t="s">
        <v>8297</v>
      </c>
      <c r="O2909" t="s">
        <v>8298</v>
      </c>
      <c r="P2909" s="13">
        <f t="shared" si="180"/>
        <v>0</v>
      </c>
      <c r="Q2909" s="13">
        <f t="shared" si="181"/>
        <v>1</v>
      </c>
      <c r="R2909" s="14">
        <f t="shared" si="182"/>
        <v>42444.877743055549</v>
      </c>
      <c r="S2909" s="14">
        <f t="shared" si="183"/>
        <v>42504.877743055549</v>
      </c>
    </row>
    <row r="2910" spans="1:19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2" t="s">
        <v>8297</v>
      </c>
      <c r="O2910" t="s">
        <v>8298</v>
      </c>
      <c r="P2910" s="13">
        <f t="shared" si="180"/>
        <v>3</v>
      </c>
      <c r="Q2910" s="13">
        <f t="shared" si="181"/>
        <v>52.8</v>
      </c>
      <c r="R2910" s="14">
        <f t="shared" si="182"/>
        <v>42499.731701388882</v>
      </c>
      <c r="S2910" s="14">
        <f t="shared" si="183"/>
        <v>42529.731701388882</v>
      </c>
    </row>
    <row r="2911" spans="1:19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2" t="s">
        <v>8297</v>
      </c>
      <c r="O2911" t="s">
        <v>8298</v>
      </c>
      <c r="P2911" s="13">
        <f t="shared" si="180"/>
        <v>0</v>
      </c>
      <c r="Q2911" s="13">
        <f t="shared" si="181"/>
        <v>20</v>
      </c>
      <c r="R2911" s="14">
        <f t="shared" si="182"/>
        <v>41929.266215277778</v>
      </c>
      <c r="S2911" s="14">
        <f t="shared" si="183"/>
        <v>41968.823611111111</v>
      </c>
    </row>
    <row r="2912" spans="1:19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2" t="s">
        <v>8297</v>
      </c>
      <c r="O2912" t="s">
        <v>8298</v>
      </c>
      <c r="P2912" s="13">
        <f t="shared" si="180"/>
        <v>0</v>
      </c>
      <c r="Q2912" s="13">
        <f t="shared" si="181"/>
        <v>1</v>
      </c>
      <c r="R2912" s="14">
        <f t="shared" si="182"/>
        <v>42107.841284722221</v>
      </c>
      <c r="S2912" s="14">
        <f t="shared" si="183"/>
        <v>42167.841284722221</v>
      </c>
    </row>
    <row r="2913" spans="1:19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2" t="s">
        <v>8297</v>
      </c>
      <c r="O2913" t="s">
        <v>8298</v>
      </c>
      <c r="P2913" s="13">
        <f t="shared" si="180"/>
        <v>37</v>
      </c>
      <c r="Q2913" s="13">
        <f t="shared" si="181"/>
        <v>46.93</v>
      </c>
      <c r="R2913" s="14">
        <f t="shared" si="182"/>
        <v>42142.768819444449</v>
      </c>
      <c r="S2913" s="14">
        <f t="shared" si="183"/>
        <v>42182.768819444449</v>
      </c>
    </row>
    <row r="2914" spans="1:19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2" t="s">
        <v>8297</v>
      </c>
      <c r="O2914" t="s">
        <v>8298</v>
      </c>
      <c r="P2914" s="13">
        <f t="shared" si="180"/>
        <v>14</v>
      </c>
      <c r="Q2914" s="13">
        <f t="shared" si="181"/>
        <v>78.08</v>
      </c>
      <c r="R2914" s="14">
        <f t="shared" si="182"/>
        <v>42354.131643518514</v>
      </c>
      <c r="S2914" s="14">
        <f t="shared" si="183"/>
        <v>42384.131643518514</v>
      </c>
    </row>
    <row r="2915" spans="1:19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2" t="s">
        <v>8297</v>
      </c>
      <c r="O2915" t="s">
        <v>8298</v>
      </c>
      <c r="P2915" s="13">
        <f t="shared" si="180"/>
        <v>0</v>
      </c>
      <c r="Q2915" s="13">
        <f t="shared" si="181"/>
        <v>1</v>
      </c>
      <c r="R2915" s="14">
        <f t="shared" si="182"/>
        <v>41828.922905092593</v>
      </c>
      <c r="S2915" s="14">
        <f t="shared" si="183"/>
        <v>41888.922905092593</v>
      </c>
    </row>
    <row r="2916" spans="1:19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2" t="s">
        <v>8297</v>
      </c>
      <c r="O2916" t="s">
        <v>8298</v>
      </c>
      <c r="P2916" s="13">
        <f t="shared" si="180"/>
        <v>0</v>
      </c>
      <c r="Q2916" s="13">
        <f t="shared" si="181"/>
        <v>1</v>
      </c>
      <c r="R2916" s="14">
        <f t="shared" si="182"/>
        <v>42017.907337962963</v>
      </c>
      <c r="S2916" s="14">
        <f t="shared" si="183"/>
        <v>42077.865671296298</v>
      </c>
    </row>
    <row r="2917" spans="1:19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2" t="s">
        <v>8297</v>
      </c>
      <c r="O2917" t="s">
        <v>8298</v>
      </c>
      <c r="P2917" s="13">
        <f t="shared" si="180"/>
        <v>61</v>
      </c>
      <c r="Q2917" s="13">
        <f t="shared" si="181"/>
        <v>203.67</v>
      </c>
      <c r="R2917" s="14">
        <f t="shared" si="182"/>
        <v>42415.398032407407</v>
      </c>
      <c r="S2917" s="14">
        <f t="shared" si="183"/>
        <v>42445.356365740736</v>
      </c>
    </row>
    <row r="2918" spans="1:19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2" t="s">
        <v>8297</v>
      </c>
      <c r="O2918" t="s">
        <v>8298</v>
      </c>
      <c r="P2918" s="13">
        <f t="shared" si="180"/>
        <v>8</v>
      </c>
      <c r="Q2918" s="13">
        <f t="shared" si="181"/>
        <v>20.71</v>
      </c>
      <c r="R2918" s="14">
        <f t="shared" si="182"/>
        <v>41755.476724537039</v>
      </c>
      <c r="S2918" s="14">
        <f t="shared" si="183"/>
        <v>41778.476724537039</v>
      </c>
    </row>
    <row r="2919" spans="1:19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2" t="s">
        <v>8297</v>
      </c>
      <c r="O2919" t="s">
        <v>8298</v>
      </c>
      <c r="P2919" s="13">
        <f t="shared" si="180"/>
        <v>22</v>
      </c>
      <c r="Q2919" s="13">
        <f t="shared" si="181"/>
        <v>48.56</v>
      </c>
      <c r="R2919" s="14">
        <f t="shared" si="182"/>
        <v>42245.234340277777</v>
      </c>
      <c r="S2919" s="14">
        <f t="shared" si="183"/>
        <v>42263.234340277777</v>
      </c>
    </row>
    <row r="2920" spans="1:19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2" t="s">
        <v>8297</v>
      </c>
      <c r="O2920" t="s">
        <v>8298</v>
      </c>
      <c r="P2920" s="13">
        <f t="shared" si="180"/>
        <v>27</v>
      </c>
      <c r="Q2920" s="13">
        <f t="shared" si="181"/>
        <v>68.099999999999994</v>
      </c>
      <c r="R2920" s="14">
        <f t="shared" si="182"/>
        <v>42278.629710648151</v>
      </c>
      <c r="S2920" s="14">
        <f t="shared" si="183"/>
        <v>42306.629710648151</v>
      </c>
    </row>
    <row r="2921" spans="1:19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2" t="s">
        <v>8297</v>
      </c>
      <c r="O2921" t="s">
        <v>8298</v>
      </c>
      <c r="P2921" s="13">
        <f t="shared" si="180"/>
        <v>9</v>
      </c>
      <c r="Q2921" s="13">
        <f t="shared" si="181"/>
        <v>8.5</v>
      </c>
      <c r="R2921" s="14">
        <f t="shared" si="182"/>
        <v>41826.61954861111</v>
      </c>
      <c r="S2921" s="14">
        <f t="shared" si="183"/>
        <v>41856.61954861111</v>
      </c>
    </row>
    <row r="2922" spans="1:19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2" t="s">
        <v>8297</v>
      </c>
      <c r="O2922" t="s">
        <v>8298</v>
      </c>
      <c r="P2922" s="13">
        <f t="shared" si="180"/>
        <v>27</v>
      </c>
      <c r="Q2922" s="13">
        <f t="shared" si="181"/>
        <v>51.62</v>
      </c>
      <c r="R2922" s="14">
        <f t="shared" si="182"/>
        <v>42058.792476851857</v>
      </c>
      <c r="S2922" s="14">
        <f t="shared" si="183"/>
        <v>42088.750810185185</v>
      </c>
    </row>
    <row r="2923" spans="1:19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2" t="s">
        <v>8297</v>
      </c>
      <c r="O2923" t="s">
        <v>8339</v>
      </c>
      <c r="P2923" s="13">
        <f t="shared" si="180"/>
        <v>129</v>
      </c>
      <c r="Q2923" s="13">
        <f t="shared" si="181"/>
        <v>43</v>
      </c>
      <c r="R2923" s="14">
        <f t="shared" si="182"/>
        <v>41877.886620370373</v>
      </c>
      <c r="S2923" s="14">
        <f t="shared" si="183"/>
        <v>41907.886620370373</v>
      </c>
    </row>
    <row r="2924" spans="1:19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2" t="s">
        <v>8297</v>
      </c>
      <c r="O2924" t="s">
        <v>8339</v>
      </c>
      <c r="P2924" s="13">
        <f t="shared" si="180"/>
        <v>100</v>
      </c>
      <c r="Q2924" s="13">
        <f t="shared" si="181"/>
        <v>83.33</v>
      </c>
      <c r="R2924" s="14">
        <f t="shared" si="182"/>
        <v>42097.874155092592</v>
      </c>
      <c r="S2924" s="14">
        <f t="shared" si="183"/>
        <v>42142.874155092592</v>
      </c>
    </row>
    <row r="2925" spans="1:19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2" t="s">
        <v>8297</v>
      </c>
      <c r="O2925" t="s">
        <v>8339</v>
      </c>
      <c r="P2925" s="13">
        <f t="shared" si="180"/>
        <v>100</v>
      </c>
      <c r="Q2925" s="13">
        <f t="shared" si="181"/>
        <v>30</v>
      </c>
      <c r="R2925" s="14">
        <f t="shared" si="182"/>
        <v>42013.15253472222</v>
      </c>
      <c r="S2925" s="14">
        <f t="shared" si="183"/>
        <v>42028.125</v>
      </c>
    </row>
    <row r="2926" spans="1:19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2" t="s">
        <v>8297</v>
      </c>
      <c r="O2926" t="s">
        <v>8339</v>
      </c>
      <c r="P2926" s="13">
        <f t="shared" si="180"/>
        <v>103</v>
      </c>
      <c r="Q2926" s="13">
        <f t="shared" si="181"/>
        <v>175.51</v>
      </c>
      <c r="R2926" s="14">
        <f t="shared" si="182"/>
        <v>42103.556828703702</v>
      </c>
      <c r="S2926" s="14">
        <f t="shared" si="183"/>
        <v>42133.165972222225</v>
      </c>
    </row>
    <row r="2927" spans="1:19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2" t="s">
        <v>8297</v>
      </c>
      <c r="O2927" t="s">
        <v>8339</v>
      </c>
      <c r="P2927" s="13">
        <f t="shared" si="180"/>
        <v>102</v>
      </c>
      <c r="Q2927" s="13">
        <f t="shared" si="181"/>
        <v>231.66</v>
      </c>
      <c r="R2927" s="14">
        <f t="shared" si="182"/>
        <v>41863.584120370368</v>
      </c>
      <c r="S2927" s="14">
        <f t="shared" si="183"/>
        <v>41893.584120370368</v>
      </c>
    </row>
    <row r="2928" spans="1:19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2" t="s">
        <v>8297</v>
      </c>
      <c r="O2928" t="s">
        <v>8339</v>
      </c>
      <c r="P2928" s="13">
        <f t="shared" si="180"/>
        <v>125</v>
      </c>
      <c r="Q2928" s="13">
        <f t="shared" si="181"/>
        <v>75</v>
      </c>
      <c r="R2928" s="14">
        <f t="shared" si="182"/>
        <v>42044.765960648147</v>
      </c>
      <c r="S2928" s="14">
        <f t="shared" si="183"/>
        <v>42058.765960648147</v>
      </c>
    </row>
    <row r="2929" spans="1:19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2" t="s">
        <v>8297</v>
      </c>
      <c r="O2929" t="s">
        <v>8339</v>
      </c>
      <c r="P2929" s="13">
        <f t="shared" si="180"/>
        <v>131</v>
      </c>
      <c r="Q2929" s="13">
        <f t="shared" si="181"/>
        <v>112.14</v>
      </c>
      <c r="R2929" s="14">
        <f t="shared" si="182"/>
        <v>41806.669317129628</v>
      </c>
      <c r="S2929" s="14">
        <f t="shared" si="183"/>
        <v>41835.208333333336</v>
      </c>
    </row>
    <row r="2930" spans="1:19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2" t="s">
        <v>8297</v>
      </c>
      <c r="O2930" t="s">
        <v>8339</v>
      </c>
      <c r="P2930" s="13">
        <f t="shared" si="180"/>
        <v>100</v>
      </c>
      <c r="Q2930" s="13">
        <f t="shared" si="181"/>
        <v>41.67</v>
      </c>
      <c r="R2930" s="14">
        <f t="shared" si="182"/>
        <v>42403.998217592598</v>
      </c>
      <c r="S2930" s="14">
        <f t="shared" si="183"/>
        <v>42433.998217592598</v>
      </c>
    </row>
    <row r="2931" spans="1:19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2" t="s">
        <v>8297</v>
      </c>
      <c r="O2931" t="s">
        <v>8339</v>
      </c>
      <c r="P2931" s="13">
        <f t="shared" si="180"/>
        <v>102</v>
      </c>
      <c r="Q2931" s="13">
        <f t="shared" si="181"/>
        <v>255.17</v>
      </c>
      <c r="R2931" s="14">
        <f t="shared" si="182"/>
        <v>41754.564328703702</v>
      </c>
      <c r="S2931" s="14">
        <f t="shared" si="183"/>
        <v>41784.564328703702</v>
      </c>
    </row>
    <row r="2932" spans="1:19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2" t="s">
        <v>8297</v>
      </c>
      <c r="O2932" t="s">
        <v>8339</v>
      </c>
      <c r="P2932" s="13">
        <f t="shared" si="180"/>
        <v>101</v>
      </c>
      <c r="Q2932" s="13">
        <f t="shared" si="181"/>
        <v>162.77000000000001</v>
      </c>
      <c r="R2932" s="14">
        <f t="shared" si="182"/>
        <v>42101.584074074075</v>
      </c>
      <c r="S2932" s="14">
        <f t="shared" si="183"/>
        <v>42131.584074074075</v>
      </c>
    </row>
    <row r="2933" spans="1:19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2" t="s">
        <v>8297</v>
      </c>
      <c r="O2933" t="s">
        <v>8339</v>
      </c>
      <c r="P2933" s="13">
        <f t="shared" si="180"/>
        <v>106</v>
      </c>
      <c r="Q2933" s="13">
        <f t="shared" si="181"/>
        <v>88.33</v>
      </c>
      <c r="R2933" s="14">
        <f t="shared" si="182"/>
        <v>41872.291238425925</v>
      </c>
      <c r="S2933" s="14">
        <f t="shared" si="183"/>
        <v>41897.255555555559</v>
      </c>
    </row>
    <row r="2934" spans="1:19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2" t="s">
        <v>8297</v>
      </c>
      <c r="O2934" t="s">
        <v>8339</v>
      </c>
      <c r="P2934" s="13">
        <f t="shared" si="180"/>
        <v>105</v>
      </c>
      <c r="Q2934" s="13">
        <f t="shared" si="181"/>
        <v>85.74</v>
      </c>
      <c r="R2934" s="14">
        <f t="shared" si="182"/>
        <v>42025.164780092593</v>
      </c>
      <c r="S2934" s="14">
        <f t="shared" si="183"/>
        <v>42056.458333333328</v>
      </c>
    </row>
    <row r="2935" spans="1:19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2" t="s">
        <v>8297</v>
      </c>
      <c r="O2935" t="s">
        <v>8339</v>
      </c>
      <c r="P2935" s="13">
        <f t="shared" si="180"/>
        <v>103</v>
      </c>
      <c r="Q2935" s="13">
        <f t="shared" si="181"/>
        <v>47.57</v>
      </c>
      <c r="R2935" s="14">
        <f t="shared" si="182"/>
        <v>42495.956631944442</v>
      </c>
      <c r="S2935" s="14">
        <f t="shared" si="183"/>
        <v>42525.956631944442</v>
      </c>
    </row>
    <row r="2936" spans="1:19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2" t="s">
        <v>8297</v>
      </c>
      <c r="O2936" t="s">
        <v>8339</v>
      </c>
      <c r="P2936" s="13">
        <f t="shared" si="180"/>
        <v>108</v>
      </c>
      <c r="Q2936" s="13">
        <f t="shared" si="181"/>
        <v>72.97</v>
      </c>
      <c r="R2936" s="14">
        <f t="shared" si="182"/>
        <v>41775.636157407411</v>
      </c>
      <c r="S2936" s="14">
        <f t="shared" si="183"/>
        <v>41805.636157407411</v>
      </c>
    </row>
    <row r="2937" spans="1:19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2" t="s">
        <v>8297</v>
      </c>
      <c r="O2937" t="s">
        <v>8339</v>
      </c>
      <c r="P2937" s="13">
        <f t="shared" si="180"/>
        <v>101</v>
      </c>
      <c r="Q2937" s="13">
        <f t="shared" si="181"/>
        <v>90.54</v>
      </c>
      <c r="R2937" s="14">
        <f t="shared" si="182"/>
        <v>42553.583425925928</v>
      </c>
      <c r="S2937" s="14">
        <f t="shared" si="183"/>
        <v>42611.708333333328</v>
      </c>
    </row>
    <row r="2938" spans="1:19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2" t="s">
        <v>8297</v>
      </c>
      <c r="O2938" t="s">
        <v>8339</v>
      </c>
      <c r="P2938" s="13">
        <f t="shared" si="180"/>
        <v>128</v>
      </c>
      <c r="Q2938" s="13">
        <f t="shared" si="181"/>
        <v>37.65</v>
      </c>
      <c r="R2938" s="14">
        <f t="shared" si="182"/>
        <v>41912.650729166664</v>
      </c>
      <c r="S2938" s="14">
        <f t="shared" si="183"/>
        <v>41925.207638888889</v>
      </c>
    </row>
    <row r="2939" spans="1:19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2" t="s">
        <v>8297</v>
      </c>
      <c r="O2939" t="s">
        <v>8339</v>
      </c>
      <c r="P2939" s="13">
        <f t="shared" si="180"/>
        <v>133</v>
      </c>
      <c r="Q2939" s="13">
        <f t="shared" si="181"/>
        <v>36.36</v>
      </c>
      <c r="R2939" s="14">
        <f t="shared" si="182"/>
        <v>41803.457326388889</v>
      </c>
      <c r="S2939" s="14">
        <f t="shared" si="183"/>
        <v>41833.457326388889</v>
      </c>
    </row>
    <row r="2940" spans="1:19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2" t="s">
        <v>8297</v>
      </c>
      <c r="O2940" t="s">
        <v>8339</v>
      </c>
      <c r="P2940" s="13">
        <f t="shared" si="180"/>
        <v>101</v>
      </c>
      <c r="Q2940" s="13">
        <f t="shared" si="181"/>
        <v>126.72</v>
      </c>
      <c r="R2940" s="14">
        <f t="shared" si="182"/>
        <v>42004.703865740739</v>
      </c>
      <c r="S2940" s="14">
        <f t="shared" si="183"/>
        <v>42034.703865740739</v>
      </c>
    </row>
    <row r="2941" spans="1:19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2" t="s">
        <v>8297</v>
      </c>
      <c r="O2941" t="s">
        <v>8339</v>
      </c>
      <c r="P2941" s="13">
        <f t="shared" si="180"/>
        <v>103</v>
      </c>
      <c r="Q2941" s="13">
        <f t="shared" si="181"/>
        <v>329.2</v>
      </c>
      <c r="R2941" s="14">
        <f t="shared" si="182"/>
        <v>41845.809166666666</v>
      </c>
      <c r="S2941" s="14">
        <f t="shared" si="183"/>
        <v>41879.041666666664</v>
      </c>
    </row>
    <row r="2942" spans="1:19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2" t="s">
        <v>8297</v>
      </c>
      <c r="O2942" t="s">
        <v>8339</v>
      </c>
      <c r="P2942" s="13">
        <f t="shared" si="180"/>
        <v>107</v>
      </c>
      <c r="Q2942" s="13">
        <f t="shared" si="181"/>
        <v>81.239999999999995</v>
      </c>
      <c r="R2942" s="14">
        <f t="shared" si="182"/>
        <v>41982.773356481484</v>
      </c>
      <c r="S2942" s="14">
        <f t="shared" si="183"/>
        <v>42022.773356481484</v>
      </c>
    </row>
    <row r="2943" spans="1:19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2" t="s">
        <v>8297</v>
      </c>
      <c r="O2943" t="s">
        <v>8337</v>
      </c>
      <c r="P2943" s="13">
        <f t="shared" si="180"/>
        <v>0</v>
      </c>
      <c r="Q2943" s="13">
        <f t="shared" si="181"/>
        <v>1</v>
      </c>
      <c r="R2943" s="14">
        <f t="shared" si="182"/>
        <v>42034.960127314815</v>
      </c>
      <c r="S2943" s="14">
        <f t="shared" si="183"/>
        <v>42064.960127314815</v>
      </c>
    </row>
    <row r="2944" spans="1:19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2" t="s">
        <v>8297</v>
      </c>
      <c r="O2944" t="s">
        <v>8337</v>
      </c>
      <c r="P2944" s="13">
        <f t="shared" si="180"/>
        <v>20</v>
      </c>
      <c r="Q2944" s="13">
        <f t="shared" si="181"/>
        <v>202.23</v>
      </c>
      <c r="R2944" s="14">
        <f t="shared" si="182"/>
        <v>42334.803923611107</v>
      </c>
      <c r="S2944" s="14">
        <f t="shared" si="183"/>
        <v>42354.845833333333</v>
      </c>
    </row>
    <row r="2945" spans="1:19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2" t="s">
        <v>8297</v>
      </c>
      <c r="O2945" t="s">
        <v>8337</v>
      </c>
      <c r="P2945" s="13">
        <f t="shared" si="180"/>
        <v>0</v>
      </c>
      <c r="Q2945" s="13">
        <f t="shared" si="181"/>
        <v>0</v>
      </c>
      <c r="R2945" s="14">
        <f t="shared" si="182"/>
        <v>42077.129398148143</v>
      </c>
      <c r="S2945" s="14">
        <f t="shared" si="183"/>
        <v>42107.129398148143</v>
      </c>
    </row>
    <row r="2946" spans="1:19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2" t="s">
        <v>8297</v>
      </c>
      <c r="O2946" t="s">
        <v>8337</v>
      </c>
      <c r="P2946" s="13">
        <f t="shared" ref="P2946:P3009" si="184">ROUND(E2946/D2946*100,0)</f>
        <v>1</v>
      </c>
      <c r="Q2946" s="13">
        <f t="shared" si="181"/>
        <v>100</v>
      </c>
      <c r="R2946" s="14">
        <f t="shared" si="182"/>
        <v>42132.9143287037</v>
      </c>
      <c r="S2946" s="14">
        <f t="shared" si="183"/>
        <v>42162.9143287037</v>
      </c>
    </row>
    <row r="2947" spans="1:19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2" t="s">
        <v>8297</v>
      </c>
      <c r="O2947" t="s">
        <v>8337</v>
      </c>
      <c r="P2947" s="13">
        <f t="shared" si="184"/>
        <v>0</v>
      </c>
      <c r="Q2947" s="13">
        <f t="shared" ref="Q2947:Q3010" si="185">IFERROR(ROUND(E2947/L2947,2),0)</f>
        <v>0</v>
      </c>
      <c r="R2947" s="14">
        <f t="shared" ref="R2947:R3010" si="186">(((J2947/60)/60)/24)+DATE(1970,1,1)</f>
        <v>42118.139583333337</v>
      </c>
      <c r="S2947" s="14">
        <f t="shared" ref="S2947:S3010" si="187">(((I2947/60)/60)/24)+DATE(1970,1,1)</f>
        <v>42148.139583333337</v>
      </c>
    </row>
    <row r="2948" spans="1:19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2" t="s">
        <v>8297</v>
      </c>
      <c r="O2948" t="s">
        <v>8337</v>
      </c>
      <c r="P2948" s="13">
        <f t="shared" si="184"/>
        <v>0</v>
      </c>
      <c r="Q2948" s="13">
        <f t="shared" si="185"/>
        <v>1</v>
      </c>
      <c r="R2948" s="14">
        <f t="shared" si="186"/>
        <v>42567.531157407408</v>
      </c>
      <c r="S2948" s="14">
        <f t="shared" si="187"/>
        <v>42597.531157407408</v>
      </c>
    </row>
    <row r="2949" spans="1:19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2" t="s">
        <v>8297</v>
      </c>
      <c r="O2949" t="s">
        <v>8337</v>
      </c>
      <c r="P2949" s="13">
        <f t="shared" si="184"/>
        <v>4</v>
      </c>
      <c r="Q2949" s="13">
        <f t="shared" si="185"/>
        <v>82.46</v>
      </c>
      <c r="R2949" s="14">
        <f t="shared" si="186"/>
        <v>42649.562118055561</v>
      </c>
      <c r="S2949" s="14">
        <f t="shared" si="187"/>
        <v>42698.715972222228</v>
      </c>
    </row>
    <row r="2950" spans="1:19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2" t="s">
        <v>8297</v>
      </c>
      <c r="O2950" t="s">
        <v>8337</v>
      </c>
      <c r="P2950" s="13">
        <f t="shared" si="184"/>
        <v>0</v>
      </c>
      <c r="Q2950" s="13">
        <f t="shared" si="185"/>
        <v>2.67</v>
      </c>
      <c r="R2950" s="14">
        <f t="shared" si="186"/>
        <v>42097.649224537032</v>
      </c>
      <c r="S2950" s="14">
        <f t="shared" si="187"/>
        <v>42157.649224537032</v>
      </c>
    </row>
    <row r="2951" spans="1:19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2" t="s">
        <v>8297</v>
      </c>
      <c r="O2951" t="s">
        <v>8337</v>
      </c>
      <c r="P2951" s="13">
        <f t="shared" si="184"/>
        <v>3</v>
      </c>
      <c r="Q2951" s="13">
        <f t="shared" si="185"/>
        <v>12.5</v>
      </c>
      <c r="R2951" s="14">
        <f t="shared" si="186"/>
        <v>42297.823113425926</v>
      </c>
      <c r="S2951" s="14">
        <f t="shared" si="187"/>
        <v>42327.864780092597</v>
      </c>
    </row>
    <row r="2952" spans="1:19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2" t="s">
        <v>8297</v>
      </c>
      <c r="O2952" t="s">
        <v>8337</v>
      </c>
      <c r="P2952" s="13">
        <f t="shared" si="184"/>
        <v>0</v>
      </c>
      <c r="Q2952" s="13">
        <f t="shared" si="185"/>
        <v>0</v>
      </c>
      <c r="R2952" s="14">
        <f t="shared" si="186"/>
        <v>42362.36518518519</v>
      </c>
      <c r="S2952" s="14">
        <f t="shared" si="187"/>
        <v>42392.36518518519</v>
      </c>
    </row>
    <row r="2953" spans="1:19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2" t="s">
        <v>8297</v>
      </c>
      <c r="O2953" t="s">
        <v>8337</v>
      </c>
      <c r="P2953" s="13">
        <f t="shared" si="184"/>
        <v>2</v>
      </c>
      <c r="Q2953" s="13">
        <f t="shared" si="185"/>
        <v>18.899999999999999</v>
      </c>
      <c r="R2953" s="14">
        <f t="shared" si="186"/>
        <v>41872.802928240737</v>
      </c>
      <c r="S2953" s="14">
        <f t="shared" si="187"/>
        <v>41917.802928240737</v>
      </c>
    </row>
    <row r="2954" spans="1:19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2" t="s">
        <v>8297</v>
      </c>
      <c r="O2954" t="s">
        <v>8337</v>
      </c>
      <c r="P2954" s="13">
        <f t="shared" si="184"/>
        <v>8</v>
      </c>
      <c r="Q2954" s="13">
        <f t="shared" si="185"/>
        <v>200.63</v>
      </c>
      <c r="R2954" s="14">
        <f t="shared" si="186"/>
        <v>42628.690266203703</v>
      </c>
      <c r="S2954" s="14">
        <f t="shared" si="187"/>
        <v>42660.166666666672</v>
      </c>
    </row>
    <row r="2955" spans="1:19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2" t="s">
        <v>8297</v>
      </c>
      <c r="O2955" t="s">
        <v>8337</v>
      </c>
      <c r="P2955" s="13">
        <f t="shared" si="184"/>
        <v>0</v>
      </c>
      <c r="Q2955" s="13">
        <f t="shared" si="185"/>
        <v>201.67</v>
      </c>
      <c r="R2955" s="14">
        <f t="shared" si="186"/>
        <v>42255.791909722218</v>
      </c>
      <c r="S2955" s="14">
        <f t="shared" si="187"/>
        <v>42285.791909722218</v>
      </c>
    </row>
    <row r="2956" spans="1:19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2" t="s">
        <v>8297</v>
      </c>
      <c r="O2956" t="s">
        <v>8337</v>
      </c>
      <c r="P2956" s="13">
        <f t="shared" si="184"/>
        <v>0</v>
      </c>
      <c r="Q2956" s="13">
        <f t="shared" si="185"/>
        <v>0</v>
      </c>
      <c r="R2956" s="14">
        <f t="shared" si="186"/>
        <v>42790.583368055552</v>
      </c>
      <c r="S2956" s="14">
        <f t="shared" si="187"/>
        <v>42810.541701388895</v>
      </c>
    </row>
    <row r="2957" spans="1:19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2" t="s">
        <v>8297</v>
      </c>
      <c r="O2957" t="s">
        <v>8337</v>
      </c>
      <c r="P2957" s="13">
        <f t="shared" si="184"/>
        <v>60</v>
      </c>
      <c r="Q2957" s="13">
        <f t="shared" si="185"/>
        <v>65</v>
      </c>
      <c r="R2957" s="14">
        <f t="shared" si="186"/>
        <v>42141.741307870368</v>
      </c>
      <c r="S2957" s="14">
        <f t="shared" si="187"/>
        <v>42171.741307870368</v>
      </c>
    </row>
    <row r="2958" spans="1:19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2" t="s">
        <v>8297</v>
      </c>
      <c r="O2958" t="s">
        <v>8337</v>
      </c>
      <c r="P2958" s="13">
        <f t="shared" si="184"/>
        <v>17</v>
      </c>
      <c r="Q2958" s="13">
        <f t="shared" si="185"/>
        <v>66.099999999999994</v>
      </c>
      <c r="R2958" s="14">
        <f t="shared" si="186"/>
        <v>42464.958912037036</v>
      </c>
      <c r="S2958" s="14">
        <f t="shared" si="187"/>
        <v>42494.958912037036</v>
      </c>
    </row>
    <row r="2959" spans="1:19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2" t="s">
        <v>8297</v>
      </c>
      <c r="O2959" t="s">
        <v>8337</v>
      </c>
      <c r="P2959" s="13">
        <f t="shared" si="184"/>
        <v>2</v>
      </c>
      <c r="Q2959" s="13">
        <f t="shared" si="185"/>
        <v>93.33</v>
      </c>
      <c r="R2959" s="14">
        <f t="shared" si="186"/>
        <v>42031.011249999996</v>
      </c>
      <c r="S2959" s="14">
        <f t="shared" si="187"/>
        <v>42090.969583333332</v>
      </c>
    </row>
    <row r="2960" spans="1:19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2" t="s">
        <v>8297</v>
      </c>
      <c r="O2960" t="s">
        <v>8337</v>
      </c>
      <c r="P2960" s="13">
        <f t="shared" si="184"/>
        <v>0</v>
      </c>
      <c r="Q2960" s="13">
        <f t="shared" si="185"/>
        <v>0</v>
      </c>
      <c r="R2960" s="14">
        <f t="shared" si="186"/>
        <v>42438.779131944444</v>
      </c>
      <c r="S2960" s="14">
        <f t="shared" si="187"/>
        <v>42498.73746527778</v>
      </c>
    </row>
    <row r="2961" spans="1:19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2" t="s">
        <v>8297</v>
      </c>
      <c r="O2961" t="s">
        <v>8337</v>
      </c>
      <c r="P2961" s="13">
        <f t="shared" si="184"/>
        <v>0</v>
      </c>
      <c r="Q2961" s="13">
        <f t="shared" si="185"/>
        <v>0</v>
      </c>
      <c r="R2961" s="14">
        <f t="shared" si="186"/>
        <v>42498.008391203708</v>
      </c>
      <c r="S2961" s="14">
        <f t="shared" si="187"/>
        <v>42528.008391203708</v>
      </c>
    </row>
    <row r="2962" spans="1:19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2" t="s">
        <v>8297</v>
      </c>
      <c r="O2962" t="s">
        <v>8337</v>
      </c>
      <c r="P2962" s="13">
        <f t="shared" si="184"/>
        <v>0</v>
      </c>
      <c r="Q2962" s="13">
        <f t="shared" si="185"/>
        <v>0</v>
      </c>
      <c r="R2962" s="14">
        <f t="shared" si="186"/>
        <v>41863.757210648146</v>
      </c>
      <c r="S2962" s="14">
        <f t="shared" si="187"/>
        <v>41893.757210648146</v>
      </c>
    </row>
    <row r="2963" spans="1:19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2" t="s">
        <v>8297</v>
      </c>
      <c r="O2963" t="s">
        <v>8298</v>
      </c>
      <c r="P2963" s="13">
        <f t="shared" si="184"/>
        <v>110</v>
      </c>
      <c r="Q2963" s="13">
        <f t="shared" si="185"/>
        <v>50.75</v>
      </c>
      <c r="R2963" s="14">
        <f t="shared" si="186"/>
        <v>42061.212488425925</v>
      </c>
      <c r="S2963" s="14">
        <f t="shared" si="187"/>
        <v>42089.166666666672</v>
      </c>
    </row>
    <row r="2964" spans="1:19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2" t="s">
        <v>8297</v>
      </c>
      <c r="O2964" t="s">
        <v>8298</v>
      </c>
      <c r="P2964" s="13">
        <f t="shared" si="184"/>
        <v>122</v>
      </c>
      <c r="Q2964" s="13">
        <f t="shared" si="185"/>
        <v>60.9</v>
      </c>
      <c r="R2964" s="14">
        <f t="shared" si="186"/>
        <v>42036.24428240741</v>
      </c>
      <c r="S2964" s="14">
        <f t="shared" si="187"/>
        <v>42064.290972222225</v>
      </c>
    </row>
    <row r="2965" spans="1:19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2" t="s">
        <v>8297</v>
      </c>
      <c r="O2965" t="s">
        <v>8298</v>
      </c>
      <c r="P2965" s="13">
        <f t="shared" si="184"/>
        <v>107</v>
      </c>
      <c r="Q2965" s="13">
        <f t="shared" si="185"/>
        <v>109.03</v>
      </c>
      <c r="R2965" s="14">
        <f t="shared" si="186"/>
        <v>42157.470185185186</v>
      </c>
      <c r="S2965" s="14">
        <f t="shared" si="187"/>
        <v>42187.470185185186</v>
      </c>
    </row>
    <row r="2966" spans="1:19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2" t="s">
        <v>8297</v>
      </c>
      <c r="O2966" t="s">
        <v>8298</v>
      </c>
      <c r="P2966" s="13">
        <f t="shared" si="184"/>
        <v>101</v>
      </c>
      <c r="Q2966" s="13">
        <f t="shared" si="185"/>
        <v>25.69</v>
      </c>
      <c r="R2966" s="14">
        <f t="shared" si="186"/>
        <v>41827.909942129627</v>
      </c>
      <c r="S2966" s="14">
        <f t="shared" si="187"/>
        <v>41857.897222222222</v>
      </c>
    </row>
    <row r="2967" spans="1:19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2" t="s">
        <v>8297</v>
      </c>
      <c r="O2967" t="s">
        <v>8298</v>
      </c>
      <c r="P2967" s="13">
        <f t="shared" si="184"/>
        <v>109</v>
      </c>
      <c r="Q2967" s="13">
        <f t="shared" si="185"/>
        <v>41.92</v>
      </c>
      <c r="R2967" s="14">
        <f t="shared" si="186"/>
        <v>42162.729548611111</v>
      </c>
      <c r="S2967" s="14">
        <f t="shared" si="187"/>
        <v>42192.729548611111</v>
      </c>
    </row>
    <row r="2968" spans="1:19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2" t="s">
        <v>8297</v>
      </c>
      <c r="O2968" t="s">
        <v>8298</v>
      </c>
      <c r="P2968" s="13">
        <f t="shared" si="184"/>
        <v>114</v>
      </c>
      <c r="Q2968" s="13">
        <f t="shared" si="185"/>
        <v>88.77</v>
      </c>
      <c r="R2968" s="14">
        <f t="shared" si="186"/>
        <v>42233.738564814819</v>
      </c>
      <c r="S2968" s="14">
        <f t="shared" si="187"/>
        <v>42263.738564814819</v>
      </c>
    </row>
    <row r="2969" spans="1:19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2" t="s">
        <v>8297</v>
      </c>
      <c r="O2969" t="s">
        <v>8298</v>
      </c>
      <c r="P2969" s="13">
        <f t="shared" si="184"/>
        <v>114</v>
      </c>
      <c r="Q2969" s="13">
        <f t="shared" si="185"/>
        <v>80.23</v>
      </c>
      <c r="R2969" s="14">
        <f t="shared" si="186"/>
        <v>42042.197824074072</v>
      </c>
      <c r="S2969" s="14">
        <f t="shared" si="187"/>
        <v>42072.156157407408</v>
      </c>
    </row>
    <row r="2970" spans="1:19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2" t="s">
        <v>8297</v>
      </c>
      <c r="O2970" t="s">
        <v>8298</v>
      </c>
      <c r="P2970" s="13">
        <f t="shared" si="184"/>
        <v>106</v>
      </c>
      <c r="Q2970" s="13">
        <f t="shared" si="185"/>
        <v>78.94</v>
      </c>
      <c r="R2970" s="14">
        <f t="shared" si="186"/>
        <v>42585.523842592593</v>
      </c>
      <c r="S2970" s="14">
        <f t="shared" si="187"/>
        <v>42599.165972222225</v>
      </c>
    </row>
    <row r="2971" spans="1:19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2" t="s">
        <v>8297</v>
      </c>
      <c r="O2971" t="s">
        <v>8298</v>
      </c>
      <c r="P2971" s="13">
        <f t="shared" si="184"/>
        <v>163</v>
      </c>
      <c r="Q2971" s="13">
        <f t="shared" si="185"/>
        <v>95.59</v>
      </c>
      <c r="R2971" s="14">
        <f t="shared" si="186"/>
        <v>42097.786493055552</v>
      </c>
      <c r="S2971" s="14">
        <f t="shared" si="187"/>
        <v>42127.952083333337</v>
      </c>
    </row>
    <row r="2972" spans="1:19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2" t="s">
        <v>8297</v>
      </c>
      <c r="O2972" t="s">
        <v>8298</v>
      </c>
      <c r="P2972" s="13">
        <f t="shared" si="184"/>
        <v>106</v>
      </c>
      <c r="Q2972" s="13">
        <f t="shared" si="185"/>
        <v>69.89</v>
      </c>
      <c r="R2972" s="14">
        <f t="shared" si="186"/>
        <v>41808.669571759259</v>
      </c>
      <c r="S2972" s="14">
        <f t="shared" si="187"/>
        <v>41838.669571759259</v>
      </c>
    </row>
    <row r="2973" spans="1:19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2" t="s">
        <v>8297</v>
      </c>
      <c r="O2973" t="s">
        <v>8298</v>
      </c>
      <c r="P2973" s="13">
        <f t="shared" si="184"/>
        <v>100</v>
      </c>
      <c r="Q2973" s="13">
        <f t="shared" si="185"/>
        <v>74.53</v>
      </c>
      <c r="R2973" s="14">
        <f t="shared" si="186"/>
        <v>41852.658310185187</v>
      </c>
      <c r="S2973" s="14">
        <f t="shared" si="187"/>
        <v>41882.658310185187</v>
      </c>
    </row>
    <row r="2974" spans="1:19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2" t="s">
        <v>8297</v>
      </c>
      <c r="O2974" t="s">
        <v>8298</v>
      </c>
      <c r="P2974" s="13">
        <f t="shared" si="184"/>
        <v>105</v>
      </c>
      <c r="Q2974" s="13">
        <f t="shared" si="185"/>
        <v>123.94</v>
      </c>
      <c r="R2974" s="14">
        <f t="shared" si="186"/>
        <v>42694.110185185185</v>
      </c>
      <c r="S2974" s="14">
        <f t="shared" si="187"/>
        <v>42709.041666666672</v>
      </c>
    </row>
    <row r="2975" spans="1:19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2" t="s">
        <v>8297</v>
      </c>
      <c r="O2975" t="s">
        <v>8298</v>
      </c>
      <c r="P2975" s="13">
        <f t="shared" si="184"/>
        <v>175</v>
      </c>
      <c r="Q2975" s="13">
        <f t="shared" si="185"/>
        <v>264.85000000000002</v>
      </c>
      <c r="R2975" s="14">
        <f t="shared" si="186"/>
        <v>42341.818379629629</v>
      </c>
      <c r="S2975" s="14">
        <f t="shared" si="187"/>
        <v>42370.166666666672</v>
      </c>
    </row>
    <row r="2976" spans="1:19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2" t="s">
        <v>8297</v>
      </c>
      <c r="O2976" t="s">
        <v>8298</v>
      </c>
      <c r="P2976" s="13">
        <f t="shared" si="184"/>
        <v>102</v>
      </c>
      <c r="Q2976" s="13">
        <f t="shared" si="185"/>
        <v>58.62</v>
      </c>
      <c r="R2976" s="14">
        <f t="shared" si="186"/>
        <v>41880.061006944445</v>
      </c>
      <c r="S2976" s="14">
        <f t="shared" si="187"/>
        <v>41908.065972222219</v>
      </c>
    </row>
    <row r="2977" spans="1:19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2" t="s">
        <v>8297</v>
      </c>
      <c r="O2977" t="s">
        <v>8298</v>
      </c>
      <c r="P2977" s="13">
        <f t="shared" si="184"/>
        <v>100</v>
      </c>
      <c r="Q2977" s="13">
        <f t="shared" si="185"/>
        <v>70.88</v>
      </c>
      <c r="R2977" s="14">
        <f t="shared" si="186"/>
        <v>41941.683865740742</v>
      </c>
      <c r="S2977" s="14">
        <f t="shared" si="187"/>
        <v>41970.125</v>
      </c>
    </row>
    <row r="2978" spans="1:19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2" t="s">
        <v>8297</v>
      </c>
      <c r="O2978" t="s">
        <v>8298</v>
      </c>
      <c r="P2978" s="13">
        <f t="shared" si="184"/>
        <v>171</v>
      </c>
      <c r="Q2978" s="13">
        <f t="shared" si="185"/>
        <v>8.57</v>
      </c>
      <c r="R2978" s="14">
        <f t="shared" si="186"/>
        <v>42425.730671296296</v>
      </c>
      <c r="S2978" s="14">
        <f t="shared" si="187"/>
        <v>42442.5</v>
      </c>
    </row>
    <row r="2979" spans="1:19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2" t="s">
        <v>8297</v>
      </c>
      <c r="O2979" t="s">
        <v>8298</v>
      </c>
      <c r="P2979" s="13">
        <f t="shared" si="184"/>
        <v>114</v>
      </c>
      <c r="Q2979" s="13">
        <f t="shared" si="185"/>
        <v>113.57</v>
      </c>
      <c r="R2979" s="14">
        <f t="shared" si="186"/>
        <v>42026.88118055556</v>
      </c>
      <c r="S2979" s="14">
        <f t="shared" si="187"/>
        <v>42086.093055555553</v>
      </c>
    </row>
    <row r="2980" spans="1:19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2" t="s">
        <v>8297</v>
      </c>
      <c r="O2980" t="s">
        <v>8298</v>
      </c>
      <c r="P2980" s="13">
        <f t="shared" si="184"/>
        <v>129</v>
      </c>
      <c r="Q2980" s="13">
        <f t="shared" si="185"/>
        <v>60.69</v>
      </c>
      <c r="R2980" s="14">
        <f t="shared" si="186"/>
        <v>41922.640590277777</v>
      </c>
      <c r="S2980" s="14">
        <f t="shared" si="187"/>
        <v>41932.249305555553</v>
      </c>
    </row>
    <row r="2981" spans="1:19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2" t="s">
        <v>8297</v>
      </c>
      <c r="O2981" t="s">
        <v>8298</v>
      </c>
      <c r="P2981" s="13">
        <f t="shared" si="184"/>
        <v>101</v>
      </c>
      <c r="Q2981" s="13">
        <f t="shared" si="185"/>
        <v>110.22</v>
      </c>
      <c r="R2981" s="14">
        <f t="shared" si="186"/>
        <v>41993.824340277773</v>
      </c>
      <c r="S2981" s="14">
        <f t="shared" si="187"/>
        <v>42010.25</v>
      </c>
    </row>
    <row r="2982" spans="1:19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2" t="s">
        <v>8297</v>
      </c>
      <c r="O2982" t="s">
        <v>8298</v>
      </c>
      <c r="P2982" s="13">
        <f t="shared" si="184"/>
        <v>109</v>
      </c>
      <c r="Q2982" s="13">
        <f t="shared" si="185"/>
        <v>136.46</v>
      </c>
      <c r="R2982" s="14">
        <f t="shared" si="186"/>
        <v>42219.915856481486</v>
      </c>
      <c r="S2982" s="14">
        <f t="shared" si="187"/>
        <v>42240.083333333328</v>
      </c>
    </row>
    <row r="2983" spans="1:19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2" t="s">
        <v>8297</v>
      </c>
      <c r="O2983" t="s">
        <v>8337</v>
      </c>
      <c r="P2983" s="13">
        <f t="shared" si="184"/>
        <v>129</v>
      </c>
      <c r="Q2983" s="13">
        <f t="shared" si="185"/>
        <v>53.16</v>
      </c>
      <c r="R2983" s="14">
        <f t="shared" si="186"/>
        <v>42225.559675925921</v>
      </c>
      <c r="S2983" s="14">
        <f t="shared" si="187"/>
        <v>42270.559675925921</v>
      </c>
    </row>
    <row r="2984" spans="1:19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2" t="s">
        <v>8297</v>
      </c>
      <c r="O2984" t="s">
        <v>8337</v>
      </c>
      <c r="P2984" s="13">
        <f t="shared" si="184"/>
        <v>102</v>
      </c>
      <c r="Q2984" s="13">
        <f t="shared" si="185"/>
        <v>86.49</v>
      </c>
      <c r="R2984" s="14">
        <f t="shared" si="186"/>
        <v>42381.686840277776</v>
      </c>
      <c r="S2984" s="14">
        <f t="shared" si="187"/>
        <v>42411.686840277776</v>
      </c>
    </row>
    <row r="2985" spans="1:19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2" t="s">
        <v>8297</v>
      </c>
      <c r="O2985" t="s">
        <v>8337</v>
      </c>
      <c r="P2985" s="13">
        <f t="shared" si="184"/>
        <v>147</v>
      </c>
      <c r="Q2985" s="13">
        <f t="shared" si="185"/>
        <v>155.24</v>
      </c>
      <c r="R2985" s="14">
        <f t="shared" si="186"/>
        <v>41894.632361111115</v>
      </c>
      <c r="S2985" s="14">
        <f t="shared" si="187"/>
        <v>41954.674027777779</v>
      </c>
    </row>
    <row r="2986" spans="1:19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2" t="s">
        <v>8297</v>
      </c>
      <c r="O2986" t="s">
        <v>8337</v>
      </c>
      <c r="P2986" s="13">
        <f t="shared" si="184"/>
        <v>100</v>
      </c>
      <c r="Q2986" s="13">
        <f t="shared" si="185"/>
        <v>115.08</v>
      </c>
      <c r="R2986" s="14">
        <f t="shared" si="186"/>
        <v>42576.278715277775</v>
      </c>
      <c r="S2986" s="14">
        <f t="shared" si="187"/>
        <v>42606.278715277775</v>
      </c>
    </row>
    <row r="2987" spans="1:19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2" t="s">
        <v>8297</v>
      </c>
      <c r="O2987" t="s">
        <v>8337</v>
      </c>
      <c r="P2987" s="13">
        <f t="shared" si="184"/>
        <v>122</v>
      </c>
      <c r="Q2987" s="13">
        <f t="shared" si="185"/>
        <v>109.59</v>
      </c>
      <c r="R2987" s="14">
        <f t="shared" si="186"/>
        <v>42654.973703703698</v>
      </c>
      <c r="S2987" s="14">
        <f t="shared" si="187"/>
        <v>42674.166666666672</v>
      </c>
    </row>
    <row r="2988" spans="1:19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2" t="s">
        <v>8297</v>
      </c>
      <c r="O2988" t="s">
        <v>8337</v>
      </c>
      <c r="P2988" s="13">
        <f t="shared" si="184"/>
        <v>106</v>
      </c>
      <c r="Q2988" s="13">
        <f t="shared" si="185"/>
        <v>45.21</v>
      </c>
      <c r="R2988" s="14">
        <f t="shared" si="186"/>
        <v>42431.500069444446</v>
      </c>
      <c r="S2988" s="14">
        <f t="shared" si="187"/>
        <v>42491.458402777775</v>
      </c>
    </row>
    <row r="2989" spans="1:19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2" t="s">
        <v>8297</v>
      </c>
      <c r="O2989" t="s">
        <v>8337</v>
      </c>
      <c r="P2989" s="13">
        <f t="shared" si="184"/>
        <v>110</v>
      </c>
      <c r="Q2989" s="13">
        <f t="shared" si="185"/>
        <v>104.15</v>
      </c>
      <c r="R2989" s="14">
        <f t="shared" si="186"/>
        <v>42627.307303240741</v>
      </c>
      <c r="S2989" s="14">
        <f t="shared" si="187"/>
        <v>42656</v>
      </c>
    </row>
    <row r="2990" spans="1:19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2" t="s">
        <v>8297</v>
      </c>
      <c r="O2990" t="s">
        <v>8337</v>
      </c>
      <c r="P2990" s="13">
        <f t="shared" si="184"/>
        <v>100</v>
      </c>
      <c r="Q2990" s="13">
        <f t="shared" si="185"/>
        <v>35.71</v>
      </c>
      <c r="R2990" s="14">
        <f t="shared" si="186"/>
        <v>42511.362048611118</v>
      </c>
      <c r="S2990" s="14">
        <f t="shared" si="187"/>
        <v>42541.362048611118</v>
      </c>
    </row>
    <row r="2991" spans="1:19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2" t="s">
        <v>8297</v>
      </c>
      <c r="O2991" t="s">
        <v>8337</v>
      </c>
      <c r="P2991" s="13">
        <f t="shared" si="184"/>
        <v>177</v>
      </c>
      <c r="Q2991" s="13">
        <f t="shared" si="185"/>
        <v>97</v>
      </c>
      <c r="R2991" s="14">
        <f t="shared" si="186"/>
        <v>42337.02039351852</v>
      </c>
      <c r="S2991" s="14">
        <f t="shared" si="187"/>
        <v>42359.207638888889</v>
      </c>
    </row>
    <row r="2992" spans="1:19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2" t="s">
        <v>8297</v>
      </c>
      <c r="O2992" t="s">
        <v>8337</v>
      </c>
      <c r="P2992" s="13">
        <f t="shared" si="184"/>
        <v>100</v>
      </c>
      <c r="Q2992" s="13">
        <f t="shared" si="185"/>
        <v>370.37</v>
      </c>
      <c r="R2992" s="14">
        <f t="shared" si="186"/>
        <v>42341.57430555555</v>
      </c>
      <c r="S2992" s="14">
        <f t="shared" si="187"/>
        <v>42376.57430555555</v>
      </c>
    </row>
    <row r="2993" spans="1:19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2" t="s">
        <v>8297</v>
      </c>
      <c r="O2993" t="s">
        <v>8337</v>
      </c>
      <c r="P2993" s="13">
        <f t="shared" si="184"/>
        <v>103</v>
      </c>
      <c r="Q2993" s="13">
        <f t="shared" si="185"/>
        <v>94.41</v>
      </c>
      <c r="R2993" s="14">
        <f t="shared" si="186"/>
        <v>42740.837152777778</v>
      </c>
      <c r="S2993" s="14">
        <f t="shared" si="187"/>
        <v>42762.837152777778</v>
      </c>
    </row>
    <row r="2994" spans="1:19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2" t="s">
        <v>8297</v>
      </c>
      <c r="O2994" t="s">
        <v>8337</v>
      </c>
      <c r="P2994" s="13">
        <f t="shared" si="184"/>
        <v>105</v>
      </c>
      <c r="Q2994" s="13">
        <f t="shared" si="185"/>
        <v>48.98</v>
      </c>
      <c r="R2994" s="14">
        <f t="shared" si="186"/>
        <v>42622.767476851848</v>
      </c>
      <c r="S2994" s="14">
        <f t="shared" si="187"/>
        <v>42652.767476851848</v>
      </c>
    </row>
    <row r="2995" spans="1:19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2" t="s">
        <v>8297</v>
      </c>
      <c r="O2995" t="s">
        <v>8337</v>
      </c>
      <c r="P2995" s="13">
        <f t="shared" si="184"/>
        <v>100</v>
      </c>
      <c r="Q2995" s="13">
        <f t="shared" si="185"/>
        <v>45.59</v>
      </c>
      <c r="R2995" s="14">
        <f t="shared" si="186"/>
        <v>42390.838738425926</v>
      </c>
      <c r="S2995" s="14">
        <f t="shared" si="187"/>
        <v>42420.838738425926</v>
      </c>
    </row>
    <row r="2996" spans="1:19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2" t="s">
        <v>8297</v>
      </c>
      <c r="O2996" t="s">
        <v>8337</v>
      </c>
      <c r="P2996" s="13">
        <f t="shared" si="184"/>
        <v>458</v>
      </c>
      <c r="Q2996" s="13">
        <f t="shared" si="185"/>
        <v>23.28</v>
      </c>
      <c r="R2996" s="14">
        <f t="shared" si="186"/>
        <v>41885.478842592594</v>
      </c>
      <c r="S2996" s="14">
        <f t="shared" si="187"/>
        <v>41915.478842592594</v>
      </c>
    </row>
    <row r="2997" spans="1:19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2" t="s">
        <v>8297</v>
      </c>
      <c r="O2997" t="s">
        <v>8337</v>
      </c>
      <c r="P2997" s="13">
        <f t="shared" si="184"/>
        <v>105</v>
      </c>
      <c r="Q2997" s="13">
        <f t="shared" si="185"/>
        <v>63.23</v>
      </c>
      <c r="R2997" s="14">
        <f t="shared" si="186"/>
        <v>42724.665173611109</v>
      </c>
      <c r="S2997" s="14">
        <f t="shared" si="187"/>
        <v>42754.665173611109</v>
      </c>
    </row>
    <row r="2998" spans="1:19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2" t="s">
        <v>8297</v>
      </c>
      <c r="O2998" t="s">
        <v>8337</v>
      </c>
      <c r="P2998" s="13">
        <f t="shared" si="184"/>
        <v>172</v>
      </c>
      <c r="Q2998" s="13">
        <f t="shared" si="185"/>
        <v>153.52000000000001</v>
      </c>
      <c r="R2998" s="14">
        <f t="shared" si="186"/>
        <v>42090.912500000006</v>
      </c>
      <c r="S2998" s="14">
        <f t="shared" si="187"/>
        <v>42150.912500000006</v>
      </c>
    </row>
    <row r="2999" spans="1:19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2" t="s">
        <v>8297</v>
      </c>
      <c r="O2999" t="s">
        <v>8337</v>
      </c>
      <c r="P2999" s="13">
        <f t="shared" si="184"/>
        <v>104</v>
      </c>
      <c r="Q2999" s="13">
        <f t="shared" si="185"/>
        <v>90.2</v>
      </c>
      <c r="R2999" s="14">
        <f t="shared" si="186"/>
        <v>42775.733715277776</v>
      </c>
      <c r="S2999" s="14">
        <f t="shared" si="187"/>
        <v>42793.207638888889</v>
      </c>
    </row>
    <row r="3000" spans="1:19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2" t="s">
        <v>8297</v>
      </c>
      <c r="O3000" t="s">
        <v>8337</v>
      </c>
      <c r="P3000" s="13">
        <f t="shared" si="184"/>
        <v>103</v>
      </c>
      <c r="Q3000" s="13">
        <f t="shared" si="185"/>
        <v>118.97</v>
      </c>
      <c r="R3000" s="14">
        <f t="shared" si="186"/>
        <v>41778.193622685183</v>
      </c>
      <c r="S3000" s="14">
        <f t="shared" si="187"/>
        <v>41806.184027777781</v>
      </c>
    </row>
    <row r="3001" spans="1:19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2" t="s">
        <v>8297</v>
      </c>
      <c r="O3001" t="s">
        <v>8337</v>
      </c>
      <c r="P3001" s="13">
        <f t="shared" si="184"/>
        <v>119</v>
      </c>
      <c r="Q3001" s="13">
        <f t="shared" si="185"/>
        <v>80.25</v>
      </c>
      <c r="R3001" s="14">
        <f t="shared" si="186"/>
        <v>42780.740277777775</v>
      </c>
      <c r="S3001" s="14">
        <f t="shared" si="187"/>
        <v>42795.083333333328</v>
      </c>
    </row>
    <row r="3002" spans="1:19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2" t="s">
        <v>8297</v>
      </c>
      <c r="O3002" t="s">
        <v>8337</v>
      </c>
      <c r="P3002" s="13">
        <f t="shared" si="184"/>
        <v>100</v>
      </c>
      <c r="Q3002" s="13">
        <f t="shared" si="185"/>
        <v>62.5</v>
      </c>
      <c r="R3002" s="14">
        <f t="shared" si="186"/>
        <v>42752.827199074076</v>
      </c>
      <c r="S3002" s="14">
        <f t="shared" si="187"/>
        <v>42766.75</v>
      </c>
    </row>
    <row r="3003" spans="1:19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2" t="s">
        <v>8297</v>
      </c>
      <c r="O3003" t="s">
        <v>8337</v>
      </c>
      <c r="P3003" s="13">
        <f t="shared" si="184"/>
        <v>319</v>
      </c>
      <c r="Q3003" s="13">
        <f t="shared" si="185"/>
        <v>131.38</v>
      </c>
      <c r="R3003" s="14">
        <f t="shared" si="186"/>
        <v>42534.895625000005</v>
      </c>
      <c r="S3003" s="14">
        <f t="shared" si="187"/>
        <v>42564.895625000005</v>
      </c>
    </row>
    <row r="3004" spans="1:19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2" t="s">
        <v>8297</v>
      </c>
      <c r="O3004" t="s">
        <v>8337</v>
      </c>
      <c r="P3004" s="13">
        <f t="shared" si="184"/>
        <v>109</v>
      </c>
      <c r="Q3004" s="13">
        <f t="shared" si="185"/>
        <v>73.03</v>
      </c>
      <c r="R3004" s="14">
        <f t="shared" si="186"/>
        <v>41239.83625</v>
      </c>
      <c r="S3004" s="14">
        <f t="shared" si="187"/>
        <v>41269.83625</v>
      </c>
    </row>
    <row r="3005" spans="1:19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2" t="s">
        <v>8297</v>
      </c>
      <c r="O3005" t="s">
        <v>8337</v>
      </c>
      <c r="P3005" s="13">
        <f t="shared" si="184"/>
        <v>101</v>
      </c>
      <c r="Q3005" s="13">
        <f t="shared" si="185"/>
        <v>178.53</v>
      </c>
      <c r="R3005" s="14">
        <f t="shared" si="186"/>
        <v>42398.849259259259</v>
      </c>
      <c r="S3005" s="14">
        <f t="shared" si="187"/>
        <v>42430.249305555553</v>
      </c>
    </row>
    <row r="3006" spans="1:19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2" t="s">
        <v>8297</v>
      </c>
      <c r="O3006" t="s">
        <v>8337</v>
      </c>
      <c r="P3006" s="13">
        <f t="shared" si="184"/>
        <v>113</v>
      </c>
      <c r="Q3006" s="13">
        <f t="shared" si="185"/>
        <v>162.91</v>
      </c>
      <c r="R3006" s="14">
        <f t="shared" si="186"/>
        <v>41928.881064814814</v>
      </c>
      <c r="S3006" s="14">
        <f t="shared" si="187"/>
        <v>41958.922731481478</v>
      </c>
    </row>
    <row r="3007" spans="1:19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2" t="s">
        <v>8297</v>
      </c>
      <c r="O3007" t="s">
        <v>8337</v>
      </c>
      <c r="P3007" s="13">
        <f t="shared" si="184"/>
        <v>120</v>
      </c>
      <c r="Q3007" s="13">
        <f t="shared" si="185"/>
        <v>108.24</v>
      </c>
      <c r="R3007" s="14">
        <f t="shared" si="186"/>
        <v>41888.674826388888</v>
      </c>
      <c r="S3007" s="14">
        <f t="shared" si="187"/>
        <v>41918.674826388888</v>
      </c>
    </row>
    <row r="3008" spans="1:19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2" t="s">
        <v>8297</v>
      </c>
      <c r="O3008" t="s">
        <v>8337</v>
      </c>
      <c r="P3008" s="13">
        <f t="shared" si="184"/>
        <v>108</v>
      </c>
      <c r="Q3008" s="13">
        <f t="shared" si="185"/>
        <v>88.87</v>
      </c>
      <c r="R3008" s="14">
        <f t="shared" si="186"/>
        <v>41957.756840277783</v>
      </c>
      <c r="S3008" s="14">
        <f t="shared" si="187"/>
        <v>41987.756840277783</v>
      </c>
    </row>
    <row r="3009" spans="1:19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2" t="s">
        <v>8297</v>
      </c>
      <c r="O3009" t="s">
        <v>8337</v>
      </c>
      <c r="P3009" s="13">
        <f t="shared" si="184"/>
        <v>180</v>
      </c>
      <c r="Q3009" s="13">
        <f t="shared" si="185"/>
        <v>54</v>
      </c>
      <c r="R3009" s="14">
        <f t="shared" si="186"/>
        <v>42098.216238425928</v>
      </c>
      <c r="S3009" s="14">
        <f t="shared" si="187"/>
        <v>42119.216238425928</v>
      </c>
    </row>
    <row r="3010" spans="1:19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2" t="s">
        <v>8297</v>
      </c>
      <c r="O3010" t="s">
        <v>8337</v>
      </c>
      <c r="P3010" s="13">
        <f t="shared" ref="P3010:P3073" si="188">ROUND(E3010/D3010*100,0)</f>
        <v>101</v>
      </c>
      <c r="Q3010" s="13">
        <f t="shared" si="185"/>
        <v>116.73</v>
      </c>
      <c r="R3010" s="14">
        <f t="shared" si="186"/>
        <v>42360.212025462963</v>
      </c>
      <c r="S3010" s="14">
        <f t="shared" si="187"/>
        <v>42390.212025462963</v>
      </c>
    </row>
    <row r="3011" spans="1:19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2" t="s">
        <v>8297</v>
      </c>
      <c r="O3011" t="s">
        <v>8337</v>
      </c>
      <c r="P3011" s="13">
        <f t="shared" si="188"/>
        <v>120</v>
      </c>
      <c r="Q3011" s="13">
        <f t="shared" ref="Q3011:Q3074" si="189">IFERROR(ROUND(E3011/L3011,2),0)</f>
        <v>233.9</v>
      </c>
      <c r="R3011" s="14">
        <f t="shared" ref="R3011:R3074" si="190">(((J3011/60)/60)/24)+DATE(1970,1,1)</f>
        <v>41939.569907407407</v>
      </c>
      <c r="S3011" s="14">
        <f t="shared" ref="S3011:S3074" si="191">(((I3011/60)/60)/24)+DATE(1970,1,1)</f>
        <v>41969.611574074079</v>
      </c>
    </row>
    <row r="3012" spans="1:19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2" t="s">
        <v>8297</v>
      </c>
      <c r="O3012" t="s">
        <v>8337</v>
      </c>
      <c r="P3012" s="13">
        <f t="shared" si="188"/>
        <v>158</v>
      </c>
      <c r="Q3012" s="13">
        <f t="shared" si="189"/>
        <v>158</v>
      </c>
      <c r="R3012" s="14">
        <f t="shared" si="190"/>
        <v>41996.832395833335</v>
      </c>
      <c r="S3012" s="14">
        <f t="shared" si="191"/>
        <v>42056.832395833335</v>
      </c>
    </row>
    <row r="3013" spans="1:19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2" t="s">
        <v>8297</v>
      </c>
      <c r="O3013" t="s">
        <v>8337</v>
      </c>
      <c r="P3013" s="13">
        <f t="shared" si="188"/>
        <v>124</v>
      </c>
      <c r="Q3013" s="13">
        <f t="shared" si="189"/>
        <v>14.84</v>
      </c>
      <c r="R3013" s="14">
        <f t="shared" si="190"/>
        <v>42334.468935185185</v>
      </c>
      <c r="S3013" s="14">
        <f t="shared" si="191"/>
        <v>42361.957638888889</v>
      </c>
    </row>
    <row r="3014" spans="1:19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2" t="s">
        <v>8297</v>
      </c>
      <c r="O3014" t="s">
        <v>8337</v>
      </c>
      <c r="P3014" s="13">
        <f t="shared" si="188"/>
        <v>117</v>
      </c>
      <c r="Q3014" s="13">
        <f t="shared" si="189"/>
        <v>85.18</v>
      </c>
      <c r="R3014" s="14">
        <f t="shared" si="190"/>
        <v>42024.702893518523</v>
      </c>
      <c r="S3014" s="14">
        <f t="shared" si="191"/>
        <v>42045.702893518523</v>
      </c>
    </row>
    <row r="3015" spans="1:19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2" t="s">
        <v>8297</v>
      </c>
      <c r="O3015" t="s">
        <v>8337</v>
      </c>
      <c r="P3015" s="13">
        <f t="shared" si="188"/>
        <v>157</v>
      </c>
      <c r="Q3015" s="13">
        <f t="shared" si="189"/>
        <v>146.69</v>
      </c>
      <c r="R3015" s="14">
        <f t="shared" si="190"/>
        <v>42146.836215277777</v>
      </c>
      <c r="S3015" s="14">
        <f t="shared" si="191"/>
        <v>42176.836215277777</v>
      </c>
    </row>
    <row r="3016" spans="1:19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2" t="s">
        <v>8297</v>
      </c>
      <c r="O3016" t="s">
        <v>8337</v>
      </c>
      <c r="P3016" s="13">
        <f t="shared" si="188"/>
        <v>113</v>
      </c>
      <c r="Q3016" s="13">
        <f t="shared" si="189"/>
        <v>50.76</v>
      </c>
      <c r="R3016" s="14">
        <f t="shared" si="190"/>
        <v>41920.123611111114</v>
      </c>
      <c r="S3016" s="14">
        <f t="shared" si="191"/>
        <v>41948.208333333336</v>
      </c>
    </row>
    <row r="3017" spans="1:19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2" t="s">
        <v>8297</v>
      </c>
      <c r="O3017" t="s">
        <v>8337</v>
      </c>
      <c r="P3017" s="13">
        <f t="shared" si="188"/>
        <v>103</v>
      </c>
      <c r="Q3017" s="13">
        <f t="shared" si="189"/>
        <v>87.7</v>
      </c>
      <c r="R3017" s="14">
        <f t="shared" si="190"/>
        <v>41785.72729166667</v>
      </c>
      <c r="S3017" s="14">
        <f t="shared" si="191"/>
        <v>41801.166666666664</v>
      </c>
    </row>
    <row r="3018" spans="1:19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2" t="s">
        <v>8297</v>
      </c>
      <c r="O3018" t="s">
        <v>8337</v>
      </c>
      <c r="P3018" s="13">
        <f t="shared" si="188"/>
        <v>103</v>
      </c>
      <c r="Q3018" s="13">
        <f t="shared" si="189"/>
        <v>242.28</v>
      </c>
      <c r="R3018" s="14">
        <f t="shared" si="190"/>
        <v>41778.548055555555</v>
      </c>
      <c r="S3018" s="14">
        <f t="shared" si="191"/>
        <v>41838.548055555555</v>
      </c>
    </row>
    <row r="3019" spans="1:19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2" t="s">
        <v>8297</v>
      </c>
      <c r="O3019" t="s">
        <v>8337</v>
      </c>
      <c r="P3019" s="13">
        <f t="shared" si="188"/>
        <v>106</v>
      </c>
      <c r="Q3019" s="13">
        <f t="shared" si="189"/>
        <v>146.44999999999999</v>
      </c>
      <c r="R3019" s="14">
        <f t="shared" si="190"/>
        <v>41841.850034722222</v>
      </c>
      <c r="S3019" s="14">
        <f t="shared" si="191"/>
        <v>41871.850034722222</v>
      </c>
    </row>
    <row r="3020" spans="1:19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2" t="s">
        <v>8297</v>
      </c>
      <c r="O3020" t="s">
        <v>8337</v>
      </c>
      <c r="P3020" s="13">
        <f t="shared" si="188"/>
        <v>101</v>
      </c>
      <c r="Q3020" s="13">
        <f t="shared" si="189"/>
        <v>103.17</v>
      </c>
      <c r="R3020" s="14">
        <f t="shared" si="190"/>
        <v>42163.29833333334</v>
      </c>
      <c r="S3020" s="14">
        <f t="shared" si="191"/>
        <v>42205.916666666672</v>
      </c>
    </row>
    <row r="3021" spans="1:19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2" t="s">
        <v>8297</v>
      </c>
      <c r="O3021" t="s">
        <v>8337</v>
      </c>
      <c r="P3021" s="13">
        <f t="shared" si="188"/>
        <v>121</v>
      </c>
      <c r="Q3021" s="13">
        <f t="shared" si="189"/>
        <v>80.459999999999994</v>
      </c>
      <c r="R3021" s="14">
        <f t="shared" si="190"/>
        <v>41758.833564814813</v>
      </c>
      <c r="S3021" s="14">
        <f t="shared" si="191"/>
        <v>41786.125</v>
      </c>
    </row>
    <row r="3022" spans="1:19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2" t="s">
        <v>8297</v>
      </c>
      <c r="O3022" t="s">
        <v>8337</v>
      </c>
      <c r="P3022" s="13">
        <f t="shared" si="188"/>
        <v>101</v>
      </c>
      <c r="Q3022" s="13">
        <f t="shared" si="189"/>
        <v>234.67</v>
      </c>
      <c r="R3022" s="14">
        <f t="shared" si="190"/>
        <v>42170.846446759257</v>
      </c>
      <c r="S3022" s="14">
        <f t="shared" si="191"/>
        <v>42230.846446759257</v>
      </c>
    </row>
    <row r="3023" spans="1:19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2" t="s">
        <v>8297</v>
      </c>
      <c r="O3023" t="s">
        <v>8337</v>
      </c>
      <c r="P3023" s="13">
        <f t="shared" si="188"/>
        <v>116</v>
      </c>
      <c r="Q3023" s="13">
        <f t="shared" si="189"/>
        <v>50.69</v>
      </c>
      <c r="R3023" s="14">
        <f t="shared" si="190"/>
        <v>42660.618854166663</v>
      </c>
      <c r="S3023" s="14">
        <f t="shared" si="191"/>
        <v>42696.249305555553</v>
      </c>
    </row>
    <row r="3024" spans="1:19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2" t="s">
        <v>8297</v>
      </c>
      <c r="O3024" t="s">
        <v>8337</v>
      </c>
      <c r="P3024" s="13">
        <f t="shared" si="188"/>
        <v>101</v>
      </c>
      <c r="Q3024" s="13">
        <f t="shared" si="189"/>
        <v>162.71</v>
      </c>
      <c r="R3024" s="14">
        <f t="shared" si="190"/>
        <v>42564.95380787037</v>
      </c>
      <c r="S3024" s="14">
        <f t="shared" si="191"/>
        <v>42609.95380787037</v>
      </c>
    </row>
    <row r="3025" spans="1:19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2" t="s">
        <v>8297</v>
      </c>
      <c r="O3025" t="s">
        <v>8337</v>
      </c>
      <c r="P3025" s="13">
        <f t="shared" si="188"/>
        <v>103</v>
      </c>
      <c r="Q3025" s="13">
        <f t="shared" si="189"/>
        <v>120.17</v>
      </c>
      <c r="R3025" s="14">
        <f t="shared" si="190"/>
        <v>42121.675763888896</v>
      </c>
      <c r="S3025" s="14">
        <f t="shared" si="191"/>
        <v>42166.675763888896</v>
      </c>
    </row>
    <row r="3026" spans="1:19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2" t="s">
        <v>8297</v>
      </c>
      <c r="O3026" t="s">
        <v>8337</v>
      </c>
      <c r="P3026" s="13">
        <f t="shared" si="188"/>
        <v>246</v>
      </c>
      <c r="Q3026" s="13">
        <f t="shared" si="189"/>
        <v>67.7</v>
      </c>
      <c r="R3026" s="14">
        <f t="shared" si="190"/>
        <v>41158.993923611109</v>
      </c>
      <c r="S3026" s="14">
        <f t="shared" si="191"/>
        <v>41188.993923611109</v>
      </c>
    </row>
    <row r="3027" spans="1:19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2" t="s">
        <v>8297</v>
      </c>
      <c r="O3027" t="s">
        <v>8337</v>
      </c>
      <c r="P3027" s="13">
        <f t="shared" si="188"/>
        <v>302</v>
      </c>
      <c r="Q3027" s="13">
        <f t="shared" si="189"/>
        <v>52.1</v>
      </c>
      <c r="R3027" s="14">
        <f t="shared" si="190"/>
        <v>41761.509409722225</v>
      </c>
      <c r="S3027" s="14">
        <f t="shared" si="191"/>
        <v>41789.666666666664</v>
      </c>
    </row>
    <row r="3028" spans="1:19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2" t="s">
        <v>8297</v>
      </c>
      <c r="O3028" t="s">
        <v>8337</v>
      </c>
      <c r="P3028" s="13">
        <f t="shared" si="188"/>
        <v>143</v>
      </c>
      <c r="Q3028" s="13">
        <f t="shared" si="189"/>
        <v>51.6</v>
      </c>
      <c r="R3028" s="14">
        <f t="shared" si="190"/>
        <v>42783.459398148145</v>
      </c>
      <c r="S3028" s="14">
        <f t="shared" si="191"/>
        <v>42797.459398148145</v>
      </c>
    </row>
    <row r="3029" spans="1:19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2" t="s">
        <v>8297</v>
      </c>
      <c r="O3029" t="s">
        <v>8337</v>
      </c>
      <c r="P3029" s="13">
        <f t="shared" si="188"/>
        <v>131</v>
      </c>
      <c r="Q3029" s="13">
        <f t="shared" si="189"/>
        <v>164.3</v>
      </c>
      <c r="R3029" s="14">
        <f t="shared" si="190"/>
        <v>42053.704293981486</v>
      </c>
      <c r="S3029" s="14">
        <f t="shared" si="191"/>
        <v>42083.662627314814</v>
      </c>
    </row>
    <row r="3030" spans="1:19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2" t="s">
        <v>8297</v>
      </c>
      <c r="O3030" t="s">
        <v>8337</v>
      </c>
      <c r="P3030" s="13">
        <f t="shared" si="188"/>
        <v>168</v>
      </c>
      <c r="Q3030" s="13">
        <f t="shared" si="189"/>
        <v>84.86</v>
      </c>
      <c r="R3030" s="14">
        <f t="shared" si="190"/>
        <v>42567.264178240745</v>
      </c>
      <c r="S3030" s="14">
        <f t="shared" si="191"/>
        <v>42597.264178240745</v>
      </c>
    </row>
    <row r="3031" spans="1:19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2" t="s">
        <v>8297</v>
      </c>
      <c r="O3031" t="s">
        <v>8337</v>
      </c>
      <c r="P3031" s="13">
        <f t="shared" si="188"/>
        <v>110</v>
      </c>
      <c r="Q3031" s="13">
        <f t="shared" si="189"/>
        <v>94.55</v>
      </c>
      <c r="R3031" s="14">
        <f t="shared" si="190"/>
        <v>41932.708877314813</v>
      </c>
      <c r="S3031" s="14">
        <f t="shared" si="191"/>
        <v>41961.190972222219</v>
      </c>
    </row>
    <row r="3032" spans="1:19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2" t="s">
        <v>8297</v>
      </c>
      <c r="O3032" t="s">
        <v>8337</v>
      </c>
      <c r="P3032" s="13">
        <f t="shared" si="188"/>
        <v>107</v>
      </c>
      <c r="Q3032" s="13">
        <f t="shared" si="189"/>
        <v>45.54</v>
      </c>
      <c r="R3032" s="14">
        <f t="shared" si="190"/>
        <v>42233.747349537036</v>
      </c>
      <c r="S3032" s="14">
        <f t="shared" si="191"/>
        <v>42263.747349537036</v>
      </c>
    </row>
    <row r="3033" spans="1:19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2" t="s">
        <v>8297</v>
      </c>
      <c r="O3033" t="s">
        <v>8337</v>
      </c>
      <c r="P3033" s="13">
        <f t="shared" si="188"/>
        <v>100</v>
      </c>
      <c r="Q3033" s="13">
        <f t="shared" si="189"/>
        <v>51.72</v>
      </c>
      <c r="R3033" s="14">
        <f t="shared" si="190"/>
        <v>42597.882488425923</v>
      </c>
      <c r="S3033" s="14">
        <f t="shared" si="191"/>
        <v>42657.882488425923</v>
      </c>
    </row>
    <row r="3034" spans="1:19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2" t="s">
        <v>8297</v>
      </c>
      <c r="O3034" t="s">
        <v>8337</v>
      </c>
      <c r="P3034" s="13">
        <f t="shared" si="188"/>
        <v>127</v>
      </c>
      <c r="Q3034" s="13">
        <f t="shared" si="189"/>
        <v>50.88</v>
      </c>
      <c r="R3034" s="14">
        <f t="shared" si="190"/>
        <v>42228.044664351852</v>
      </c>
      <c r="S3034" s="14">
        <f t="shared" si="191"/>
        <v>42258.044664351852</v>
      </c>
    </row>
    <row r="3035" spans="1:19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2" t="s">
        <v>8297</v>
      </c>
      <c r="O3035" t="s">
        <v>8337</v>
      </c>
      <c r="P3035" s="13">
        <f t="shared" si="188"/>
        <v>147</v>
      </c>
      <c r="Q3035" s="13">
        <f t="shared" si="189"/>
        <v>191.13</v>
      </c>
      <c r="R3035" s="14">
        <f t="shared" si="190"/>
        <v>42570.110243055555</v>
      </c>
      <c r="S3035" s="14">
        <f t="shared" si="191"/>
        <v>42600.110243055555</v>
      </c>
    </row>
    <row r="3036" spans="1:19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2" t="s">
        <v>8297</v>
      </c>
      <c r="O3036" t="s">
        <v>8337</v>
      </c>
      <c r="P3036" s="13">
        <f t="shared" si="188"/>
        <v>113</v>
      </c>
      <c r="Q3036" s="13">
        <f t="shared" si="189"/>
        <v>89.31</v>
      </c>
      <c r="R3036" s="14">
        <f t="shared" si="190"/>
        <v>42644.535358796296</v>
      </c>
      <c r="S3036" s="14">
        <f t="shared" si="191"/>
        <v>42675.165972222225</v>
      </c>
    </row>
    <row r="3037" spans="1:19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2" t="s">
        <v>8297</v>
      </c>
      <c r="O3037" t="s">
        <v>8337</v>
      </c>
      <c r="P3037" s="13">
        <f t="shared" si="188"/>
        <v>109</v>
      </c>
      <c r="Q3037" s="13">
        <f t="shared" si="189"/>
        <v>88.59</v>
      </c>
      <c r="R3037" s="14">
        <f t="shared" si="190"/>
        <v>41368.560289351852</v>
      </c>
      <c r="S3037" s="14">
        <f t="shared" si="191"/>
        <v>41398.560289351852</v>
      </c>
    </row>
    <row r="3038" spans="1:19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2" t="s">
        <v>8297</v>
      </c>
      <c r="O3038" t="s">
        <v>8337</v>
      </c>
      <c r="P3038" s="13">
        <f t="shared" si="188"/>
        <v>127</v>
      </c>
      <c r="Q3038" s="13">
        <f t="shared" si="189"/>
        <v>96.3</v>
      </c>
      <c r="R3038" s="14">
        <f t="shared" si="190"/>
        <v>41466.785231481481</v>
      </c>
      <c r="S3038" s="14">
        <f t="shared" si="191"/>
        <v>41502.499305555553</v>
      </c>
    </row>
    <row r="3039" spans="1:19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2" t="s">
        <v>8297</v>
      </c>
      <c r="O3039" t="s">
        <v>8337</v>
      </c>
      <c r="P3039" s="13">
        <f t="shared" si="188"/>
        <v>213</v>
      </c>
      <c r="Q3039" s="13">
        <f t="shared" si="189"/>
        <v>33.31</v>
      </c>
      <c r="R3039" s="14">
        <f t="shared" si="190"/>
        <v>40378.893206018518</v>
      </c>
      <c r="S3039" s="14">
        <f t="shared" si="191"/>
        <v>40453.207638888889</v>
      </c>
    </row>
    <row r="3040" spans="1:19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2" t="s">
        <v>8297</v>
      </c>
      <c r="O3040" t="s">
        <v>8337</v>
      </c>
      <c r="P3040" s="13">
        <f t="shared" si="188"/>
        <v>101</v>
      </c>
      <c r="Q3040" s="13">
        <f t="shared" si="189"/>
        <v>37.22</v>
      </c>
      <c r="R3040" s="14">
        <f t="shared" si="190"/>
        <v>42373.252280092594</v>
      </c>
      <c r="S3040" s="14">
        <f t="shared" si="191"/>
        <v>42433.252280092594</v>
      </c>
    </row>
    <row r="3041" spans="1:19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2" t="s">
        <v>8297</v>
      </c>
      <c r="O3041" t="s">
        <v>8337</v>
      </c>
      <c r="P3041" s="13">
        <f t="shared" si="188"/>
        <v>109</v>
      </c>
      <c r="Q3041" s="13">
        <f t="shared" si="189"/>
        <v>92.13</v>
      </c>
      <c r="R3041" s="14">
        <f t="shared" si="190"/>
        <v>41610.794421296298</v>
      </c>
      <c r="S3041" s="14">
        <f t="shared" si="191"/>
        <v>41637.332638888889</v>
      </c>
    </row>
    <row r="3042" spans="1:19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2" t="s">
        <v>8297</v>
      </c>
      <c r="O3042" t="s">
        <v>8337</v>
      </c>
      <c r="P3042" s="13">
        <f t="shared" si="188"/>
        <v>108</v>
      </c>
      <c r="Q3042" s="13">
        <f t="shared" si="189"/>
        <v>76.790000000000006</v>
      </c>
      <c r="R3042" s="14">
        <f t="shared" si="190"/>
        <v>42177.791909722218</v>
      </c>
      <c r="S3042" s="14">
        <f t="shared" si="191"/>
        <v>42181.958333333328</v>
      </c>
    </row>
    <row r="3043" spans="1:19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2" t="s">
        <v>8297</v>
      </c>
      <c r="O3043" t="s">
        <v>8337</v>
      </c>
      <c r="P3043" s="13">
        <f t="shared" si="188"/>
        <v>110</v>
      </c>
      <c r="Q3043" s="13">
        <f t="shared" si="189"/>
        <v>96.53</v>
      </c>
      <c r="R3043" s="14">
        <f t="shared" si="190"/>
        <v>42359.868611111116</v>
      </c>
      <c r="S3043" s="14">
        <f t="shared" si="191"/>
        <v>42389.868611111116</v>
      </c>
    </row>
    <row r="3044" spans="1:19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2" t="s">
        <v>8297</v>
      </c>
      <c r="O3044" t="s">
        <v>8337</v>
      </c>
      <c r="P3044" s="13">
        <f t="shared" si="188"/>
        <v>128</v>
      </c>
      <c r="Q3044" s="13">
        <f t="shared" si="189"/>
        <v>51.89</v>
      </c>
      <c r="R3044" s="14">
        <f t="shared" si="190"/>
        <v>42253.688043981485</v>
      </c>
      <c r="S3044" s="14">
        <f t="shared" si="191"/>
        <v>42283.688043981485</v>
      </c>
    </row>
    <row r="3045" spans="1:19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2" t="s">
        <v>8297</v>
      </c>
      <c r="O3045" t="s">
        <v>8337</v>
      </c>
      <c r="P3045" s="13">
        <f t="shared" si="188"/>
        <v>110</v>
      </c>
      <c r="Q3045" s="13">
        <f t="shared" si="189"/>
        <v>128.91</v>
      </c>
      <c r="R3045" s="14">
        <f t="shared" si="190"/>
        <v>42083.070590277777</v>
      </c>
      <c r="S3045" s="14">
        <f t="shared" si="191"/>
        <v>42110.118055555555</v>
      </c>
    </row>
    <row r="3046" spans="1:19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2" t="s">
        <v>8297</v>
      </c>
      <c r="O3046" t="s">
        <v>8337</v>
      </c>
      <c r="P3046" s="13">
        <f t="shared" si="188"/>
        <v>109</v>
      </c>
      <c r="Q3046" s="13">
        <f t="shared" si="189"/>
        <v>84.11</v>
      </c>
      <c r="R3046" s="14">
        <f t="shared" si="190"/>
        <v>42387.7268287037</v>
      </c>
      <c r="S3046" s="14">
        <f t="shared" si="191"/>
        <v>42402.7268287037</v>
      </c>
    </row>
    <row r="3047" spans="1:19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2" t="s">
        <v>8297</v>
      </c>
      <c r="O3047" t="s">
        <v>8337</v>
      </c>
      <c r="P3047" s="13">
        <f t="shared" si="188"/>
        <v>133</v>
      </c>
      <c r="Q3047" s="13">
        <f t="shared" si="189"/>
        <v>82.94</v>
      </c>
      <c r="R3047" s="14">
        <f t="shared" si="190"/>
        <v>41843.155729166669</v>
      </c>
      <c r="S3047" s="14">
        <f t="shared" si="191"/>
        <v>41873.155729166669</v>
      </c>
    </row>
    <row r="3048" spans="1:19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2" t="s">
        <v>8297</v>
      </c>
      <c r="O3048" t="s">
        <v>8337</v>
      </c>
      <c r="P3048" s="13">
        <f t="shared" si="188"/>
        <v>191</v>
      </c>
      <c r="Q3048" s="13">
        <f t="shared" si="189"/>
        <v>259.95</v>
      </c>
      <c r="R3048" s="14">
        <f t="shared" si="190"/>
        <v>41862.803078703706</v>
      </c>
      <c r="S3048" s="14">
        <f t="shared" si="191"/>
        <v>41892.202777777777</v>
      </c>
    </row>
    <row r="3049" spans="1:19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2" t="s">
        <v>8297</v>
      </c>
      <c r="O3049" t="s">
        <v>8337</v>
      </c>
      <c r="P3049" s="13">
        <f t="shared" si="188"/>
        <v>149</v>
      </c>
      <c r="Q3049" s="13">
        <f t="shared" si="189"/>
        <v>37.25</v>
      </c>
      <c r="R3049" s="14">
        <f t="shared" si="190"/>
        <v>42443.989050925928</v>
      </c>
      <c r="S3049" s="14">
        <f t="shared" si="191"/>
        <v>42487.552777777775</v>
      </c>
    </row>
    <row r="3050" spans="1:19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2" t="s">
        <v>8297</v>
      </c>
      <c r="O3050" t="s">
        <v>8337</v>
      </c>
      <c r="P3050" s="13">
        <f t="shared" si="188"/>
        <v>166</v>
      </c>
      <c r="Q3050" s="13">
        <f t="shared" si="189"/>
        <v>177.02</v>
      </c>
      <c r="R3050" s="14">
        <f t="shared" si="190"/>
        <v>41975.901180555549</v>
      </c>
      <c r="S3050" s="14">
        <f t="shared" si="191"/>
        <v>42004.890277777777</v>
      </c>
    </row>
    <row r="3051" spans="1:19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2" t="s">
        <v>8297</v>
      </c>
      <c r="O3051" t="s">
        <v>8337</v>
      </c>
      <c r="P3051" s="13">
        <f t="shared" si="188"/>
        <v>107</v>
      </c>
      <c r="Q3051" s="13">
        <f t="shared" si="189"/>
        <v>74.069999999999993</v>
      </c>
      <c r="R3051" s="14">
        <f t="shared" si="190"/>
        <v>42139.014525462961</v>
      </c>
      <c r="S3051" s="14">
        <f t="shared" si="191"/>
        <v>42169.014525462961</v>
      </c>
    </row>
    <row r="3052" spans="1:19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2" t="s">
        <v>8297</v>
      </c>
      <c r="O3052" t="s">
        <v>8337</v>
      </c>
      <c r="P3052" s="13">
        <f t="shared" si="188"/>
        <v>106</v>
      </c>
      <c r="Q3052" s="13">
        <f t="shared" si="189"/>
        <v>70.67</v>
      </c>
      <c r="R3052" s="14">
        <f t="shared" si="190"/>
        <v>42465.16851851852</v>
      </c>
      <c r="S3052" s="14">
        <f t="shared" si="191"/>
        <v>42495.16851851852</v>
      </c>
    </row>
    <row r="3053" spans="1:19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2" t="s">
        <v>8297</v>
      </c>
      <c r="O3053" t="s">
        <v>8337</v>
      </c>
      <c r="P3053" s="13">
        <f t="shared" si="188"/>
        <v>24</v>
      </c>
      <c r="Q3053" s="13">
        <f t="shared" si="189"/>
        <v>23.63</v>
      </c>
      <c r="R3053" s="14">
        <f t="shared" si="190"/>
        <v>42744.416030092587</v>
      </c>
      <c r="S3053" s="14">
        <f t="shared" si="191"/>
        <v>42774.416030092587</v>
      </c>
    </row>
    <row r="3054" spans="1:19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2" t="s">
        <v>8297</v>
      </c>
      <c r="O3054" t="s">
        <v>8337</v>
      </c>
      <c r="P3054" s="13">
        <f t="shared" si="188"/>
        <v>0</v>
      </c>
      <c r="Q3054" s="13">
        <f t="shared" si="189"/>
        <v>37.5</v>
      </c>
      <c r="R3054" s="14">
        <f t="shared" si="190"/>
        <v>42122.670069444444</v>
      </c>
      <c r="S3054" s="14">
        <f t="shared" si="191"/>
        <v>42152.665972222225</v>
      </c>
    </row>
    <row r="3055" spans="1:19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2" t="s">
        <v>8297</v>
      </c>
      <c r="O3055" t="s">
        <v>8337</v>
      </c>
      <c r="P3055" s="13">
        <f t="shared" si="188"/>
        <v>0</v>
      </c>
      <c r="Q3055" s="13">
        <f t="shared" si="189"/>
        <v>13.33</v>
      </c>
      <c r="R3055" s="14">
        <f t="shared" si="190"/>
        <v>41862.761724537035</v>
      </c>
      <c r="S3055" s="14">
        <f t="shared" si="191"/>
        <v>41914.165972222225</v>
      </c>
    </row>
    <row r="3056" spans="1:19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2" t="s">
        <v>8297</v>
      </c>
      <c r="O3056" t="s">
        <v>8337</v>
      </c>
      <c r="P3056" s="13">
        <f t="shared" si="188"/>
        <v>0</v>
      </c>
      <c r="Q3056" s="13">
        <f t="shared" si="189"/>
        <v>0</v>
      </c>
      <c r="R3056" s="14">
        <f t="shared" si="190"/>
        <v>42027.832800925928</v>
      </c>
      <c r="S3056" s="14">
        <f t="shared" si="191"/>
        <v>42065.044444444444</v>
      </c>
    </row>
    <row r="3057" spans="1:19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2" t="s">
        <v>8297</v>
      </c>
      <c r="O3057" t="s">
        <v>8337</v>
      </c>
      <c r="P3057" s="13">
        <f t="shared" si="188"/>
        <v>0</v>
      </c>
      <c r="Q3057" s="13">
        <f t="shared" si="189"/>
        <v>1</v>
      </c>
      <c r="R3057" s="14">
        <f t="shared" si="190"/>
        <v>41953.95821759259</v>
      </c>
      <c r="S3057" s="14">
        <f t="shared" si="191"/>
        <v>42013.95821759259</v>
      </c>
    </row>
    <row r="3058" spans="1:19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2" t="s">
        <v>8297</v>
      </c>
      <c r="O3058" t="s">
        <v>8337</v>
      </c>
      <c r="P3058" s="13">
        <f t="shared" si="188"/>
        <v>0</v>
      </c>
      <c r="Q3058" s="13">
        <f t="shared" si="189"/>
        <v>0</v>
      </c>
      <c r="R3058" s="14">
        <f t="shared" si="190"/>
        <v>41851.636388888888</v>
      </c>
      <c r="S3058" s="14">
        <f t="shared" si="191"/>
        <v>41911.636388888888</v>
      </c>
    </row>
    <row r="3059" spans="1:19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2" t="s">
        <v>8297</v>
      </c>
      <c r="O3059" t="s">
        <v>8337</v>
      </c>
      <c r="P3059" s="13">
        <f t="shared" si="188"/>
        <v>0</v>
      </c>
      <c r="Q3059" s="13">
        <f t="shared" si="189"/>
        <v>0</v>
      </c>
      <c r="R3059" s="14">
        <f t="shared" si="190"/>
        <v>42433.650590277779</v>
      </c>
      <c r="S3059" s="14">
        <f t="shared" si="191"/>
        <v>42463.608923611115</v>
      </c>
    </row>
    <row r="3060" spans="1:19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2" t="s">
        <v>8297</v>
      </c>
      <c r="O3060" t="s">
        <v>8337</v>
      </c>
      <c r="P3060" s="13">
        <f t="shared" si="188"/>
        <v>0</v>
      </c>
      <c r="Q3060" s="13">
        <f t="shared" si="189"/>
        <v>1</v>
      </c>
      <c r="R3060" s="14">
        <f t="shared" si="190"/>
        <v>42460.374305555553</v>
      </c>
      <c r="S3060" s="14">
        <f t="shared" si="191"/>
        <v>42510.374305555553</v>
      </c>
    </row>
    <row r="3061" spans="1:19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2" t="s">
        <v>8297</v>
      </c>
      <c r="O3061" t="s">
        <v>8337</v>
      </c>
      <c r="P3061" s="13">
        <f t="shared" si="188"/>
        <v>3</v>
      </c>
      <c r="Q3061" s="13">
        <f t="shared" si="189"/>
        <v>41</v>
      </c>
      <c r="R3061" s="14">
        <f t="shared" si="190"/>
        <v>41829.935717592591</v>
      </c>
      <c r="S3061" s="14">
        <f t="shared" si="191"/>
        <v>41859.935717592591</v>
      </c>
    </row>
    <row r="3062" spans="1:19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2" t="s">
        <v>8297</v>
      </c>
      <c r="O3062" t="s">
        <v>8337</v>
      </c>
      <c r="P3062" s="13">
        <f t="shared" si="188"/>
        <v>0</v>
      </c>
      <c r="Q3062" s="13">
        <f t="shared" si="189"/>
        <v>55.83</v>
      </c>
      <c r="R3062" s="14">
        <f t="shared" si="190"/>
        <v>42245.274699074071</v>
      </c>
      <c r="S3062" s="14">
        <f t="shared" si="191"/>
        <v>42275.274699074071</v>
      </c>
    </row>
    <row r="3063" spans="1:19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2" t="s">
        <v>8297</v>
      </c>
      <c r="O3063" t="s">
        <v>8337</v>
      </c>
      <c r="P3063" s="13">
        <f t="shared" si="188"/>
        <v>0</v>
      </c>
      <c r="Q3063" s="13">
        <f t="shared" si="189"/>
        <v>0</v>
      </c>
      <c r="R3063" s="14">
        <f t="shared" si="190"/>
        <v>41834.784120370372</v>
      </c>
      <c r="S3063" s="14">
        <f t="shared" si="191"/>
        <v>41864.784120370372</v>
      </c>
    </row>
    <row r="3064" spans="1:19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2" t="s">
        <v>8297</v>
      </c>
      <c r="O3064" t="s">
        <v>8337</v>
      </c>
      <c r="P3064" s="13">
        <f t="shared" si="188"/>
        <v>67</v>
      </c>
      <c r="Q3064" s="13">
        <f t="shared" si="189"/>
        <v>99.76</v>
      </c>
      <c r="R3064" s="14">
        <f t="shared" si="190"/>
        <v>42248.535787037035</v>
      </c>
      <c r="S3064" s="14">
        <f t="shared" si="191"/>
        <v>42277.75</v>
      </c>
    </row>
    <row r="3065" spans="1:19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2" t="s">
        <v>8297</v>
      </c>
      <c r="O3065" t="s">
        <v>8337</v>
      </c>
      <c r="P3065" s="13">
        <f t="shared" si="188"/>
        <v>20</v>
      </c>
      <c r="Q3065" s="13">
        <f t="shared" si="189"/>
        <v>25.52</v>
      </c>
      <c r="R3065" s="14">
        <f t="shared" si="190"/>
        <v>42630.922893518517</v>
      </c>
      <c r="S3065" s="14">
        <f t="shared" si="191"/>
        <v>42665.922893518517</v>
      </c>
    </row>
    <row r="3066" spans="1:19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2" t="s">
        <v>8297</v>
      </c>
      <c r="O3066" t="s">
        <v>8337</v>
      </c>
      <c r="P3066" s="13">
        <f t="shared" si="188"/>
        <v>11</v>
      </c>
      <c r="Q3066" s="13">
        <f t="shared" si="189"/>
        <v>117.65</v>
      </c>
      <c r="R3066" s="14">
        <f t="shared" si="190"/>
        <v>42299.130162037036</v>
      </c>
      <c r="S3066" s="14">
        <f t="shared" si="191"/>
        <v>42330.290972222225</v>
      </c>
    </row>
    <row r="3067" spans="1:19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2" t="s">
        <v>8297</v>
      </c>
      <c r="O3067" t="s">
        <v>8337</v>
      </c>
      <c r="P3067" s="13">
        <f t="shared" si="188"/>
        <v>0</v>
      </c>
      <c r="Q3067" s="13">
        <f t="shared" si="189"/>
        <v>5</v>
      </c>
      <c r="R3067" s="14">
        <f t="shared" si="190"/>
        <v>41825.055231481485</v>
      </c>
      <c r="S3067" s="14">
        <f t="shared" si="191"/>
        <v>41850.055231481485</v>
      </c>
    </row>
    <row r="3068" spans="1:19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2" t="s">
        <v>8297</v>
      </c>
      <c r="O3068" t="s">
        <v>8337</v>
      </c>
      <c r="P3068" s="13">
        <f t="shared" si="188"/>
        <v>12</v>
      </c>
      <c r="Q3068" s="13">
        <f t="shared" si="189"/>
        <v>2796.67</v>
      </c>
      <c r="R3068" s="14">
        <f t="shared" si="190"/>
        <v>42531.228437500002</v>
      </c>
      <c r="S3068" s="14">
        <f t="shared" si="191"/>
        <v>42561.228437500002</v>
      </c>
    </row>
    <row r="3069" spans="1:19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2" t="s">
        <v>8297</v>
      </c>
      <c r="O3069" t="s">
        <v>8337</v>
      </c>
      <c r="P3069" s="13">
        <f t="shared" si="188"/>
        <v>3</v>
      </c>
      <c r="Q3069" s="13">
        <f t="shared" si="189"/>
        <v>200</v>
      </c>
      <c r="R3069" s="14">
        <f t="shared" si="190"/>
        <v>42226.938414351855</v>
      </c>
      <c r="S3069" s="14">
        <f t="shared" si="191"/>
        <v>42256.938414351855</v>
      </c>
    </row>
    <row r="3070" spans="1:19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2" t="s">
        <v>8297</v>
      </c>
      <c r="O3070" t="s">
        <v>8337</v>
      </c>
      <c r="P3070" s="13">
        <f t="shared" si="188"/>
        <v>0</v>
      </c>
      <c r="Q3070" s="13">
        <f t="shared" si="189"/>
        <v>87.5</v>
      </c>
      <c r="R3070" s="14">
        <f t="shared" si="190"/>
        <v>42263.691574074073</v>
      </c>
      <c r="S3070" s="14">
        <f t="shared" si="191"/>
        <v>42293.691574074073</v>
      </c>
    </row>
    <row r="3071" spans="1:19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2" t="s">
        <v>8297</v>
      </c>
      <c r="O3071" t="s">
        <v>8337</v>
      </c>
      <c r="P3071" s="13">
        <f t="shared" si="188"/>
        <v>14</v>
      </c>
      <c r="Q3071" s="13">
        <f t="shared" si="189"/>
        <v>20.14</v>
      </c>
      <c r="R3071" s="14">
        <f t="shared" si="190"/>
        <v>41957.833726851852</v>
      </c>
      <c r="S3071" s="14">
        <f t="shared" si="191"/>
        <v>41987.833726851852</v>
      </c>
    </row>
    <row r="3072" spans="1:19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2" t="s">
        <v>8297</v>
      </c>
      <c r="O3072" t="s">
        <v>8337</v>
      </c>
      <c r="P3072" s="13">
        <f t="shared" si="188"/>
        <v>3</v>
      </c>
      <c r="Q3072" s="13">
        <f t="shared" si="189"/>
        <v>20.88</v>
      </c>
      <c r="R3072" s="14">
        <f t="shared" si="190"/>
        <v>42690.733437499999</v>
      </c>
      <c r="S3072" s="14">
        <f t="shared" si="191"/>
        <v>42711.733437499999</v>
      </c>
    </row>
    <row r="3073" spans="1:19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2" t="s">
        <v>8297</v>
      </c>
      <c r="O3073" t="s">
        <v>8337</v>
      </c>
      <c r="P3073" s="13">
        <f t="shared" si="188"/>
        <v>60</v>
      </c>
      <c r="Q3073" s="13">
        <f t="shared" si="189"/>
        <v>61.31</v>
      </c>
      <c r="R3073" s="14">
        <f t="shared" si="190"/>
        <v>42097.732418981483</v>
      </c>
      <c r="S3073" s="14">
        <f t="shared" si="191"/>
        <v>42115.249305555553</v>
      </c>
    </row>
    <row r="3074" spans="1:19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2" t="s">
        <v>8297</v>
      </c>
      <c r="O3074" t="s">
        <v>8337</v>
      </c>
      <c r="P3074" s="13">
        <f t="shared" ref="P3074:P3137" si="192">ROUND(E3074/D3074*100,0)</f>
        <v>0</v>
      </c>
      <c r="Q3074" s="13">
        <f t="shared" si="189"/>
        <v>1</v>
      </c>
      <c r="R3074" s="14">
        <f t="shared" si="190"/>
        <v>42658.690532407403</v>
      </c>
      <c r="S3074" s="14">
        <f t="shared" si="191"/>
        <v>42673.073611111111</v>
      </c>
    </row>
    <row r="3075" spans="1:19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2" t="s">
        <v>8297</v>
      </c>
      <c r="O3075" t="s">
        <v>8337</v>
      </c>
      <c r="P3075" s="13">
        <f t="shared" si="192"/>
        <v>0</v>
      </c>
      <c r="Q3075" s="13">
        <f t="shared" ref="Q3075:Q3138" si="193">IFERROR(ROUND(E3075/L3075,2),0)</f>
        <v>92.14</v>
      </c>
      <c r="R3075" s="14">
        <f t="shared" ref="R3075:R3138" si="194">(((J3075/60)/60)/24)+DATE(1970,1,1)</f>
        <v>42111.684027777781</v>
      </c>
      <c r="S3075" s="14">
        <f t="shared" ref="S3075:S3138" si="195">(((I3075/60)/60)/24)+DATE(1970,1,1)</f>
        <v>42169.804861111115</v>
      </c>
    </row>
    <row r="3076" spans="1:19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2" t="s">
        <v>8297</v>
      </c>
      <c r="O3076" t="s">
        <v>8337</v>
      </c>
      <c r="P3076" s="13">
        <f t="shared" si="192"/>
        <v>0</v>
      </c>
      <c r="Q3076" s="13">
        <f t="shared" si="193"/>
        <v>7.33</v>
      </c>
      <c r="R3076" s="14">
        <f t="shared" si="194"/>
        <v>42409.571284722217</v>
      </c>
      <c r="S3076" s="14">
        <f t="shared" si="195"/>
        <v>42439.571284722217</v>
      </c>
    </row>
    <row r="3077" spans="1:19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2" t="s">
        <v>8297</v>
      </c>
      <c r="O3077" t="s">
        <v>8337</v>
      </c>
      <c r="P3077" s="13">
        <f t="shared" si="192"/>
        <v>9</v>
      </c>
      <c r="Q3077" s="13">
        <f t="shared" si="193"/>
        <v>64.8</v>
      </c>
      <c r="R3077" s="14">
        <f t="shared" si="194"/>
        <v>42551.102314814809</v>
      </c>
      <c r="S3077" s="14">
        <f t="shared" si="195"/>
        <v>42601.102314814809</v>
      </c>
    </row>
    <row r="3078" spans="1:19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2" t="s">
        <v>8297</v>
      </c>
      <c r="O3078" t="s">
        <v>8337</v>
      </c>
      <c r="P3078" s="13">
        <f t="shared" si="192"/>
        <v>15</v>
      </c>
      <c r="Q3078" s="13">
        <f t="shared" si="193"/>
        <v>30.12</v>
      </c>
      <c r="R3078" s="14">
        <f t="shared" si="194"/>
        <v>42226.651886574073</v>
      </c>
      <c r="S3078" s="14">
        <f t="shared" si="195"/>
        <v>42286.651886574073</v>
      </c>
    </row>
    <row r="3079" spans="1:19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2" t="s">
        <v>8297</v>
      </c>
      <c r="O3079" t="s">
        <v>8337</v>
      </c>
      <c r="P3079" s="13">
        <f t="shared" si="192"/>
        <v>0</v>
      </c>
      <c r="Q3079" s="13">
        <f t="shared" si="193"/>
        <v>52.5</v>
      </c>
      <c r="R3079" s="14">
        <f t="shared" si="194"/>
        <v>42766.956921296296</v>
      </c>
      <c r="S3079" s="14">
        <f t="shared" si="195"/>
        <v>42796.956921296296</v>
      </c>
    </row>
    <row r="3080" spans="1:19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2" t="s">
        <v>8297</v>
      </c>
      <c r="O3080" t="s">
        <v>8337</v>
      </c>
      <c r="P3080" s="13">
        <f t="shared" si="192"/>
        <v>0</v>
      </c>
      <c r="Q3080" s="13">
        <f t="shared" si="193"/>
        <v>23.67</v>
      </c>
      <c r="R3080" s="14">
        <f t="shared" si="194"/>
        <v>42031.138831018514</v>
      </c>
      <c r="S3080" s="14">
        <f t="shared" si="195"/>
        <v>42061.138831018514</v>
      </c>
    </row>
    <row r="3081" spans="1:19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2" t="s">
        <v>8297</v>
      </c>
      <c r="O3081" t="s">
        <v>8337</v>
      </c>
      <c r="P3081" s="13">
        <f t="shared" si="192"/>
        <v>1</v>
      </c>
      <c r="Q3081" s="13">
        <f t="shared" si="193"/>
        <v>415.78</v>
      </c>
      <c r="R3081" s="14">
        <f t="shared" si="194"/>
        <v>42055.713368055556</v>
      </c>
      <c r="S3081" s="14">
        <f t="shared" si="195"/>
        <v>42085.671701388885</v>
      </c>
    </row>
    <row r="3082" spans="1:19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2" t="s">
        <v>8297</v>
      </c>
      <c r="O3082" t="s">
        <v>8337</v>
      </c>
      <c r="P3082" s="13">
        <f t="shared" si="192"/>
        <v>0</v>
      </c>
      <c r="Q3082" s="13">
        <f t="shared" si="193"/>
        <v>53.71</v>
      </c>
      <c r="R3082" s="14">
        <f t="shared" si="194"/>
        <v>41940.028287037036</v>
      </c>
      <c r="S3082" s="14">
        <f t="shared" si="195"/>
        <v>42000.0699537037</v>
      </c>
    </row>
    <row r="3083" spans="1:19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2" t="s">
        <v>8297</v>
      </c>
      <c r="O3083" t="s">
        <v>8337</v>
      </c>
      <c r="P3083" s="13">
        <f t="shared" si="192"/>
        <v>0</v>
      </c>
      <c r="Q3083" s="13">
        <f t="shared" si="193"/>
        <v>420.6</v>
      </c>
      <c r="R3083" s="14">
        <f t="shared" si="194"/>
        <v>42237.181608796294</v>
      </c>
      <c r="S3083" s="14">
        <f t="shared" si="195"/>
        <v>42267.181608796294</v>
      </c>
    </row>
    <row r="3084" spans="1:19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2" t="s">
        <v>8297</v>
      </c>
      <c r="O3084" t="s">
        <v>8337</v>
      </c>
      <c r="P3084" s="13">
        <f t="shared" si="192"/>
        <v>0</v>
      </c>
      <c r="Q3084" s="13">
        <f t="shared" si="193"/>
        <v>0</v>
      </c>
      <c r="R3084" s="14">
        <f t="shared" si="194"/>
        <v>42293.922986111109</v>
      </c>
      <c r="S3084" s="14">
        <f t="shared" si="195"/>
        <v>42323.96465277778</v>
      </c>
    </row>
    <row r="3085" spans="1:19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2" t="s">
        <v>8297</v>
      </c>
      <c r="O3085" t="s">
        <v>8337</v>
      </c>
      <c r="P3085" s="13">
        <f t="shared" si="192"/>
        <v>0</v>
      </c>
      <c r="Q3085" s="13">
        <f t="shared" si="193"/>
        <v>18.670000000000002</v>
      </c>
      <c r="R3085" s="14">
        <f t="shared" si="194"/>
        <v>41853.563402777778</v>
      </c>
      <c r="S3085" s="14">
        <f t="shared" si="195"/>
        <v>41883.208333333336</v>
      </c>
    </row>
    <row r="3086" spans="1:19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2" t="s">
        <v>8297</v>
      </c>
      <c r="O3086" t="s">
        <v>8337</v>
      </c>
      <c r="P3086" s="13">
        <f t="shared" si="192"/>
        <v>12</v>
      </c>
      <c r="Q3086" s="13">
        <f t="shared" si="193"/>
        <v>78.33</v>
      </c>
      <c r="R3086" s="14">
        <f t="shared" si="194"/>
        <v>42100.723738425921</v>
      </c>
      <c r="S3086" s="14">
        <f t="shared" si="195"/>
        <v>42129.783333333333</v>
      </c>
    </row>
    <row r="3087" spans="1:19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2" t="s">
        <v>8297</v>
      </c>
      <c r="O3087" t="s">
        <v>8337</v>
      </c>
      <c r="P3087" s="13">
        <f t="shared" si="192"/>
        <v>2</v>
      </c>
      <c r="Q3087" s="13">
        <f t="shared" si="193"/>
        <v>67.78</v>
      </c>
      <c r="R3087" s="14">
        <f t="shared" si="194"/>
        <v>42246.883784722217</v>
      </c>
      <c r="S3087" s="14">
        <f t="shared" si="195"/>
        <v>42276.883784722217</v>
      </c>
    </row>
    <row r="3088" spans="1:19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2" t="s">
        <v>8297</v>
      </c>
      <c r="O3088" t="s">
        <v>8337</v>
      </c>
      <c r="P3088" s="13">
        <f t="shared" si="192"/>
        <v>0</v>
      </c>
      <c r="Q3088" s="13">
        <f t="shared" si="193"/>
        <v>16.670000000000002</v>
      </c>
      <c r="R3088" s="14">
        <f t="shared" si="194"/>
        <v>42173.67082175926</v>
      </c>
      <c r="S3088" s="14">
        <f t="shared" si="195"/>
        <v>42233.67082175926</v>
      </c>
    </row>
    <row r="3089" spans="1:19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2" t="s">
        <v>8297</v>
      </c>
      <c r="O3089" t="s">
        <v>8337</v>
      </c>
      <c r="P3089" s="13">
        <f t="shared" si="192"/>
        <v>1</v>
      </c>
      <c r="Q3089" s="13">
        <f t="shared" si="193"/>
        <v>62.5</v>
      </c>
      <c r="R3089" s="14">
        <f t="shared" si="194"/>
        <v>42665.150347222225</v>
      </c>
      <c r="S3089" s="14">
        <f t="shared" si="195"/>
        <v>42725.192013888889</v>
      </c>
    </row>
    <row r="3090" spans="1:19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2" t="s">
        <v>8297</v>
      </c>
      <c r="O3090" t="s">
        <v>8337</v>
      </c>
      <c r="P3090" s="13">
        <f t="shared" si="192"/>
        <v>0</v>
      </c>
      <c r="Q3090" s="13">
        <f t="shared" si="193"/>
        <v>42</v>
      </c>
      <c r="R3090" s="14">
        <f t="shared" si="194"/>
        <v>41981.57230324074</v>
      </c>
      <c r="S3090" s="14">
        <f t="shared" si="195"/>
        <v>42012.570138888885</v>
      </c>
    </row>
    <row r="3091" spans="1:19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2" t="s">
        <v>8297</v>
      </c>
      <c r="O3091" t="s">
        <v>8337</v>
      </c>
      <c r="P3091" s="13">
        <f t="shared" si="192"/>
        <v>23</v>
      </c>
      <c r="Q3091" s="13">
        <f t="shared" si="193"/>
        <v>130.09</v>
      </c>
      <c r="R3091" s="14">
        <f t="shared" si="194"/>
        <v>42528.542627314819</v>
      </c>
      <c r="S3091" s="14">
        <f t="shared" si="195"/>
        <v>42560.082638888889</v>
      </c>
    </row>
    <row r="3092" spans="1:19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2" t="s">
        <v>8297</v>
      </c>
      <c r="O3092" t="s">
        <v>8337</v>
      </c>
      <c r="P3092" s="13">
        <f t="shared" si="192"/>
        <v>5</v>
      </c>
      <c r="Q3092" s="13">
        <f t="shared" si="193"/>
        <v>1270.22</v>
      </c>
      <c r="R3092" s="14">
        <f t="shared" si="194"/>
        <v>42065.818807870368</v>
      </c>
      <c r="S3092" s="14">
        <f t="shared" si="195"/>
        <v>42125.777141203704</v>
      </c>
    </row>
    <row r="3093" spans="1:19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2" t="s">
        <v>8297</v>
      </c>
      <c r="O3093" t="s">
        <v>8337</v>
      </c>
      <c r="P3093" s="13">
        <f t="shared" si="192"/>
        <v>16</v>
      </c>
      <c r="Q3093" s="13">
        <f t="shared" si="193"/>
        <v>88.44</v>
      </c>
      <c r="R3093" s="14">
        <f t="shared" si="194"/>
        <v>42566.948414351849</v>
      </c>
      <c r="S3093" s="14">
        <f t="shared" si="195"/>
        <v>42596.948414351849</v>
      </c>
    </row>
    <row r="3094" spans="1:19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2" t="s">
        <v>8297</v>
      </c>
      <c r="O3094" t="s">
        <v>8337</v>
      </c>
      <c r="P3094" s="13">
        <f t="shared" si="192"/>
        <v>1</v>
      </c>
      <c r="Q3094" s="13">
        <f t="shared" si="193"/>
        <v>56.34</v>
      </c>
      <c r="R3094" s="14">
        <f t="shared" si="194"/>
        <v>42255.619351851856</v>
      </c>
      <c r="S3094" s="14">
        <f t="shared" si="195"/>
        <v>42292.916666666672</v>
      </c>
    </row>
    <row r="3095" spans="1:19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2" t="s">
        <v>8297</v>
      </c>
      <c r="O3095" t="s">
        <v>8337</v>
      </c>
      <c r="P3095" s="13">
        <f t="shared" si="192"/>
        <v>23</v>
      </c>
      <c r="Q3095" s="13">
        <f t="shared" si="193"/>
        <v>53.53</v>
      </c>
      <c r="R3095" s="14">
        <f t="shared" si="194"/>
        <v>41760.909039351849</v>
      </c>
      <c r="S3095" s="14">
        <f t="shared" si="195"/>
        <v>41791.165972222225</v>
      </c>
    </row>
    <row r="3096" spans="1:19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2" t="s">
        <v>8297</v>
      </c>
      <c r="O3096" t="s">
        <v>8337</v>
      </c>
      <c r="P3096" s="13">
        <f t="shared" si="192"/>
        <v>0</v>
      </c>
      <c r="Q3096" s="13">
        <f t="shared" si="193"/>
        <v>25</v>
      </c>
      <c r="R3096" s="14">
        <f t="shared" si="194"/>
        <v>42207.795787037037</v>
      </c>
      <c r="S3096" s="14">
        <f t="shared" si="195"/>
        <v>42267.795787037037</v>
      </c>
    </row>
    <row r="3097" spans="1:19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2" t="s">
        <v>8297</v>
      </c>
      <c r="O3097" t="s">
        <v>8337</v>
      </c>
      <c r="P3097" s="13">
        <f t="shared" si="192"/>
        <v>0</v>
      </c>
      <c r="Q3097" s="13">
        <f t="shared" si="193"/>
        <v>50</v>
      </c>
      <c r="R3097" s="14">
        <f t="shared" si="194"/>
        <v>42523.025231481486</v>
      </c>
      <c r="S3097" s="14">
        <f t="shared" si="195"/>
        <v>42583.025231481486</v>
      </c>
    </row>
    <row r="3098" spans="1:19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2" t="s">
        <v>8297</v>
      </c>
      <c r="O3098" t="s">
        <v>8337</v>
      </c>
      <c r="P3098" s="13">
        <f t="shared" si="192"/>
        <v>4</v>
      </c>
      <c r="Q3098" s="13">
        <f t="shared" si="193"/>
        <v>56.79</v>
      </c>
      <c r="R3098" s="14">
        <f t="shared" si="194"/>
        <v>42114.825532407413</v>
      </c>
      <c r="S3098" s="14">
        <f t="shared" si="195"/>
        <v>42144.825532407413</v>
      </c>
    </row>
    <row r="3099" spans="1:19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2" t="s">
        <v>8297</v>
      </c>
      <c r="O3099" t="s">
        <v>8337</v>
      </c>
      <c r="P3099" s="13">
        <f t="shared" si="192"/>
        <v>17</v>
      </c>
      <c r="Q3099" s="13">
        <f t="shared" si="193"/>
        <v>40.83</v>
      </c>
      <c r="R3099" s="14">
        <f t="shared" si="194"/>
        <v>42629.503483796296</v>
      </c>
      <c r="S3099" s="14">
        <f t="shared" si="195"/>
        <v>42650.583333333328</v>
      </c>
    </row>
    <row r="3100" spans="1:19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2" t="s">
        <v>8297</v>
      </c>
      <c r="O3100" t="s">
        <v>8337</v>
      </c>
      <c r="P3100" s="13">
        <f t="shared" si="192"/>
        <v>4</v>
      </c>
      <c r="Q3100" s="13">
        <f t="shared" si="193"/>
        <v>65.11</v>
      </c>
      <c r="R3100" s="14">
        <f t="shared" si="194"/>
        <v>42359.792233796295</v>
      </c>
      <c r="S3100" s="14">
        <f t="shared" si="195"/>
        <v>42408.01180555555</v>
      </c>
    </row>
    <row r="3101" spans="1:19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2" t="s">
        <v>8297</v>
      </c>
      <c r="O3101" t="s">
        <v>8337</v>
      </c>
      <c r="P3101" s="13">
        <f t="shared" si="192"/>
        <v>14</v>
      </c>
      <c r="Q3101" s="13">
        <f t="shared" si="193"/>
        <v>55.6</v>
      </c>
      <c r="R3101" s="14">
        <f t="shared" si="194"/>
        <v>42382.189710648148</v>
      </c>
      <c r="S3101" s="14">
        <f t="shared" si="195"/>
        <v>42412.189710648148</v>
      </c>
    </row>
    <row r="3102" spans="1:19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2" t="s">
        <v>8297</v>
      </c>
      <c r="O3102" t="s">
        <v>8337</v>
      </c>
      <c r="P3102" s="13">
        <f t="shared" si="192"/>
        <v>15</v>
      </c>
      <c r="Q3102" s="13">
        <f t="shared" si="193"/>
        <v>140.54</v>
      </c>
      <c r="R3102" s="14">
        <f t="shared" si="194"/>
        <v>41902.622395833336</v>
      </c>
      <c r="S3102" s="14">
        <f t="shared" si="195"/>
        <v>41932.622395833336</v>
      </c>
    </row>
    <row r="3103" spans="1:19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2" t="s">
        <v>8297</v>
      </c>
      <c r="O3103" t="s">
        <v>8337</v>
      </c>
      <c r="P3103" s="13">
        <f t="shared" si="192"/>
        <v>12</v>
      </c>
      <c r="Q3103" s="13">
        <f t="shared" si="193"/>
        <v>25</v>
      </c>
      <c r="R3103" s="14">
        <f t="shared" si="194"/>
        <v>42171.383530092593</v>
      </c>
      <c r="S3103" s="14">
        <f t="shared" si="195"/>
        <v>42201.330555555556</v>
      </c>
    </row>
    <row r="3104" spans="1:19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2" t="s">
        <v>8297</v>
      </c>
      <c r="O3104" t="s">
        <v>8337</v>
      </c>
      <c r="P3104" s="13">
        <f t="shared" si="192"/>
        <v>39</v>
      </c>
      <c r="Q3104" s="13">
        <f t="shared" si="193"/>
        <v>69.53</v>
      </c>
      <c r="R3104" s="14">
        <f t="shared" si="194"/>
        <v>42555.340486111112</v>
      </c>
      <c r="S3104" s="14">
        <f t="shared" si="195"/>
        <v>42605.340486111112</v>
      </c>
    </row>
    <row r="3105" spans="1:19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2" t="s">
        <v>8297</v>
      </c>
      <c r="O3105" t="s">
        <v>8337</v>
      </c>
      <c r="P3105" s="13">
        <f t="shared" si="192"/>
        <v>0</v>
      </c>
      <c r="Q3105" s="13">
        <f t="shared" si="193"/>
        <v>5.5</v>
      </c>
      <c r="R3105" s="14">
        <f t="shared" si="194"/>
        <v>42107.156319444446</v>
      </c>
      <c r="S3105" s="14">
        <f t="shared" si="195"/>
        <v>42167.156319444446</v>
      </c>
    </row>
    <row r="3106" spans="1:19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2" t="s">
        <v>8297</v>
      </c>
      <c r="O3106" t="s">
        <v>8337</v>
      </c>
      <c r="P3106" s="13">
        <f t="shared" si="192"/>
        <v>30</v>
      </c>
      <c r="Q3106" s="13">
        <f t="shared" si="193"/>
        <v>237</v>
      </c>
      <c r="R3106" s="14">
        <f t="shared" si="194"/>
        <v>42006.908692129626</v>
      </c>
      <c r="S3106" s="14">
        <f t="shared" si="195"/>
        <v>42038.083333333328</v>
      </c>
    </row>
    <row r="3107" spans="1:19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2" t="s">
        <v>8297</v>
      </c>
      <c r="O3107" t="s">
        <v>8337</v>
      </c>
      <c r="P3107" s="13">
        <f t="shared" si="192"/>
        <v>42</v>
      </c>
      <c r="Q3107" s="13">
        <f t="shared" si="193"/>
        <v>79.87</v>
      </c>
      <c r="R3107" s="14">
        <f t="shared" si="194"/>
        <v>41876.718935185185</v>
      </c>
      <c r="S3107" s="14">
        <f t="shared" si="195"/>
        <v>41931.208333333336</v>
      </c>
    </row>
    <row r="3108" spans="1:19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2" t="s">
        <v>8297</v>
      </c>
      <c r="O3108" t="s">
        <v>8337</v>
      </c>
      <c r="P3108" s="13">
        <f t="shared" si="192"/>
        <v>4</v>
      </c>
      <c r="Q3108" s="13">
        <f t="shared" si="193"/>
        <v>10.25</v>
      </c>
      <c r="R3108" s="14">
        <f t="shared" si="194"/>
        <v>42241.429120370376</v>
      </c>
      <c r="S3108" s="14">
        <f t="shared" si="195"/>
        <v>42263.916666666672</v>
      </c>
    </row>
    <row r="3109" spans="1:19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2" t="s">
        <v>8297</v>
      </c>
      <c r="O3109" t="s">
        <v>8337</v>
      </c>
      <c r="P3109" s="13">
        <f t="shared" si="192"/>
        <v>20</v>
      </c>
      <c r="Q3109" s="13">
        <f t="shared" si="193"/>
        <v>272.58999999999997</v>
      </c>
      <c r="R3109" s="14">
        <f t="shared" si="194"/>
        <v>42128.814247685179</v>
      </c>
      <c r="S3109" s="14">
        <f t="shared" si="195"/>
        <v>42135.814247685179</v>
      </c>
    </row>
    <row r="3110" spans="1:19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2" t="s">
        <v>8297</v>
      </c>
      <c r="O3110" t="s">
        <v>8337</v>
      </c>
      <c r="P3110" s="13">
        <f t="shared" si="192"/>
        <v>0</v>
      </c>
      <c r="Q3110" s="13">
        <f t="shared" si="193"/>
        <v>13</v>
      </c>
      <c r="R3110" s="14">
        <f t="shared" si="194"/>
        <v>42062.680486111116</v>
      </c>
      <c r="S3110" s="14">
        <f t="shared" si="195"/>
        <v>42122.638819444444</v>
      </c>
    </row>
    <row r="3111" spans="1:19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2" t="s">
        <v>8297</v>
      </c>
      <c r="O3111" t="s">
        <v>8337</v>
      </c>
      <c r="P3111" s="13">
        <f t="shared" si="192"/>
        <v>25</v>
      </c>
      <c r="Q3111" s="13">
        <f t="shared" si="193"/>
        <v>58.18</v>
      </c>
      <c r="R3111" s="14">
        <f t="shared" si="194"/>
        <v>41844.125115740739</v>
      </c>
      <c r="S3111" s="14">
        <f t="shared" si="195"/>
        <v>41879.125115740739</v>
      </c>
    </row>
    <row r="3112" spans="1:19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2" t="s">
        <v>8297</v>
      </c>
      <c r="O3112" t="s">
        <v>8337</v>
      </c>
      <c r="P3112" s="13">
        <f t="shared" si="192"/>
        <v>0</v>
      </c>
      <c r="Q3112" s="13">
        <f t="shared" si="193"/>
        <v>10</v>
      </c>
      <c r="R3112" s="14">
        <f t="shared" si="194"/>
        <v>42745.031469907408</v>
      </c>
      <c r="S3112" s="14">
        <f t="shared" si="195"/>
        <v>42785.031469907408</v>
      </c>
    </row>
    <row r="3113" spans="1:19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2" t="s">
        <v>8297</v>
      </c>
      <c r="O3113" t="s">
        <v>8337</v>
      </c>
      <c r="P3113" s="13">
        <f t="shared" si="192"/>
        <v>27</v>
      </c>
      <c r="Q3113" s="13">
        <f t="shared" si="193"/>
        <v>70.11</v>
      </c>
      <c r="R3113" s="14">
        <f t="shared" si="194"/>
        <v>41885.595138888886</v>
      </c>
      <c r="S3113" s="14">
        <f t="shared" si="195"/>
        <v>41916.595138888886</v>
      </c>
    </row>
    <row r="3114" spans="1:19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2" t="s">
        <v>8297</v>
      </c>
      <c r="O3114" t="s">
        <v>8337</v>
      </c>
      <c r="P3114" s="13">
        <f t="shared" si="192"/>
        <v>5</v>
      </c>
      <c r="Q3114" s="13">
        <f t="shared" si="193"/>
        <v>57.89</v>
      </c>
      <c r="R3114" s="14">
        <f t="shared" si="194"/>
        <v>42615.121921296297</v>
      </c>
      <c r="S3114" s="14">
        <f t="shared" si="195"/>
        <v>42675.121921296297</v>
      </c>
    </row>
    <row r="3115" spans="1:19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2" t="s">
        <v>8297</v>
      </c>
      <c r="O3115" t="s">
        <v>8337</v>
      </c>
      <c r="P3115" s="13">
        <f t="shared" si="192"/>
        <v>4</v>
      </c>
      <c r="Q3115" s="13">
        <f t="shared" si="193"/>
        <v>125.27</v>
      </c>
      <c r="R3115" s="14">
        <f t="shared" si="194"/>
        <v>42081.731273148151</v>
      </c>
      <c r="S3115" s="14">
        <f t="shared" si="195"/>
        <v>42111.731273148151</v>
      </c>
    </row>
    <row r="3116" spans="1:19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2" t="s">
        <v>8297</v>
      </c>
      <c r="O3116" t="s">
        <v>8337</v>
      </c>
      <c r="P3116" s="13">
        <f t="shared" si="192"/>
        <v>0</v>
      </c>
      <c r="Q3116" s="13">
        <f t="shared" si="193"/>
        <v>0</v>
      </c>
      <c r="R3116" s="14">
        <f t="shared" si="194"/>
        <v>41843.632523148146</v>
      </c>
      <c r="S3116" s="14">
        <f t="shared" si="195"/>
        <v>41903.632523148146</v>
      </c>
    </row>
    <row r="3117" spans="1:19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2" t="s">
        <v>8297</v>
      </c>
      <c r="O3117" t="s">
        <v>8337</v>
      </c>
      <c r="P3117" s="13">
        <f t="shared" si="192"/>
        <v>3</v>
      </c>
      <c r="Q3117" s="13">
        <f t="shared" si="193"/>
        <v>300</v>
      </c>
      <c r="R3117" s="14">
        <f t="shared" si="194"/>
        <v>42496.447071759263</v>
      </c>
      <c r="S3117" s="14">
        <f t="shared" si="195"/>
        <v>42526.447071759263</v>
      </c>
    </row>
    <row r="3118" spans="1:19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2" t="s">
        <v>8297</v>
      </c>
      <c r="O3118" t="s">
        <v>8337</v>
      </c>
      <c r="P3118" s="13">
        <f t="shared" si="192"/>
        <v>57</v>
      </c>
      <c r="Q3118" s="13">
        <f t="shared" si="193"/>
        <v>43</v>
      </c>
      <c r="R3118" s="14">
        <f t="shared" si="194"/>
        <v>42081.515335648146</v>
      </c>
      <c r="S3118" s="14">
        <f t="shared" si="195"/>
        <v>42095.515335648146</v>
      </c>
    </row>
    <row r="3119" spans="1:19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2" t="s">
        <v>8297</v>
      </c>
      <c r="O3119" t="s">
        <v>8337</v>
      </c>
      <c r="P3119" s="13">
        <f t="shared" si="192"/>
        <v>0</v>
      </c>
      <c r="Q3119" s="13">
        <f t="shared" si="193"/>
        <v>1</v>
      </c>
      <c r="R3119" s="14">
        <f t="shared" si="194"/>
        <v>42509.374537037031</v>
      </c>
      <c r="S3119" s="14">
        <f t="shared" si="195"/>
        <v>42517.55</v>
      </c>
    </row>
    <row r="3120" spans="1:19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2" t="s">
        <v>8297</v>
      </c>
      <c r="O3120" t="s">
        <v>8337</v>
      </c>
      <c r="P3120" s="13">
        <f t="shared" si="192"/>
        <v>0</v>
      </c>
      <c r="Q3120" s="13">
        <f t="shared" si="193"/>
        <v>775</v>
      </c>
      <c r="R3120" s="14">
        <f t="shared" si="194"/>
        <v>42534.649571759262</v>
      </c>
      <c r="S3120" s="14">
        <f t="shared" si="195"/>
        <v>42553.649571759262</v>
      </c>
    </row>
    <row r="3121" spans="1:19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2" t="s">
        <v>8297</v>
      </c>
      <c r="O3121" t="s">
        <v>8337</v>
      </c>
      <c r="P3121" s="13">
        <f t="shared" si="192"/>
        <v>0</v>
      </c>
      <c r="Q3121" s="13">
        <f t="shared" si="193"/>
        <v>5</v>
      </c>
      <c r="R3121" s="14">
        <f t="shared" si="194"/>
        <v>42060.04550925926</v>
      </c>
      <c r="S3121" s="14">
        <f t="shared" si="195"/>
        <v>42090.003842592589</v>
      </c>
    </row>
    <row r="3122" spans="1:19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2" t="s">
        <v>8297</v>
      </c>
      <c r="O3122" t="s">
        <v>8337</v>
      </c>
      <c r="P3122" s="13">
        <f t="shared" si="192"/>
        <v>0</v>
      </c>
      <c r="Q3122" s="13">
        <f t="shared" si="193"/>
        <v>12.8</v>
      </c>
      <c r="R3122" s="14">
        <f t="shared" si="194"/>
        <v>42435.942083333335</v>
      </c>
      <c r="S3122" s="14">
        <f t="shared" si="195"/>
        <v>42495.900416666671</v>
      </c>
    </row>
    <row r="3123" spans="1:19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2" t="s">
        <v>8297</v>
      </c>
      <c r="O3123" t="s">
        <v>8337</v>
      </c>
      <c r="P3123" s="13">
        <f t="shared" si="192"/>
        <v>1</v>
      </c>
      <c r="Q3123" s="13">
        <f t="shared" si="193"/>
        <v>10</v>
      </c>
      <c r="R3123" s="14">
        <f t="shared" si="194"/>
        <v>41848.679803240739</v>
      </c>
      <c r="S3123" s="14">
        <f t="shared" si="195"/>
        <v>41908.679803240739</v>
      </c>
    </row>
    <row r="3124" spans="1:19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2" t="s">
        <v>8297</v>
      </c>
      <c r="O3124" t="s">
        <v>8337</v>
      </c>
      <c r="P3124" s="13">
        <f t="shared" si="192"/>
        <v>58</v>
      </c>
      <c r="Q3124" s="13">
        <f t="shared" si="193"/>
        <v>58</v>
      </c>
      <c r="R3124" s="14">
        <f t="shared" si="194"/>
        <v>42678.932083333333</v>
      </c>
      <c r="S3124" s="14">
        <f t="shared" si="195"/>
        <v>42683.973750000005</v>
      </c>
    </row>
    <row r="3125" spans="1:19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2" t="s">
        <v>8297</v>
      </c>
      <c r="O3125" t="s">
        <v>8337</v>
      </c>
      <c r="P3125" s="13">
        <f t="shared" si="192"/>
        <v>68</v>
      </c>
      <c r="Q3125" s="13">
        <f t="shared" si="193"/>
        <v>244.8</v>
      </c>
      <c r="R3125" s="14">
        <f t="shared" si="194"/>
        <v>42530.993032407408</v>
      </c>
      <c r="S3125" s="14">
        <f t="shared" si="195"/>
        <v>42560.993032407408</v>
      </c>
    </row>
    <row r="3126" spans="1:19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2" t="s">
        <v>8297</v>
      </c>
      <c r="O3126" t="s">
        <v>8337</v>
      </c>
      <c r="P3126" s="13">
        <f t="shared" si="192"/>
        <v>0</v>
      </c>
      <c r="Q3126" s="13">
        <f t="shared" si="193"/>
        <v>6.5</v>
      </c>
      <c r="R3126" s="14">
        <f t="shared" si="194"/>
        <v>41977.780104166668</v>
      </c>
      <c r="S3126" s="14">
        <f t="shared" si="195"/>
        <v>42037.780104166668</v>
      </c>
    </row>
    <row r="3127" spans="1:19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2" t="s">
        <v>8297</v>
      </c>
      <c r="O3127" t="s">
        <v>8337</v>
      </c>
      <c r="P3127" s="13">
        <f t="shared" si="192"/>
        <v>0</v>
      </c>
      <c r="Q3127" s="13">
        <f t="shared" si="193"/>
        <v>0</v>
      </c>
      <c r="R3127" s="14">
        <f t="shared" si="194"/>
        <v>42346.20685185185</v>
      </c>
      <c r="S3127" s="14">
        <f t="shared" si="195"/>
        <v>42376.20685185185</v>
      </c>
    </row>
    <row r="3128" spans="1:19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2" t="s">
        <v>8297</v>
      </c>
      <c r="O3128" t="s">
        <v>8337</v>
      </c>
      <c r="P3128" s="13">
        <f t="shared" si="192"/>
        <v>4</v>
      </c>
      <c r="Q3128" s="13">
        <f t="shared" si="193"/>
        <v>61.18</v>
      </c>
      <c r="R3128" s="14">
        <f t="shared" si="194"/>
        <v>42427.01807870371</v>
      </c>
      <c r="S3128" s="14">
        <f t="shared" si="195"/>
        <v>42456.976412037038</v>
      </c>
    </row>
    <row r="3129" spans="1:19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2" t="s">
        <v>8297</v>
      </c>
      <c r="O3129" t="s">
        <v>8337</v>
      </c>
      <c r="P3129" s="13">
        <f t="shared" si="192"/>
        <v>0</v>
      </c>
      <c r="Q3129" s="13">
        <f t="shared" si="193"/>
        <v>0</v>
      </c>
      <c r="R3129" s="14">
        <f t="shared" si="194"/>
        <v>42034.856817129628</v>
      </c>
      <c r="S3129" s="14">
        <f t="shared" si="195"/>
        <v>42064.856817129628</v>
      </c>
    </row>
    <row r="3130" spans="1:19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2" t="s">
        <v>8297</v>
      </c>
      <c r="O3130" t="s">
        <v>8298</v>
      </c>
      <c r="P3130" s="13">
        <f t="shared" si="192"/>
        <v>109</v>
      </c>
      <c r="Q3130" s="13">
        <f t="shared" si="193"/>
        <v>139.24</v>
      </c>
      <c r="R3130" s="14">
        <f t="shared" si="194"/>
        <v>42780.825706018513</v>
      </c>
      <c r="S3130" s="14">
        <f t="shared" si="195"/>
        <v>42810.784039351856</v>
      </c>
    </row>
    <row r="3131" spans="1:19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2" t="s">
        <v>8297</v>
      </c>
      <c r="O3131" t="s">
        <v>8298</v>
      </c>
      <c r="P3131" s="13">
        <f t="shared" si="192"/>
        <v>1</v>
      </c>
      <c r="Q3131" s="13">
        <f t="shared" si="193"/>
        <v>10</v>
      </c>
      <c r="R3131" s="14">
        <f t="shared" si="194"/>
        <v>42803.842812499999</v>
      </c>
      <c r="S3131" s="14">
        <f t="shared" si="195"/>
        <v>42843.801145833335</v>
      </c>
    </row>
    <row r="3132" spans="1:19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2" t="s">
        <v>8297</v>
      </c>
      <c r="O3132" t="s">
        <v>8298</v>
      </c>
      <c r="P3132" s="13">
        <f t="shared" si="192"/>
        <v>4</v>
      </c>
      <c r="Q3132" s="13">
        <f t="shared" si="193"/>
        <v>93.75</v>
      </c>
      <c r="R3132" s="14">
        <f t="shared" si="194"/>
        <v>42808.640231481477</v>
      </c>
      <c r="S3132" s="14">
        <f t="shared" si="195"/>
        <v>42839.207638888889</v>
      </c>
    </row>
    <row r="3133" spans="1:19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2" t="s">
        <v>8297</v>
      </c>
      <c r="O3133" t="s">
        <v>8298</v>
      </c>
      <c r="P3133" s="13">
        <f t="shared" si="192"/>
        <v>16</v>
      </c>
      <c r="Q3133" s="13">
        <f t="shared" si="193"/>
        <v>53.75</v>
      </c>
      <c r="R3133" s="14">
        <f t="shared" si="194"/>
        <v>42803.579224537039</v>
      </c>
      <c r="S3133" s="14">
        <f t="shared" si="195"/>
        <v>42833.537557870368</v>
      </c>
    </row>
    <row r="3134" spans="1:19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2" t="s">
        <v>8297</v>
      </c>
      <c r="O3134" t="s">
        <v>8298</v>
      </c>
      <c r="P3134" s="13">
        <f t="shared" si="192"/>
        <v>0</v>
      </c>
      <c r="Q3134" s="13">
        <f t="shared" si="193"/>
        <v>10</v>
      </c>
      <c r="R3134" s="14">
        <f t="shared" si="194"/>
        <v>42786.350231481483</v>
      </c>
      <c r="S3134" s="14">
        <f t="shared" si="195"/>
        <v>42846.308564814812</v>
      </c>
    </row>
    <row r="3135" spans="1:19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2" t="s">
        <v>8297</v>
      </c>
      <c r="O3135" t="s">
        <v>8298</v>
      </c>
      <c r="P3135" s="13">
        <f t="shared" si="192"/>
        <v>108</v>
      </c>
      <c r="Q3135" s="13">
        <f t="shared" si="193"/>
        <v>33.75</v>
      </c>
      <c r="R3135" s="14">
        <f t="shared" si="194"/>
        <v>42788.565208333333</v>
      </c>
      <c r="S3135" s="14">
        <f t="shared" si="195"/>
        <v>42818.523541666669</v>
      </c>
    </row>
    <row r="3136" spans="1:19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2" t="s">
        <v>8297</v>
      </c>
      <c r="O3136" t="s">
        <v>8298</v>
      </c>
      <c r="P3136" s="13">
        <f t="shared" si="192"/>
        <v>23</v>
      </c>
      <c r="Q3136" s="13">
        <f t="shared" si="193"/>
        <v>18.75</v>
      </c>
      <c r="R3136" s="14">
        <f t="shared" si="194"/>
        <v>42800.720127314817</v>
      </c>
      <c r="S3136" s="14">
        <f t="shared" si="195"/>
        <v>42821.678460648152</v>
      </c>
    </row>
    <row r="3137" spans="1:19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2" t="s">
        <v>8297</v>
      </c>
      <c r="O3137" t="s">
        <v>8298</v>
      </c>
      <c r="P3137" s="13">
        <f t="shared" si="192"/>
        <v>21</v>
      </c>
      <c r="Q3137" s="13">
        <f t="shared" si="193"/>
        <v>23.14</v>
      </c>
      <c r="R3137" s="14">
        <f t="shared" si="194"/>
        <v>42807.151863425926</v>
      </c>
      <c r="S3137" s="14">
        <f t="shared" si="195"/>
        <v>42829.151863425926</v>
      </c>
    </row>
    <row r="3138" spans="1:19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2" t="s">
        <v>8297</v>
      </c>
      <c r="O3138" t="s">
        <v>8298</v>
      </c>
      <c r="P3138" s="13">
        <f t="shared" ref="P3138:P3201" si="196">ROUND(E3138/D3138*100,0)</f>
        <v>128</v>
      </c>
      <c r="Q3138" s="13">
        <f t="shared" si="193"/>
        <v>29.05</v>
      </c>
      <c r="R3138" s="14">
        <f t="shared" si="194"/>
        <v>42789.462430555555</v>
      </c>
      <c r="S3138" s="14">
        <f t="shared" si="195"/>
        <v>42825.957638888889</v>
      </c>
    </row>
    <row r="3139" spans="1:19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2" t="s">
        <v>8297</v>
      </c>
      <c r="O3139" t="s">
        <v>8298</v>
      </c>
      <c r="P3139" s="13">
        <f t="shared" si="196"/>
        <v>3</v>
      </c>
      <c r="Q3139" s="13">
        <f t="shared" ref="Q3139:Q3202" si="197">IFERROR(ROUND(E3139/L3139,2),0)</f>
        <v>50</v>
      </c>
      <c r="R3139" s="14">
        <f t="shared" ref="R3139:R3202" si="198">(((J3139/60)/60)/24)+DATE(1970,1,1)</f>
        <v>42807.885057870371</v>
      </c>
      <c r="S3139" s="14">
        <f t="shared" ref="S3139:S3202" si="199">(((I3139/60)/60)/24)+DATE(1970,1,1)</f>
        <v>42858.8</v>
      </c>
    </row>
    <row r="3140" spans="1:19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2" t="s">
        <v>8297</v>
      </c>
      <c r="O3140" t="s">
        <v>8298</v>
      </c>
      <c r="P3140" s="13">
        <f t="shared" si="196"/>
        <v>0</v>
      </c>
      <c r="Q3140" s="13">
        <f t="shared" si="197"/>
        <v>0</v>
      </c>
      <c r="R3140" s="14">
        <f t="shared" si="198"/>
        <v>42809.645914351851</v>
      </c>
      <c r="S3140" s="14">
        <f t="shared" si="199"/>
        <v>42828.645914351851</v>
      </c>
    </row>
    <row r="3141" spans="1:19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2" t="s">
        <v>8297</v>
      </c>
      <c r="O3141" t="s">
        <v>8298</v>
      </c>
      <c r="P3141" s="13">
        <f t="shared" si="196"/>
        <v>5</v>
      </c>
      <c r="Q3141" s="13">
        <f t="shared" si="197"/>
        <v>450</v>
      </c>
      <c r="R3141" s="14">
        <f t="shared" si="198"/>
        <v>42785.270370370374</v>
      </c>
      <c r="S3141" s="14">
        <f t="shared" si="199"/>
        <v>42819.189583333333</v>
      </c>
    </row>
    <row r="3142" spans="1:19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2" t="s">
        <v>8297</v>
      </c>
      <c r="O3142" t="s">
        <v>8298</v>
      </c>
      <c r="P3142" s="13">
        <f t="shared" si="196"/>
        <v>1</v>
      </c>
      <c r="Q3142" s="13">
        <f t="shared" si="197"/>
        <v>24</v>
      </c>
      <c r="R3142" s="14">
        <f t="shared" si="198"/>
        <v>42802.718784722223</v>
      </c>
      <c r="S3142" s="14">
        <f t="shared" si="199"/>
        <v>42832.677118055552</v>
      </c>
    </row>
    <row r="3143" spans="1:19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2" t="s">
        <v>8297</v>
      </c>
      <c r="O3143" t="s">
        <v>8298</v>
      </c>
      <c r="P3143" s="13">
        <f t="shared" si="196"/>
        <v>52</v>
      </c>
      <c r="Q3143" s="13">
        <f t="shared" si="197"/>
        <v>32.25</v>
      </c>
      <c r="R3143" s="14">
        <f t="shared" si="198"/>
        <v>42800.753333333334</v>
      </c>
      <c r="S3143" s="14">
        <f t="shared" si="199"/>
        <v>42841.833333333328</v>
      </c>
    </row>
    <row r="3144" spans="1:19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2" t="s">
        <v>8297</v>
      </c>
      <c r="O3144" t="s">
        <v>8298</v>
      </c>
      <c r="P3144" s="13">
        <f t="shared" si="196"/>
        <v>2</v>
      </c>
      <c r="Q3144" s="13">
        <f t="shared" si="197"/>
        <v>15</v>
      </c>
      <c r="R3144" s="14">
        <f t="shared" si="198"/>
        <v>42783.513182870374</v>
      </c>
      <c r="S3144" s="14">
        <f t="shared" si="199"/>
        <v>42813.471516203703</v>
      </c>
    </row>
    <row r="3145" spans="1:19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2" t="s">
        <v>8297</v>
      </c>
      <c r="O3145" t="s">
        <v>8298</v>
      </c>
      <c r="P3145" s="13">
        <f t="shared" si="196"/>
        <v>0</v>
      </c>
      <c r="Q3145" s="13">
        <f t="shared" si="197"/>
        <v>0</v>
      </c>
      <c r="R3145" s="14">
        <f t="shared" si="198"/>
        <v>42808.358287037037</v>
      </c>
      <c r="S3145" s="14">
        <f t="shared" si="199"/>
        <v>42834.358287037037</v>
      </c>
    </row>
    <row r="3146" spans="1:19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2" t="s">
        <v>8297</v>
      </c>
      <c r="O3146" t="s">
        <v>8298</v>
      </c>
      <c r="P3146" s="13">
        <f t="shared" si="196"/>
        <v>75</v>
      </c>
      <c r="Q3146" s="13">
        <f t="shared" si="197"/>
        <v>251.33</v>
      </c>
      <c r="R3146" s="14">
        <f t="shared" si="198"/>
        <v>42796.538275462968</v>
      </c>
      <c r="S3146" s="14">
        <f t="shared" si="199"/>
        <v>42813.25</v>
      </c>
    </row>
    <row r="3147" spans="1:19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2" t="s">
        <v>8297</v>
      </c>
      <c r="O3147" t="s">
        <v>8298</v>
      </c>
      <c r="P3147" s="13">
        <f t="shared" si="196"/>
        <v>0</v>
      </c>
      <c r="Q3147" s="13">
        <f t="shared" si="197"/>
        <v>0</v>
      </c>
      <c r="R3147" s="14">
        <f t="shared" si="198"/>
        <v>42762.040902777779</v>
      </c>
      <c r="S3147" s="14">
        <f t="shared" si="199"/>
        <v>42821.999236111107</v>
      </c>
    </row>
    <row r="3148" spans="1:19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2" t="s">
        <v>8297</v>
      </c>
      <c r="O3148" t="s">
        <v>8298</v>
      </c>
      <c r="P3148" s="13">
        <f t="shared" si="196"/>
        <v>11</v>
      </c>
      <c r="Q3148" s="13">
        <f t="shared" si="197"/>
        <v>437.5</v>
      </c>
      <c r="R3148" s="14">
        <f t="shared" si="198"/>
        <v>42796.682476851856</v>
      </c>
      <c r="S3148" s="14">
        <f t="shared" si="199"/>
        <v>42841.640810185185</v>
      </c>
    </row>
    <row r="3149" spans="1:19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2" t="s">
        <v>8297</v>
      </c>
      <c r="O3149" t="s">
        <v>8298</v>
      </c>
      <c r="P3149" s="13">
        <f t="shared" si="196"/>
        <v>118</v>
      </c>
      <c r="Q3149" s="13">
        <f t="shared" si="197"/>
        <v>110.35</v>
      </c>
      <c r="R3149" s="14">
        <f t="shared" si="198"/>
        <v>41909.969386574077</v>
      </c>
      <c r="S3149" s="14">
        <f t="shared" si="199"/>
        <v>41950.011053240742</v>
      </c>
    </row>
    <row r="3150" spans="1:19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2" t="s">
        <v>8297</v>
      </c>
      <c r="O3150" t="s">
        <v>8298</v>
      </c>
      <c r="P3150" s="13">
        <f t="shared" si="196"/>
        <v>131</v>
      </c>
      <c r="Q3150" s="13">
        <f t="shared" si="197"/>
        <v>41.42</v>
      </c>
      <c r="R3150" s="14">
        <f t="shared" si="198"/>
        <v>41891.665324074071</v>
      </c>
      <c r="S3150" s="14">
        <f t="shared" si="199"/>
        <v>41913.166666666664</v>
      </c>
    </row>
    <row r="3151" spans="1:19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2" t="s">
        <v>8297</v>
      </c>
      <c r="O3151" t="s">
        <v>8298</v>
      </c>
      <c r="P3151" s="13">
        <f t="shared" si="196"/>
        <v>104</v>
      </c>
      <c r="Q3151" s="13">
        <f t="shared" si="197"/>
        <v>52</v>
      </c>
      <c r="R3151" s="14">
        <f t="shared" si="198"/>
        <v>41226.017361111109</v>
      </c>
      <c r="S3151" s="14">
        <f t="shared" si="199"/>
        <v>41250.083333333336</v>
      </c>
    </row>
    <row r="3152" spans="1:19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2" t="s">
        <v>8297</v>
      </c>
      <c r="O3152" t="s">
        <v>8298</v>
      </c>
      <c r="P3152" s="13">
        <f t="shared" si="196"/>
        <v>101</v>
      </c>
      <c r="Q3152" s="13">
        <f t="shared" si="197"/>
        <v>33.99</v>
      </c>
      <c r="R3152" s="14">
        <f t="shared" si="198"/>
        <v>40478.263923611114</v>
      </c>
      <c r="S3152" s="14">
        <f t="shared" si="199"/>
        <v>40568.166666666664</v>
      </c>
    </row>
    <row r="3153" spans="1:19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2" t="s">
        <v>8297</v>
      </c>
      <c r="O3153" t="s">
        <v>8298</v>
      </c>
      <c r="P3153" s="13">
        <f t="shared" si="196"/>
        <v>100</v>
      </c>
      <c r="Q3153" s="13">
        <f t="shared" si="197"/>
        <v>103.35</v>
      </c>
      <c r="R3153" s="14">
        <f t="shared" si="198"/>
        <v>41862.83997685185</v>
      </c>
      <c r="S3153" s="14">
        <f t="shared" si="199"/>
        <v>41892.83997685185</v>
      </c>
    </row>
    <row r="3154" spans="1:19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2" t="s">
        <v>8297</v>
      </c>
      <c r="O3154" t="s">
        <v>8298</v>
      </c>
      <c r="P3154" s="13">
        <f t="shared" si="196"/>
        <v>106</v>
      </c>
      <c r="Q3154" s="13">
        <f t="shared" si="197"/>
        <v>34.79</v>
      </c>
      <c r="R3154" s="14">
        <f t="shared" si="198"/>
        <v>41550.867673611108</v>
      </c>
      <c r="S3154" s="14">
        <f t="shared" si="199"/>
        <v>41580.867673611108</v>
      </c>
    </row>
    <row r="3155" spans="1:19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2" t="s">
        <v>8297</v>
      </c>
      <c r="O3155" t="s">
        <v>8298</v>
      </c>
      <c r="P3155" s="13">
        <f t="shared" si="196"/>
        <v>336</v>
      </c>
      <c r="Q3155" s="13">
        <f t="shared" si="197"/>
        <v>41.77</v>
      </c>
      <c r="R3155" s="14">
        <f t="shared" si="198"/>
        <v>40633.154363425929</v>
      </c>
      <c r="S3155" s="14">
        <f t="shared" si="199"/>
        <v>40664.207638888889</v>
      </c>
    </row>
    <row r="3156" spans="1:19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2" t="s">
        <v>8297</v>
      </c>
      <c r="O3156" t="s">
        <v>8298</v>
      </c>
      <c r="P3156" s="13">
        <f t="shared" si="196"/>
        <v>113</v>
      </c>
      <c r="Q3156" s="13">
        <f t="shared" si="197"/>
        <v>64.27</v>
      </c>
      <c r="R3156" s="14">
        <f t="shared" si="198"/>
        <v>40970.875671296293</v>
      </c>
      <c r="S3156" s="14">
        <f t="shared" si="199"/>
        <v>41000.834004629629</v>
      </c>
    </row>
    <row r="3157" spans="1:19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2" t="s">
        <v>8297</v>
      </c>
      <c r="O3157" t="s">
        <v>8298</v>
      </c>
      <c r="P3157" s="13">
        <f t="shared" si="196"/>
        <v>189</v>
      </c>
      <c r="Q3157" s="13">
        <f t="shared" si="197"/>
        <v>31.21</v>
      </c>
      <c r="R3157" s="14">
        <f t="shared" si="198"/>
        <v>41233.499131944445</v>
      </c>
      <c r="S3157" s="14">
        <f t="shared" si="199"/>
        <v>41263.499131944445</v>
      </c>
    </row>
    <row r="3158" spans="1:19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2" t="s">
        <v>8297</v>
      </c>
      <c r="O3158" t="s">
        <v>8298</v>
      </c>
      <c r="P3158" s="13">
        <f t="shared" si="196"/>
        <v>102</v>
      </c>
      <c r="Q3158" s="13">
        <f t="shared" si="197"/>
        <v>62.92</v>
      </c>
      <c r="R3158" s="14">
        <f t="shared" si="198"/>
        <v>41026.953055555554</v>
      </c>
      <c r="S3158" s="14">
        <f t="shared" si="199"/>
        <v>41061.953055555554</v>
      </c>
    </row>
    <row r="3159" spans="1:19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2" t="s">
        <v>8297</v>
      </c>
      <c r="O3159" t="s">
        <v>8298</v>
      </c>
      <c r="P3159" s="13">
        <f t="shared" si="196"/>
        <v>101</v>
      </c>
      <c r="Q3159" s="13">
        <f t="shared" si="197"/>
        <v>98.54</v>
      </c>
      <c r="R3159" s="14">
        <f t="shared" si="198"/>
        <v>41829.788252314815</v>
      </c>
      <c r="S3159" s="14">
        <f t="shared" si="199"/>
        <v>41839.208333333336</v>
      </c>
    </row>
    <row r="3160" spans="1:19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2" t="s">
        <v>8297</v>
      </c>
      <c r="O3160" t="s">
        <v>8298</v>
      </c>
      <c r="P3160" s="13">
        <f t="shared" si="196"/>
        <v>114</v>
      </c>
      <c r="Q3160" s="13">
        <f t="shared" si="197"/>
        <v>82.61</v>
      </c>
      <c r="R3160" s="14">
        <f t="shared" si="198"/>
        <v>41447.839722222219</v>
      </c>
      <c r="S3160" s="14">
        <f t="shared" si="199"/>
        <v>41477.839722222219</v>
      </c>
    </row>
    <row r="3161" spans="1:19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2" t="s">
        <v>8297</v>
      </c>
      <c r="O3161" t="s">
        <v>8298</v>
      </c>
      <c r="P3161" s="13">
        <f t="shared" si="196"/>
        <v>133</v>
      </c>
      <c r="Q3161" s="13">
        <f t="shared" si="197"/>
        <v>38.5</v>
      </c>
      <c r="R3161" s="14">
        <f t="shared" si="198"/>
        <v>40884.066678240742</v>
      </c>
      <c r="S3161" s="14">
        <f t="shared" si="199"/>
        <v>40926.958333333336</v>
      </c>
    </row>
    <row r="3162" spans="1:19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2" t="s">
        <v>8297</v>
      </c>
      <c r="O3162" t="s">
        <v>8298</v>
      </c>
      <c r="P3162" s="13">
        <f t="shared" si="196"/>
        <v>102</v>
      </c>
      <c r="Q3162" s="13">
        <f t="shared" si="197"/>
        <v>80.16</v>
      </c>
      <c r="R3162" s="14">
        <f t="shared" si="198"/>
        <v>41841.26489583333</v>
      </c>
      <c r="S3162" s="14">
        <f t="shared" si="199"/>
        <v>41864.207638888889</v>
      </c>
    </row>
    <row r="3163" spans="1:19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2" t="s">
        <v>8297</v>
      </c>
      <c r="O3163" t="s">
        <v>8298</v>
      </c>
      <c r="P3163" s="13">
        <f t="shared" si="196"/>
        <v>105</v>
      </c>
      <c r="Q3163" s="13">
        <f t="shared" si="197"/>
        <v>28.41</v>
      </c>
      <c r="R3163" s="14">
        <f t="shared" si="198"/>
        <v>41897.536134259259</v>
      </c>
      <c r="S3163" s="14">
        <f t="shared" si="199"/>
        <v>41927.536134259259</v>
      </c>
    </row>
    <row r="3164" spans="1:19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2" t="s">
        <v>8297</v>
      </c>
      <c r="O3164" t="s">
        <v>8298</v>
      </c>
      <c r="P3164" s="13">
        <f t="shared" si="196"/>
        <v>127</v>
      </c>
      <c r="Q3164" s="13">
        <f t="shared" si="197"/>
        <v>80.73</v>
      </c>
      <c r="R3164" s="14">
        <f t="shared" si="198"/>
        <v>41799.685902777775</v>
      </c>
      <c r="S3164" s="14">
        <f t="shared" si="199"/>
        <v>41827.083333333336</v>
      </c>
    </row>
    <row r="3165" spans="1:19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2" t="s">
        <v>8297</v>
      </c>
      <c r="O3165" t="s">
        <v>8298</v>
      </c>
      <c r="P3165" s="13">
        <f t="shared" si="196"/>
        <v>111</v>
      </c>
      <c r="Q3165" s="13">
        <f t="shared" si="197"/>
        <v>200.69</v>
      </c>
      <c r="R3165" s="14">
        <f t="shared" si="198"/>
        <v>41775.753761574073</v>
      </c>
      <c r="S3165" s="14">
        <f t="shared" si="199"/>
        <v>41805.753761574073</v>
      </c>
    </row>
    <row r="3166" spans="1:19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2" t="s">
        <v>8297</v>
      </c>
      <c r="O3166" t="s">
        <v>8298</v>
      </c>
      <c r="P3166" s="13">
        <f t="shared" si="196"/>
        <v>107</v>
      </c>
      <c r="Q3166" s="13">
        <f t="shared" si="197"/>
        <v>37.590000000000003</v>
      </c>
      <c r="R3166" s="14">
        <f t="shared" si="198"/>
        <v>41766.80572916667</v>
      </c>
      <c r="S3166" s="14">
        <f t="shared" si="199"/>
        <v>41799.80572916667</v>
      </c>
    </row>
    <row r="3167" spans="1:19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2" t="s">
        <v>8297</v>
      </c>
      <c r="O3167" t="s">
        <v>8298</v>
      </c>
      <c r="P3167" s="13">
        <f t="shared" si="196"/>
        <v>163</v>
      </c>
      <c r="Q3167" s="13">
        <f t="shared" si="197"/>
        <v>58.1</v>
      </c>
      <c r="R3167" s="14">
        <f t="shared" si="198"/>
        <v>40644.159259259257</v>
      </c>
      <c r="S3167" s="14">
        <f t="shared" si="199"/>
        <v>40666.165972222225</v>
      </c>
    </row>
    <row r="3168" spans="1:19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2" t="s">
        <v>8297</v>
      </c>
      <c r="O3168" t="s">
        <v>8298</v>
      </c>
      <c r="P3168" s="13">
        <f t="shared" si="196"/>
        <v>160</v>
      </c>
      <c r="Q3168" s="13">
        <f t="shared" si="197"/>
        <v>60.3</v>
      </c>
      <c r="R3168" s="14">
        <f t="shared" si="198"/>
        <v>41940.69158564815</v>
      </c>
      <c r="S3168" s="14">
        <f t="shared" si="199"/>
        <v>41969.332638888889</v>
      </c>
    </row>
    <row r="3169" spans="1:19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2" t="s">
        <v>8297</v>
      </c>
      <c r="O3169" t="s">
        <v>8298</v>
      </c>
      <c r="P3169" s="13">
        <f t="shared" si="196"/>
        <v>116</v>
      </c>
      <c r="Q3169" s="13">
        <f t="shared" si="197"/>
        <v>63.36</v>
      </c>
      <c r="R3169" s="14">
        <f t="shared" si="198"/>
        <v>41839.175706018519</v>
      </c>
      <c r="S3169" s="14">
        <f t="shared" si="199"/>
        <v>41853.175706018519</v>
      </c>
    </row>
    <row r="3170" spans="1:19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2" t="s">
        <v>8297</v>
      </c>
      <c r="O3170" t="s">
        <v>8298</v>
      </c>
      <c r="P3170" s="13">
        <f t="shared" si="196"/>
        <v>124</v>
      </c>
      <c r="Q3170" s="13">
        <f t="shared" si="197"/>
        <v>50.9</v>
      </c>
      <c r="R3170" s="14">
        <f t="shared" si="198"/>
        <v>41772.105937500004</v>
      </c>
      <c r="S3170" s="14">
        <f t="shared" si="199"/>
        <v>41803.916666666664</v>
      </c>
    </row>
    <row r="3171" spans="1:19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2" t="s">
        <v>8297</v>
      </c>
      <c r="O3171" t="s">
        <v>8298</v>
      </c>
      <c r="P3171" s="13">
        <f t="shared" si="196"/>
        <v>103</v>
      </c>
      <c r="Q3171" s="13">
        <f t="shared" si="197"/>
        <v>100.5</v>
      </c>
      <c r="R3171" s="14">
        <f t="shared" si="198"/>
        <v>41591.737974537034</v>
      </c>
      <c r="S3171" s="14">
        <f t="shared" si="199"/>
        <v>41621.207638888889</v>
      </c>
    </row>
    <row r="3172" spans="1:19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2" t="s">
        <v>8297</v>
      </c>
      <c r="O3172" t="s">
        <v>8298</v>
      </c>
      <c r="P3172" s="13">
        <f t="shared" si="196"/>
        <v>112</v>
      </c>
      <c r="Q3172" s="13">
        <f t="shared" si="197"/>
        <v>31.62</v>
      </c>
      <c r="R3172" s="14">
        <f t="shared" si="198"/>
        <v>41789.080370370371</v>
      </c>
      <c r="S3172" s="14">
        <f t="shared" si="199"/>
        <v>41822.166666666664</v>
      </c>
    </row>
    <row r="3173" spans="1:19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2" t="s">
        <v>8297</v>
      </c>
      <c r="O3173" t="s">
        <v>8298</v>
      </c>
      <c r="P3173" s="13">
        <f t="shared" si="196"/>
        <v>109</v>
      </c>
      <c r="Q3173" s="13">
        <f t="shared" si="197"/>
        <v>65.099999999999994</v>
      </c>
      <c r="R3173" s="14">
        <f t="shared" si="198"/>
        <v>42466.608310185184</v>
      </c>
      <c r="S3173" s="14">
        <f t="shared" si="199"/>
        <v>42496.608310185184</v>
      </c>
    </row>
    <row r="3174" spans="1:19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2" t="s">
        <v>8297</v>
      </c>
      <c r="O3174" t="s">
        <v>8298</v>
      </c>
      <c r="P3174" s="13">
        <f t="shared" si="196"/>
        <v>115</v>
      </c>
      <c r="Q3174" s="13">
        <f t="shared" si="197"/>
        <v>79.31</v>
      </c>
      <c r="R3174" s="14">
        <f t="shared" si="198"/>
        <v>40923.729953703703</v>
      </c>
      <c r="S3174" s="14">
        <f t="shared" si="199"/>
        <v>40953.729953703703</v>
      </c>
    </row>
    <row r="3175" spans="1:19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2" t="s">
        <v>8297</v>
      </c>
      <c r="O3175" t="s">
        <v>8298</v>
      </c>
      <c r="P3175" s="13">
        <f t="shared" si="196"/>
        <v>103</v>
      </c>
      <c r="Q3175" s="13">
        <f t="shared" si="197"/>
        <v>139.19</v>
      </c>
      <c r="R3175" s="14">
        <f t="shared" si="198"/>
        <v>41878.878379629627</v>
      </c>
      <c r="S3175" s="14">
        <f t="shared" si="199"/>
        <v>41908.878379629627</v>
      </c>
    </row>
    <row r="3176" spans="1:19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2" t="s">
        <v>8297</v>
      </c>
      <c r="O3176" t="s">
        <v>8298</v>
      </c>
      <c r="P3176" s="13">
        <f t="shared" si="196"/>
        <v>101</v>
      </c>
      <c r="Q3176" s="13">
        <f t="shared" si="197"/>
        <v>131.91</v>
      </c>
      <c r="R3176" s="14">
        <f t="shared" si="198"/>
        <v>41862.864675925928</v>
      </c>
      <c r="S3176" s="14">
        <f t="shared" si="199"/>
        <v>41876.864675925928</v>
      </c>
    </row>
    <row r="3177" spans="1:19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2" t="s">
        <v>8297</v>
      </c>
      <c r="O3177" t="s">
        <v>8298</v>
      </c>
      <c r="P3177" s="13">
        <f t="shared" si="196"/>
        <v>110</v>
      </c>
      <c r="Q3177" s="13">
        <f t="shared" si="197"/>
        <v>91.3</v>
      </c>
      <c r="R3177" s="14">
        <f t="shared" si="198"/>
        <v>40531.886886574073</v>
      </c>
      <c r="S3177" s="14">
        <f t="shared" si="199"/>
        <v>40591.886886574073</v>
      </c>
    </row>
    <row r="3178" spans="1:19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2" t="s">
        <v>8297</v>
      </c>
      <c r="O3178" t="s">
        <v>8298</v>
      </c>
      <c r="P3178" s="13">
        <f t="shared" si="196"/>
        <v>115</v>
      </c>
      <c r="Q3178" s="13">
        <f t="shared" si="197"/>
        <v>39.67</v>
      </c>
      <c r="R3178" s="14">
        <f t="shared" si="198"/>
        <v>41477.930914351848</v>
      </c>
      <c r="S3178" s="14">
        <f t="shared" si="199"/>
        <v>41504.625</v>
      </c>
    </row>
    <row r="3179" spans="1:19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2" t="s">
        <v>8297</v>
      </c>
      <c r="O3179" t="s">
        <v>8298</v>
      </c>
      <c r="P3179" s="13">
        <f t="shared" si="196"/>
        <v>117</v>
      </c>
      <c r="Q3179" s="13">
        <f t="shared" si="197"/>
        <v>57.55</v>
      </c>
      <c r="R3179" s="14">
        <f t="shared" si="198"/>
        <v>41781.666770833333</v>
      </c>
      <c r="S3179" s="14">
        <f t="shared" si="199"/>
        <v>41811.666770833333</v>
      </c>
    </row>
    <row r="3180" spans="1:19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2" t="s">
        <v>8297</v>
      </c>
      <c r="O3180" t="s">
        <v>8298</v>
      </c>
      <c r="P3180" s="13">
        <f t="shared" si="196"/>
        <v>172</v>
      </c>
      <c r="Q3180" s="13">
        <f t="shared" si="197"/>
        <v>33.03</v>
      </c>
      <c r="R3180" s="14">
        <f t="shared" si="198"/>
        <v>41806.605034722219</v>
      </c>
      <c r="S3180" s="14">
        <f t="shared" si="199"/>
        <v>41836.605034722219</v>
      </c>
    </row>
    <row r="3181" spans="1:19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2" t="s">
        <v>8297</v>
      </c>
      <c r="O3181" t="s">
        <v>8298</v>
      </c>
      <c r="P3181" s="13">
        <f t="shared" si="196"/>
        <v>114</v>
      </c>
      <c r="Q3181" s="13">
        <f t="shared" si="197"/>
        <v>77.34</v>
      </c>
      <c r="R3181" s="14">
        <f t="shared" si="198"/>
        <v>41375.702210648145</v>
      </c>
      <c r="S3181" s="14">
        <f t="shared" si="199"/>
        <v>41400.702210648145</v>
      </c>
    </row>
    <row r="3182" spans="1:19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2" t="s">
        <v>8297</v>
      </c>
      <c r="O3182" t="s">
        <v>8298</v>
      </c>
      <c r="P3182" s="13">
        <f t="shared" si="196"/>
        <v>120</v>
      </c>
      <c r="Q3182" s="13">
        <f t="shared" si="197"/>
        <v>31.93</v>
      </c>
      <c r="R3182" s="14">
        <f t="shared" si="198"/>
        <v>41780.412604166668</v>
      </c>
      <c r="S3182" s="14">
        <f t="shared" si="199"/>
        <v>41810.412604166668</v>
      </c>
    </row>
    <row r="3183" spans="1:19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2" t="s">
        <v>8297</v>
      </c>
      <c r="O3183" t="s">
        <v>8298</v>
      </c>
      <c r="P3183" s="13">
        <f t="shared" si="196"/>
        <v>109</v>
      </c>
      <c r="Q3183" s="13">
        <f t="shared" si="197"/>
        <v>36.33</v>
      </c>
      <c r="R3183" s="14">
        <f t="shared" si="198"/>
        <v>41779.310034722221</v>
      </c>
      <c r="S3183" s="14">
        <f t="shared" si="199"/>
        <v>41805.666666666664</v>
      </c>
    </row>
    <row r="3184" spans="1:19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2" t="s">
        <v>8297</v>
      </c>
      <c r="O3184" t="s">
        <v>8298</v>
      </c>
      <c r="P3184" s="13">
        <f t="shared" si="196"/>
        <v>101</v>
      </c>
      <c r="Q3184" s="13">
        <f t="shared" si="197"/>
        <v>46.77</v>
      </c>
      <c r="R3184" s="14">
        <f t="shared" si="198"/>
        <v>40883.949317129627</v>
      </c>
      <c r="S3184" s="14">
        <f t="shared" si="199"/>
        <v>40939.708333333336</v>
      </c>
    </row>
    <row r="3185" spans="1:19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2" t="s">
        <v>8297</v>
      </c>
      <c r="O3185" t="s">
        <v>8298</v>
      </c>
      <c r="P3185" s="13">
        <f t="shared" si="196"/>
        <v>109</v>
      </c>
      <c r="Q3185" s="13">
        <f t="shared" si="197"/>
        <v>40.07</v>
      </c>
      <c r="R3185" s="14">
        <f t="shared" si="198"/>
        <v>41491.79478009259</v>
      </c>
      <c r="S3185" s="14">
        <f t="shared" si="199"/>
        <v>41509.79478009259</v>
      </c>
    </row>
    <row r="3186" spans="1:19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2" t="s">
        <v>8297</v>
      </c>
      <c r="O3186" t="s">
        <v>8298</v>
      </c>
      <c r="P3186" s="13">
        <f t="shared" si="196"/>
        <v>107</v>
      </c>
      <c r="Q3186" s="13">
        <f t="shared" si="197"/>
        <v>100.22</v>
      </c>
      <c r="R3186" s="14">
        <f t="shared" si="198"/>
        <v>41791.993414351848</v>
      </c>
      <c r="S3186" s="14">
        <f t="shared" si="199"/>
        <v>41821.993414351848</v>
      </c>
    </row>
    <row r="3187" spans="1:19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2" t="s">
        <v>8297</v>
      </c>
      <c r="O3187" t="s">
        <v>8298</v>
      </c>
      <c r="P3187" s="13">
        <f t="shared" si="196"/>
        <v>100</v>
      </c>
      <c r="Q3187" s="13">
        <f t="shared" si="197"/>
        <v>41.67</v>
      </c>
      <c r="R3187" s="14">
        <f t="shared" si="198"/>
        <v>41829.977326388893</v>
      </c>
      <c r="S3187" s="14">
        <f t="shared" si="199"/>
        <v>41836.977326388893</v>
      </c>
    </row>
    <row r="3188" spans="1:19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2" t="s">
        <v>8297</v>
      </c>
      <c r="O3188" t="s">
        <v>8298</v>
      </c>
      <c r="P3188" s="13">
        <f t="shared" si="196"/>
        <v>102</v>
      </c>
      <c r="Q3188" s="13">
        <f t="shared" si="197"/>
        <v>46.71</v>
      </c>
      <c r="R3188" s="14">
        <f t="shared" si="198"/>
        <v>41868.924050925925</v>
      </c>
      <c r="S3188" s="14">
        <f t="shared" si="199"/>
        <v>41898.875</v>
      </c>
    </row>
    <row r="3189" spans="1:19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2" t="s">
        <v>8297</v>
      </c>
      <c r="O3189" t="s">
        <v>8298</v>
      </c>
      <c r="P3189" s="13">
        <f t="shared" si="196"/>
        <v>116</v>
      </c>
      <c r="Q3189" s="13">
        <f t="shared" si="197"/>
        <v>71.489999999999995</v>
      </c>
      <c r="R3189" s="14">
        <f t="shared" si="198"/>
        <v>41835.666354166664</v>
      </c>
      <c r="S3189" s="14">
        <f t="shared" si="199"/>
        <v>41855.666354166664</v>
      </c>
    </row>
    <row r="3190" spans="1:19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2" t="s">
        <v>8297</v>
      </c>
      <c r="O3190" t="s">
        <v>8339</v>
      </c>
      <c r="P3190" s="13">
        <f t="shared" si="196"/>
        <v>65</v>
      </c>
      <c r="Q3190" s="13">
        <f t="shared" si="197"/>
        <v>14.44</v>
      </c>
      <c r="R3190" s="14">
        <f t="shared" si="198"/>
        <v>42144.415532407409</v>
      </c>
      <c r="S3190" s="14">
        <f t="shared" si="199"/>
        <v>42165.415532407409</v>
      </c>
    </row>
    <row r="3191" spans="1:19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2" t="s">
        <v>8297</v>
      </c>
      <c r="O3191" t="s">
        <v>8339</v>
      </c>
      <c r="P3191" s="13">
        <f t="shared" si="196"/>
        <v>12</v>
      </c>
      <c r="Q3191" s="13">
        <f t="shared" si="197"/>
        <v>356.84</v>
      </c>
      <c r="R3191" s="14">
        <f t="shared" si="198"/>
        <v>42118.346435185187</v>
      </c>
      <c r="S3191" s="14">
        <f t="shared" si="199"/>
        <v>42148.346435185187</v>
      </c>
    </row>
    <row r="3192" spans="1:19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2" t="s">
        <v>8297</v>
      </c>
      <c r="O3192" t="s">
        <v>8339</v>
      </c>
      <c r="P3192" s="13">
        <f t="shared" si="196"/>
        <v>0</v>
      </c>
      <c r="Q3192" s="13">
        <f t="shared" si="197"/>
        <v>0</v>
      </c>
      <c r="R3192" s="14">
        <f t="shared" si="198"/>
        <v>42683.151331018518</v>
      </c>
      <c r="S3192" s="14">
        <f t="shared" si="199"/>
        <v>42713.192997685182</v>
      </c>
    </row>
    <row r="3193" spans="1:19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2" t="s">
        <v>8297</v>
      </c>
      <c r="O3193" t="s">
        <v>8339</v>
      </c>
      <c r="P3193" s="13">
        <f t="shared" si="196"/>
        <v>4</v>
      </c>
      <c r="Q3193" s="13">
        <f t="shared" si="197"/>
        <v>37.75</v>
      </c>
      <c r="R3193" s="14">
        <f t="shared" si="198"/>
        <v>42538.755428240736</v>
      </c>
      <c r="S3193" s="14">
        <f t="shared" si="199"/>
        <v>42598.755428240736</v>
      </c>
    </row>
    <row r="3194" spans="1:19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2" t="s">
        <v>8297</v>
      </c>
      <c r="O3194" t="s">
        <v>8339</v>
      </c>
      <c r="P3194" s="13">
        <f t="shared" si="196"/>
        <v>1</v>
      </c>
      <c r="Q3194" s="13">
        <f t="shared" si="197"/>
        <v>12.75</v>
      </c>
      <c r="R3194" s="14">
        <f t="shared" si="198"/>
        <v>42018.94049768518</v>
      </c>
      <c r="S3194" s="14">
        <f t="shared" si="199"/>
        <v>42063.916666666672</v>
      </c>
    </row>
    <row r="3195" spans="1:19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2" t="s">
        <v>8297</v>
      </c>
      <c r="O3195" t="s">
        <v>8339</v>
      </c>
      <c r="P3195" s="13">
        <f t="shared" si="196"/>
        <v>12</v>
      </c>
      <c r="Q3195" s="13">
        <f t="shared" si="197"/>
        <v>24.46</v>
      </c>
      <c r="R3195" s="14">
        <f t="shared" si="198"/>
        <v>42010.968240740738</v>
      </c>
      <c r="S3195" s="14">
        <f t="shared" si="199"/>
        <v>42055.968240740738</v>
      </c>
    </row>
    <row r="3196" spans="1:19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2" t="s">
        <v>8297</v>
      </c>
      <c r="O3196" t="s">
        <v>8339</v>
      </c>
      <c r="P3196" s="13">
        <f t="shared" si="196"/>
        <v>0</v>
      </c>
      <c r="Q3196" s="13">
        <f t="shared" si="197"/>
        <v>0</v>
      </c>
      <c r="R3196" s="14">
        <f t="shared" si="198"/>
        <v>42182.062476851846</v>
      </c>
      <c r="S3196" s="14">
        <f t="shared" si="199"/>
        <v>42212.062476851846</v>
      </c>
    </row>
    <row r="3197" spans="1:19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2" t="s">
        <v>8297</v>
      </c>
      <c r="O3197" t="s">
        <v>8339</v>
      </c>
      <c r="P3197" s="13">
        <f t="shared" si="196"/>
        <v>59</v>
      </c>
      <c r="Q3197" s="13">
        <f t="shared" si="197"/>
        <v>53.08</v>
      </c>
      <c r="R3197" s="14">
        <f t="shared" si="198"/>
        <v>42017.594236111108</v>
      </c>
      <c r="S3197" s="14">
        <f t="shared" si="199"/>
        <v>42047.594236111108</v>
      </c>
    </row>
    <row r="3198" spans="1:19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2" t="s">
        <v>8297</v>
      </c>
      <c r="O3198" t="s">
        <v>8339</v>
      </c>
      <c r="P3198" s="13">
        <f t="shared" si="196"/>
        <v>0</v>
      </c>
      <c r="Q3198" s="13">
        <f t="shared" si="197"/>
        <v>300</v>
      </c>
      <c r="R3198" s="14">
        <f t="shared" si="198"/>
        <v>42157.598090277781</v>
      </c>
      <c r="S3198" s="14">
        <f t="shared" si="199"/>
        <v>42217.583333333328</v>
      </c>
    </row>
    <row r="3199" spans="1:19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2" t="s">
        <v>8297</v>
      </c>
      <c r="O3199" t="s">
        <v>8339</v>
      </c>
      <c r="P3199" s="13">
        <f t="shared" si="196"/>
        <v>11</v>
      </c>
      <c r="Q3199" s="13">
        <f t="shared" si="197"/>
        <v>286.25</v>
      </c>
      <c r="R3199" s="14">
        <f t="shared" si="198"/>
        <v>42009.493263888886</v>
      </c>
      <c r="S3199" s="14">
        <f t="shared" si="199"/>
        <v>42039.493263888886</v>
      </c>
    </row>
    <row r="3200" spans="1:19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2" t="s">
        <v>8297</v>
      </c>
      <c r="O3200" t="s">
        <v>8339</v>
      </c>
      <c r="P3200" s="13">
        <f t="shared" si="196"/>
        <v>0</v>
      </c>
      <c r="Q3200" s="13">
        <f t="shared" si="197"/>
        <v>36.67</v>
      </c>
      <c r="R3200" s="14">
        <f t="shared" si="198"/>
        <v>42013.424502314811</v>
      </c>
      <c r="S3200" s="14">
        <f t="shared" si="199"/>
        <v>42051.424502314811</v>
      </c>
    </row>
    <row r="3201" spans="1:19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2" t="s">
        <v>8297</v>
      </c>
      <c r="O3201" t="s">
        <v>8339</v>
      </c>
      <c r="P3201" s="13">
        <f t="shared" si="196"/>
        <v>52</v>
      </c>
      <c r="Q3201" s="13">
        <f t="shared" si="197"/>
        <v>49.21</v>
      </c>
      <c r="R3201" s="14">
        <f t="shared" si="198"/>
        <v>41858.761782407404</v>
      </c>
      <c r="S3201" s="14">
        <f t="shared" si="199"/>
        <v>41888.875</v>
      </c>
    </row>
    <row r="3202" spans="1:19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2" t="s">
        <v>8297</v>
      </c>
      <c r="O3202" t="s">
        <v>8339</v>
      </c>
      <c r="P3202" s="13">
        <f t="shared" ref="P3202:P3265" si="200">ROUND(E3202/D3202*100,0)</f>
        <v>0</v>
      </c>
      <c r="Q3202" s="13">
        <f t="shared" si="197"/>
        <v>1</v>
      </c>
      <c r="R3202" s="14">
        <f t="shared" si="198"/>
        <v>42460.320613425924</v>
      </c>
      <c r="S3202" s="14">
        <f t="shared" si="199"/>
        <v>42490.231944444444</v>
      </c>
    </row>
    <row r="3203" spans="1:19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2" t="s">
        <v>8297</v>
      </c>
      <c r="O3203" t="s">
        <v>8339</v>
      </c>
      <c r="P3203" s="13">
        <f t="shared" si="200"/>
        <v>1</v>
      </c>
      <c r="Q3203" s="13">
        <f t="shared" ref="Q3203:Q3266" si="201">IFERROR(ROUND(E3203/L3203,2),0)</f>
        <v>12.5</v>
      </c>
      <c r="R3203" s="14">
        <f t="shared" ref="R3203:R3266" si="202">(((J3203/60)/60)/24)+DATE(1970,1,1)</f>
        <v>41861.767094907409</v>
      </c>
      <c r="S3203" s="14">
        <f t="shared" ref="S3203:S3266" si="203">(((I3203/60)/60)/24)+DATE(1970,1,1)</f>
        <v>41882.767094907409</v>
      </c>
    </row>
    <row r="3204" spans="1:19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2" t="s">
        <v>8297</v>
      </c>
      <c r="O3204" t="s">
        <v>8339</v>
      </c>
      <c r="P3204" s="13">
        <f t="shared" si="200"/>
        <v>55</v>
      </c>
      <c r="Q3204" s="13">
        <f t="shared" si="201"/>
        <v>109.04</v>
      </c>
      <c r="R3204" s="14">
        <f t="shared" si="202"/>
        <v>42293.853541666671</v>
      </c>
      <c r="S3204" s="14">
        <f t="shared" si="203"/>
        <v>42352.249305555553</v>
      </c>
    </row>
    <row r="3205" spans="1:19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2" t="s">
        <v>8297</v>
      </c>
      <c r="O3205" t="s">
        <v>8339</v>
      </c>
      <c r="P3205" s="13">
        <f t="shared" si="200"/>
        <v>25</v>
      </c>
      <c r="Q3205" s="13">
        <f t="shared" si="201"/>
        <v>41.67</v>
      </c>
      <c r="R3205" s="14">
        <f t="shared" si="202"/>
        <v>42242.988680555558</v>
      </c>
      <c r="S3205" s="14">
        <f t="shared" si="203"/>
        <v>42272.988680555558</v>
      </c>
    </row>
    <row r="3206" spans="1:19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2" t="s">
        <v>8297</v>
      </c>
      <c r="O3206" t="s">
        <v>8339</v>
      </c>
      <c r="P3206" s="13">
        <f t="shared" si="200"/>
        <v>0</v>
      </c>
      <c r="Q3206" s="13">
        <f t="shared" si="201"/>
        <v>0</v>
      </c>
      <c r="R3206" s="14">
        <f t="shared" si="202"/>
        <v>42172.686099537037</v>
      </c>
      <c r="S3206" s="14">
        <f t="shared" si="203"/>
        <v>42202.676388888889</v>
      </c>
    </row>
    <row r="3207" spans="1:19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2" t="s">
        <v>8297</v>
      </c>
      <c r="O3207" t="s">
        <v>8339</v>
      </c>
      <c r="P3207" s="13">
        <f t="shared" si="200"/>
        <v>3</v>
      </c>
      <c r="Q3207" s="13">
        <f t="shared" si="201"/>
        <v>22.75</v>
      </c>
      <c r="R3207" s="14">
        <f t="shared" si="202"/>
        <v>42095.374675925923</v>
      </c>
      <c r="S3207" s="14">
        <f t="shared" si="203"/>
        <v>42125.374675925923</v>
      </c>
    </row>
    <row r="3208" spans="1:19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2" t="s">
        <v>8297</v>
      </c>
      <c r="O3208" t="s">
        <v>8339</v>
      </c>
      <c r="P3208" s="13">
        <f t="shared" si="200"/>
        <v>0</v>
      </c>
      <c r="Q3208" s="13">
        <f t="shared" si="201"/>
        <v>0</v>
      </c>
      <c r="R3208" s="14">
        <f t="shared" si="202"/>
        <v>42236.276053240741</v>
      </c>
      <c r="S3208" s="14">
        <f t="shared" si="203"/>
        <v>42266.276053240741</v>
      </c>
    </row>
    <row r="3209" spans="1:19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2" t="s">
        <v>8297</v>
      </c>
      <c r="O3209" t="s">
        <v>8339</v>
      </c>
      <c r="P3209" s="13">
        <f t="shared" si="200"/>
        <v>46</v>
      </c>
      <c r="Q3209" s="13">
        <f t="shared" si="201"/>
        <v>70.83</v>
      </c>
      <c r="R3209" s="14">
        <f t="shared" si="202"/>
        <v>42057.277858796297</v>
      </c>
      <c r="S3209" s="14">
        <f t="shared" si="203"/>
        <v>42117.236192129625</v>
      </c>
    </row>
    <row r="3210" spans="1:19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2" t="s">
        <v>8297</v>
      </c>
      <c r="O3210" t="s">
        <v>8298</v>
      </c>
      <c r="P3210" s="13">
        <f t="shared" si="200"/>
        <v>104</v>
      </c>
      <c r="Q3210" s="13">
        <f t="shared" si="201"/>
        <v>63.11</v>
      </c>
      <c r="R3210" s="14">
        <f t="shared" si="202"/>
        <v>41827.605057870373</v>
      </c>
      <c r="S3210" s="14">
        <f t="shared" si="203"/>
        <v>41848.605057870373</v>
      </c>
    </row>
    <row r="3211" spans="1:19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2" t="s">
        <v>8297</v>
      </c>
      <c r="O3211" t="s">
        <v>8298</v>
      </c>
      <c r="P3211" s="13">
        <f t="shared" si="200"/>
        <v>119</v>
      </c>
      <c r="Q3211" s="13">
        <f t="shared" si="201"/>
        <v>50.16</v>
      </c>
      <c r="R3211" s="14">
        <f t="shared" si="202"/>
        <v>41778.637245370373</v>
      </c>
      <c r="S3211" s="14">
        <f t="shared" si="203"/>
        <v>41810.958333333336</v>
      </c>
    </row>
    <row r="3212" spans="1:19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2" t="s">
        <v>8297</v>
      </c>
      <c r="O3212" t="s">
        <v>8298</v>
      </c>
      <c r="P3212" s="13">
        <f t="shared" si="200"/>
        <v>126</v>
      </c>
      <c r="Q3212" s="13">
        <f t="shared" si="201"/>
        <v>62.88</v>
      </c>
      <c r="R3212" s="14">
        <f t="shared" si="202"/>
        <v>41013.936562499999</v>
      </c>
      <c r="S3212" s="14">
        <f t="shared" si="203"/>
        <v>41061.165972222225</v>
      </c>
    </row>
    <row r="3213" spans="1:19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2" t="s">
        <v>8297</v>
      </c>
      <c r="O3213" t="s">
        <v>8298</v>
      </c>
      <c r="P3213" s="13">
        <f t="shared" si="200"/>
        <v>120</v>
      </c>
      <c r="Q3213" s="13">
        <f t="shared" si="201"/>
        <v>85.53</v>
      </c>
      <c r="R3213" s="14">
        <f t="shared" si="202"/>
        <v>41834.586574074077</v>
      </c>
      <c r="S3213" s="14">
        <f t="shared" si="203"/>
        <v>41866.083333333336</v>
      </c>
    </row>
    <row r="3214" spans="1:19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2" t="s">
        <v>8297</v>
      </c>
      <c r="O3214" t="s">
        <v>8298</v>
      </c>
      <c r="P3214" s="13">
        <f t="shared" si="200"/>
        <v>126</v>
      </c>
      <c r="Q3214" s="13">
        <f t="shared" si="201"/>
        <v>53.72</v>
      </c>
      <c r="R3214" s="14">
        <f t="shared" si="202"/>
        <v>41829.795729166668</v>
      </c>
      <c r="S3214" s="14">
        <f t="shared" si="203"/>
        <v>41859.795729166668</v>
      </c>
    </row>
    <row r="3215" spans="1:19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2" t="s">
        <v>8297</v>
      </c>
      <c r="O3215" t="s">
        <v>8298</v>
      </c>
      <c r="P3215" s="13">
        <f t="shared" si="200"/>
        <v>100</v>
      </c>
      <c r="Q3215" s="13">
        <f t="shared" si="201"/>
        <v>127.81</v>
      </c>
      <c r="R3215" s="14">
        <f t="shared" si="202"/>
        <v>42171.763414351852</v>
      </c>
      <c r="S3215" s="14">
        <f t="shared" si="203"/>
        <v>42211.763414351852</v>
      </c>
    </row>
    <row r="3216" spans="1:19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2" t="s">
        <v>8297</v>
      </c>
      <c r="O3216" t="s">
        <v>8298</v>
      </c>
      <c r="P3216" s="13">
        <f t="shared" si="200"/>
        <v>102</v>
      </c>
      <c r="Q3216" s="13">
        <f t="shared" si="201"/>
        <v>106.57</v>
      </c>
      <c r="R3216" s="14">
        <f t="shared" si="202"/>
        <v>42337.792511574073</v>
      </c>
      <c r="S3216" s="14">
        <f t="shared" si="203"/>
        <v>42374.996527777781</v>
      </c>
    </row>
    <row r="3217" spans="1:19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2" t="s">
        <v>8297</v>
      </c>
      <c r="O3217" t="s">
        <v>8298</v>
      </c>
      <c r="P3217" s="13">
        <f t="shared" si="200"/>
        <v>100</v>
      </c>
      <c r="Q3217" s="13">
        <f t="shared" si="201"/>
        <v>262.11</v>
      </c>
      <c r="R3217" s="14">
        <f t="shared" si="202"/>
        <v>42219.665173611109</v>
      </c>
      <c r="S3217" s="14">
        <f t="shared" si="203"/>
        <v>42257.165972222225</v>
      </c>
    </row>
    <row r="3218" spans="1:19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2" t="s">
        <v>8297</v>
      </c>
      <c r="O3218" t="s">
        <v>8298</v>
      </c>
      <c r="P3218" s="13">
        <f t="shared" si="200"/>
        <v>100</v>
      </c>
      <c r="Q3218" s="13">
        <f t="shared" si="201"/>
        <v>57.17</v>
      </c>
      <c r="R3218" s="14">
        <f t="shared" si="202"/>
        <v>42165.462627314817</v>
      </c>
      <c r="S3218" s="14">
        <f t="shared" si="203"/>
        <v>42196.604166666672</v>
      </c>
    </row>
    <row r="3219" spans="1:19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2" t="s">
        <v>8297</v>
      </c>
      <c r="O3219" t="s">
        <v>8298</v>
      </c>
      <c r="P3219" s="13">
        <f t="shared" si="200"/>
        <v>116</v>
      </c>
      <c r="Q3219" s="13">
        <f t="shared" si="201"/>
        <v>50.2</v>
      </c>
      <c r="R3219" s="14">
        <f t="shared" si="202"/>
        <v>42648.546111111107</v>
      </c>
      <c r="S3219" s="14">
        <f t="shared" si="203"/>
        <v>42678.546111111107</v>
      </c>
    </row>
    <row r="3220" spans="1:19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2" t="s">
        <v>8297</v>
      </c>
      <c r="O3220" t="s">
        <v>8298</v>
      </c>
      <c r="P3220" s="13">
        <f t="shared" si="200"/>
        <v>102</v>
      </c>
      <c r="Q3220" s="13">
        <f t="shared" si="201"/>
        <v>66.59</v>
      </c>
      <c r="R3220" s="14">
        <f t="shared" si="202"/>
        <v>41971.002152777779</v>
      </c>
      <c r="S3220" s="14">
        <f t="shared" si="203"/>
        <v>42004</v>
      </c>
    </row>
    <row r="3221" spans="1:19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2" t="s">
        <v>8297</v>
      </c>
      <c r="O3221" t="s">
        <v>8298</v>
      </c>
      <c r="P3221" s="13">
        <f t="shared" si="200"/>
        <v>100</v>
      </c>
      <c r="Q3221" s="13">
        <f t="shared" si="201"/>
        <v>168.25</v>
      </c>
      <c r="R3221" s="14">
        <f t="shared" si="202"/>
        <v>42050.983182870375</v>
      </c>
      <c r="S3221" s="14">
        <f t="shared" si="203"/>
        <v>42085.941516203704</v>
      </c>
    </row>
    <row r="3222" spans="1:19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2" t="s">
        <v>8297</v>
      </c>
      <c r="O3222" t="s">
        <v>8298</v>
      </c>
      <c r="P3222" s="13">
        <f t="shared" si="200"/>
        <v>101</v>
      </c>
      <c r="Q3222" s="13">
        <f t="shared" si="201"/>
        <v>256.37</v>
      </c>
      <c r="R3222" s="14">
        <f t="shared" si="202"/>
        <v>42772.833379629628</v>
      </c>
      <c r="S3222" s="14">
        <f t="shared" si="203"/>
        <v>42806.875</v>
      </c>
    </row>
    <row r="3223" spans="1:19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2" t="s">
        <v>8297</v>
      </c>
      <c r="O3223" t="s">
        <v>8298</v>
      </c>
      <c r="P3223" s="13">
        <f t="shared" si="200"/>
        <v>103</v>
      </c>
      <c r="Q3223" s="13">
        <f t="shared" si="201"/>
        <v>36.61</v>
      </c>
      <c r="R3223" s="14">
        <f t="shared" si="202"/>
        <v>42155.696793981479</v>
      </c>
      <c r="S3223" s="14">
        <f t="shared" si="203"/>
        <v>42190.696793981479</v>
      </c>
    </row>
    <row r="3224" spans="1:19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2" t="s">
        <v>8297</v>
      </c>
      <c r="O3224" t="s">
        <v>8298</v>
      </c>
      <c r="P3224" s="13">
        <f t="shared" si="200"/>
        <v>125</v>
      </c>
      <c r="Q3224" s="13">
        <f t="shared" si="201"/>
        <v>37.14</v>
      </c>
      <c r="R3224" s="14">
        <f t="shared" si="202"/>
        <v>42270.582141203704</v>
      </c>
      <c r="S3224" s="14">
        <f t="shared" si="203"/>
        <v>42301.895138888889</v>
      </c>
    </row>
    <row r="3225" spans="1:19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2" t="s">
        <v>8297</v>
      </c>
      <c r="O3225" t="s">
        <v>8298</v>
      </c>
      <c r="P3225" s="13">
        <f t="shared" si="200"/>
        <v>110</v>
      </c>
      <c r="Q3225" s="13">
        <f t="shared" si="201"/>
        <v>45.88</v>
      </c>
      <c r="R3225" s="14">
        <f t="shared" si="202"/>
        <v>42206.835370370376</v>
      </c>
      <c r="S3225" s="14">
        <f t="shared" si="203"/>
        <v>42236.835370370376</v>
      </c>
    </row>
    <row r="3226" spans="1:19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2" t="s">
        <v>8297</v>
      </c>
      <c r="O3226" t="s">
        <v>8298</v>
      </c>
      <c r="P3226" s="13">
        <f t="shared" si="200"/>
        <v>102</v>
      </c>
      <c r="Q3226" s="13">
        <f t="shared" si="201"/>
        <v>141.71</v>
      </c>
      <c r="R3226" s="14">
        <f t="shared" si="202"/>
        <v>42697.850844907407</v>
      </c>
      <c r="S3226" s="14">
        <f t="shared" si="203"/>
        <v>42745.208333333328</v>
      </c>
    </row>
    <row r="3227" spans="1:19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2" t="s">
        <v>8297</v>
      </c>
      <c r="O3227" t="s">
        <v>8298</v>
      </c>
      <c r="P3227" s="13">
        <f t="shared" si="200"/>
        <v>102</v>
      </c>
      <c r="Q3227" s="13">
        <f t="shared" si="201"/>
        <v>52.49</v>
      </c>
      <c r="R3227" s="14">
        <f t="shared" si="202"/>
        <v>42503.559467592597</v>
      </c>
      <c r="S3227" s="14">
        <f t="shared" si="203"/>
        <v>42524.875</v>
      </c>
    </row>
    <row r="3228" spans="1:19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2" t="s">
        <v>8297</v>
      </c>
      <c r="O3228" t="s">
        <v>8298</v>
      </c>
      <c r="P3228" s="13">
        <f t="shared" si="200"/>
        <v>104</v>
      </c>
      <c r="Q3228" s="13">
        <f t="shared" si="201"/>
        <v>59.52</v>
      </c>
      <c r="R3228" s="14">
        <f t="shared" si="202"/>
        <v>42277.583472222221</v>
      </c>
      <c r="S3228" s="14">
        <f t="shared" si="203"/>
        <v>42307.583472222221</v>
      </c>
    </row>
    <row r="3229" spans="1:19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2" t="s">
        <v>8297</v>
      </c>
      <c r="O3229" t="s">
        <v>8298</v>
      </c>
      <c r="P3229" s="13">
        <f t="shared" si="200"/>
        <v>125</v>
      </c>
      <c r="Q3229" s="13">
        <f t="shared" si="201"/>
        <v>50</v>
      </c>
      <c r="R3229" s="14">
        <f t="shared" si="202"/>
        <v>42722.882361111115</v>
      </c>
      <c r="S3229" s="14">
        <f t="shared" si="203"/>
        <v>42752.882361111115</v>
      </c>
    </row>
    <row r="3230" spans="1:19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2" t="s">
        <v>8297</v>
      </c>
      <c r="O3230" t="s">
        <v>8298</v>
      </c>
      <c r="P3230" s="13">
        <f t="shared" si="200"/>
        <v>102</v>
      </c>
      <c r="Q3230" s="13">
        <f t="shared" si="201"/>
        <v>193.62</v>
      </c>
      <c r="R3230" s="14">
        <f t="shared" si="202"/>
        <v>42323.70930555556</v>
      </c>
      <c r="S3230" s="14">
        <f t="shared" si="203"/>
        <v>42355.207638888889</v>
      </c>
    </row>
    <row r="3231" spans="1:19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2" t="s">
        <v>8297</v>
      </c>
      <c r="O3231" t="s">
        <v>8298</v>
      </c>
      <c r="P3231" s="13">
        <f t="shared" si="200"/>
        <v>108</v>
      </c>
      <c r="Q3231" s="13">
        <f t="shared" si="201"/>
        <v>106.8</v>
      </c>
      <c r="R3231" s="14">
        <f t="shared" si="202"/>
        <v>41933.291643518518</v>
      </c>
      <c r="S3231" s="14">
        <f t="shared" si="203"/>
        <v>41963.333310185189</v>
      </c>
    </row>
    <row r="3232" spans="1:19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2" t="s">
        <v>8297</v>
      </c>
      <c r="O3232" t="s">
        <v>8298</v>
      </c>
      <c r="P3232" s="13">
        <f t="shared" si="200"/>
        <v>110</v>
      </c>
      <c r="Q3232" s="13">
        <f t="shared" si="201"/>
        <v>77.22</v>
      </c>
      <c r="R3232" s="14">
        <f t="shared" si="202"/>
        <v>41898.168125000004</v>
      </c>
      <c r="S3232" s="14">
        <f t="shared" si="203"/>
        <v>41913.165972222225</v>
      </c>
    </row>
    <row r="3233" spans="1:19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2" t="s">
        <v>8297</v>
      </c>
      <c r="O3233" t="s">
        <v>8298</v>
      </c>
      <c r="P3233" s="13">
        <f t="shared" si="200"/>
        <v>161</v>
      </c>
      <c r="Q3233" s="13">
        <f t="shared" si="201"/>
        <v>57.5</v>
      </c>
      <c r="R3233" s="14">
        <f t="shared" si="202"/>
        <v>42446.943831018521</v>
      </c>
      <c r="S3233" s="14">
        <f t="shared" si="203"/>
        <v>42476.943831018521</v>
      </c>
    </row>
    <row r="3234" spans="1:19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2" t="s">
        <v>8297</v>
      </c>
      <c r="O3234" t="s">
        <v>8298</v>
      </c>
      <c r="P3234" s="13">
        <f t="shared" si="200"/>
        <v>131</v>
      </c>
      <c r="Q3234" s="13">
        <f t="shared" si="201"/>
        <v>50.46</v>
      </c>
      <c r="R3234" s="14">
        <f t="shared" si="202"/>
        <v>42463.81385416667</v>
      </c>
      <c r="S3234" s="14">
        <f t="shared" si="203"/>
        <v>42494.165972222225</v>
      </c>
    </row>
    <row r="3235" spans="1:19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2" t="s">
        <v>8297</v>
      </c>
      <c r="O3235" t="s">
        <v>8298</v>
      </c>
      <c r="P3235" s="13">
        <f t="shared" si="200"/>
        <v>119</v>
      </c>
      <c r="Q3235" s="13">
        <f t="shared" si="201"/>
        <v>97.38</v>
      </c>
      <c r="R3235" s="14">
        <f t="shared" si="202"/>
        <v>42766.805034722223</v>
      </c>
      <c r="S3235" s="14">
        <f t="shared" si="203"/>
        <v>42796.805034722223</v>
      </c>
    </row>
    <row r="3236" spans="1:19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2" t="s">
        <v>8297</v>
      </c>
      <c r="O3236" t="s">
        <v>8298</v>
      </c>
      <c r="P3236" s="13">
        <f t="shared" si="200"/>
        <v>100</v>
      </c>
      <c r="Q3236" s="13">
        <f t="shared" si="201"/>
        <v>34.92</v>
      </c>
      <c r="R3236" s="14">
        <f t="shared" si="202"/>
        <v>42734.789444444439</v>
      </c>
      <c r="S3236" s="14">
        <f t="shared" si="203"/>
        <v>42767.979861111111</v>
      </c>
    </row>
    <row r="3237" spans="1:19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2" t="s">
        <v>8297</v>
      </c>
      <c r="O3237" t="s">
        <v>8298</v>
      </c>
      <c r="P3237" s="13">
        <f t="shared" si="200"/>
        <v>103</v>
      </c>
      <c r="Q3237" s="13">
        <f t="shared" si="201"/>
        <v>85.53</v>
      </c>
      <c r="R3237" s="14">
        <f t="shared" si="202"/>
        <v>42522.347812499997</v>
      </c>
      <c r="S3237" s="14">
        <f t="shared" si="203"/>
        <v>42552.347812499997</v>
      </c>
    </row>
    <row r="3238" spans="1:19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2" t="s">
        <v>8297</v>
      </c>
      <c r="O3238" t="s">
        <v>8298</v>
      </c>
      <c r="P3238" s="13">
        <f t="shared" si="200"/>
        <v>101</v>
      </c>
      <c r="Q3238" s="13">
        <f t="shared" si="201"/>
        <v>182.91</v>
      </c>
      <c r="R3238" s="14">
        <f t="shared" si="202"/>
        <v>42702.917048611111</v>
      </c>
      <c r="S3238" s="14">
        <f t="shared" si="203"/>
        <v>42732.917048611111</v>
      </c>
    </row>
    <row r="3239" spans="1:19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2" t="s">
        <v>8297</v>
      </c>
      <c r="O3239" t="s">
        <v>8298</v>
      </c>
      <c r="P3239" s="13">
        <f t="shared" si="200"/>
        <v>101</v>
      </c>
      <c r="Q3239" s="13">
        <f t="shared" si="201"/>
        <v>131.13999999999999</v>
      </c>
      <c r="R3239" s="14">
        <f t="shared" si="202"/>
        <v>42252.474351851852</v>
      </c>
      <c r="S3239" s="14">
        <f t="shared" si="203"/>
        <v>42276.165972222225</v>
      </c>
    </row>
    <row r="3240" spans="1:19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2" t="s">
        <v>8297</v>
      </c>
      <c r="O3240" t="s">
        <v>8298</v>
      </c>
      <c r="P3240" s="13">
        <f t="shared" si="200"/>
        <v>112</v>
      </c>
      <c r="Q3240" s="13">
        <f t="shared" si="201"/>
        <v>39.81</v>
      </c>
      <c r="R3240" s="14">
        <f t="shared" si="202"/>
        <v>42156.510393518518</v>
      </c>
      <c r="S3240" s="14">
        <f t="shared" si="203"/>
        <v>42186.510393518518</v>
      </c>
    </row>
    <row r="3241" spans="1:19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2" t="s">
        <v>8297</v>
      </c>
      <c r="O3241" t="s">
        <v>8298</v>
      </c>
      <c r="P3241" s="13">
        <f t="shared" si="200"/>
        <v>106</v>
      </c>
      <c r="Q3241" s="13">
        <f t="shared" si="201"/>
        <v>59.7</v>
      </c>
      <c r="R3241" s="14">
        <f t="shared" si="202"/>
        <v>42278.089039351849</v>
      </c>
      <c r="S3241" s="14">
        <f t="shared" si="203"/>
        <v>42302.999305555553</v>
      </c>
    </row>
    <row r="3242" spans="1:19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2" t="s">
        <v>8297</v>
      </c>
      <c r="O3242" t="s">
        <v>8298</v>
      </c>
      <c r="P3242" s="13">
        <f t="shared" si="200"/>
        <v>101</v>
      </c>
      <c r="Q3242" s="13">
        <f t="shared" si="201"/>
        <v>88.74</v>
      </c>
      <c r="R3242" s="14">
        <f t="shared" si="202"/>
        <v>42754.693842592591</v>
      </c>
      <c r="S3242" s="14">
        <f t="shared" si="203"/>
        <v>42782.958333333328</v>
      </c>
    </row>
    <row r="3243" spans="1:19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2" t="s">
        <v>8297</v>
      </c>
      <c r="O3243" t="s">
        <v>8298</v>
      </c>
      <c r="P3243" s="13">
        <f t="shared" si="200"/>
        <v>115</v>
      </c>
      <c r="Q3243" s="13">
        <f t="shared" si="201"/>
        <v>58.69</v>
      </c>
      <c r="R3243" s="14">
        <f t="shared" si="202"/>
        <v>41893.324884259258</v>
      </c>
      <c r="S3243" s="14">
        <f t="shared" si="203"/>
        <v>41926.290972222225</v>
      </c>
    </row>
    <row r="3244" spans="1:19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2" t="s">
        <v>8297</v>
      </c>
      <c r="O3244" t="s">
        <v>8298</v>
      </c>
      <c r="P3244" s="13">
        <f t="shared" si="200"/>
        <v>127</v>
      </c>
      <c r="Q3244" s="13">
        <f t="shared" si="201"/>
        <v>69.569999999999993</v>
      </c>
      <c r="R3244" s="14">
        <f t="shared" si="202"/>
        <v>41871.755694444444</v>
      </c>
      <c r="S3244" s="14">
        <f t="shared" si="203"/>
        <v>41901.755694444444</v>
      </c>
    </row>
    <row r="3245" spans="1:19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2" t="s">
        <v>8297</v>
      </c>
      <c r="O3245" t="s">
        <v>8298</v>
      </c>
      <c r="P3245" s="13">
        <f t="shared" si="200"/>
        <v>103</v>
      </c>
      <c r="Q3245" s="13">
        <f t="shared" si="201"/>
        <v>115.87</v>
      </c>
      <c r="R3245" s="14">
        <f t="shared" si="202"/>
        <v>42262.096782407403</v>
      </c>
      <c r="S3245" s="14">
        <f t="shared" si="203"/>
        <v>42286</v>
      </c>
    </row>
    <row r="3246" spans="1:19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2" t="s">
        <v>8297</v>
      </c>
      <c r="O3246" t="s">
        <v>8298</v>
      </c>
      <c r="P3246" s="13">
        <f t="shared" si="200"/>
        <v>103</v>
      </c>
      <c r="Q3246" s="13">
        <f t="shared" si="201"/>
        <v>23.87</v>
      </c>
      <c r="R3246" s="14">
        <f t="shared" si="202"/>
        <v>42675.694236111114</v>
      </c>
      <c r="S3246" s="14">
        <f t="shared" si="203"/>
        <v>42705.735902777778</v>
      </c>
    </row>
    <row r="3247" spans="1:19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2" t="s">
        <v>8297</v>
      </c>
      <c r="O3247" t="s">
        <v>8298</v>
      </c>
      <c r="P3247" s="13">
        <f t="shared" si="200"/>
        <v>104</v>
      </c>
      <c r="Q3247" s="13">
        <f t="shared" si="201"/>
        <v>81.13</v>
      </c>
      <c r="R3247" s="14">
        <f t="shared" si="202"/>
        <v>42135.60020833333</v>
      </c>
      <c r="S3247" s="14">
        <f t="shared" si="203"/>
        <v>42167.083333333328</v>
      </c>
    </row>
    <row r="3248" spans="1:19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2" t="s">
        <v>8297</v>
      </c>
      <c r="O3248" t="s">
        <v>8298</v>
      </c>
      <c r="P3248" s="13">
        <f t="shared" si="200"/>
        <v>111</v>
      </c>
      <c r="Q3248" s="13">
        <f t="shared" si="201"/>
        <v>57.63</v>
      </c>
      <c r="R3248" s="14">
        <f t="shared" si="202"/>
        <v>42230.472222222219</v>
      </c>
      <c r="S3248" s="14">
        <f t="shared" si="203"/>
        <v>42259.165972222225</v>
      </c>
    </row>
    <row r="3249" spans="1:19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2" t="s">
        <v>8297</v>
      </c>
      <c r="O3249" t="s">
        <v>8298</v>
      </c>
      <c r="P3249" s="13">
        <f t="shared" si="200"/>
        <v>106</v>
      </c>
      <c r="Q3249" s="13">
        <f t="shared" si="201"/>
        <v>46.43</v>
      </c>
      <c r="R3249" s="14">
        <f t="shared" si="202"/>
        <v>42167.434166666666</v>
      </c>
      <c r="S3249" s="14">
        <f t="shared" si="203"/>
        <v>42197.434166666666</v>
      </c>
    </row>
    <row r="3250" spans="1:19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2" t="s">
        <v>8297</v>
      </c>
      <c r="O3250" t="s">
        <v>8298</v>
      </c>
      <c r="P3250" s="13">
        <f t="shared" si="200"/>
        <v>101</v>
      </c>
      <c r="Q3250" s="13">
        <f t="shared" si="201"/>
        <v>60.48</v>
      </c>
      <c r="R3250" s="14">
        <f t="shared" si="202"/>
        <v>42068.888391203705</v>
      </c>
      <c r="S3250" s="14">
        <f t="shared" si="203"/>
        <v>42098.846724537041</v>
      </c>
    </row>
    <row r="3251" spans="1:19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2" t="s">
        <v>8297</v>
      </c>
      <c r="O3251" t="s">
        <v>8298</v>
      </c>
      <c r="P3251" s="13">
        <f t="shared" si="200"/>
        <v>105</v>
      </c>
      <c r="Q3251" s="13">
        <f t="shared" si="201"/>
        <v>65.58</v>
      </c>
      <c r="R3251" s="14">
        <f t="shared" si="202"/>
        <v>42145.746689814812</v>
      </c>
      <c r="S3251" s="14">
        <f t="shared" si="203"/>
        <v>42175.746689814812</v>
      </c>
    </row>
    <row r="3252" spans="1:19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2" t="s">
        <v>8297</v>
      </c>
      <c r="O3252" t="s">
        <v>8298</v>
      </c>
      <c r="P3252" s="13">
        <f t="shared" si="200"/>
        <v>102</v>
      </c>
      <c r="Q3252" s="13">
        <f t="shared" si="201"/>
        <v>119.19</v>
      </c>
      <c r="R3252" s="14">
        <f t="shared" si="202"/>
        <v>41918.742175925923</v>
      </c>
      <c r="S3252" s="14">
        <f t="shared" si="203"/>
        <v>41948.783842592595</v>
      </c>
    </row>
    <row r="3253" spans="1:19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2" t="s">
        <v>8297</v>
      </c>
      <c r="O3253" t="s">
        <v>8298</v>
      </c>
      <c r="P3253" s="13">
        <f t="shared" si="200"/>
        <v>111</v>
      </c>
      <c r="Q3253" s="13">
        <f t="shared" si="201"/>
        <v>83.05</v>
      </c>
      <c r="R3253" s="14">
        <f t="shared" si="202"/>
        <v>42146.731087962966</v>
      </c>
      <c r="S3253" s="14">
        <f t="shared" si="203"/>
        <v>42176.731087962966</v>
      </c>
    </row>
    <row r="3254" spans="1:19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2" t="s">
        <v>8297</v>
      </c>
      <c r="O3254" t="s">
        <v>8298</v>
      </c>
      <c r="P3254" s="13">
        <f t="shared" si="200"/>
        <v>128</v>
      </c>
      <c r="Q3254" s="13">
        <f t="shared" si="201"/>
        <v>57.52</v>
      </c>
      <c r="R3254" s="14">
        <f t="shared" si="202"/>
        <v>42590.472685185188</v>
      </c>
      <c r="S3254" s="14">
        <f t="shared" si="203"/>
        <v>42620.472685185188</v>
      </c>
    </row>
    <row r="3255" spans="1:19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2" t="s">
        <v>8297</v>
      </c>
      <c r="O3255" t="s">
        <v>8298</v>
      </c>
      <c r="P3255" s="13">
        <f t="shared" si="200"/>
        <v>102</v>
      </c>
      <c r="Q3255" s="13">
        <f t="shared" si="201"/>
        <v>177.09</v>
      </c>
      <c r="R3255" s="14">
        <f t="shared" si="202"/>
        <v>42602.576712962968</v>
      </c>
      <c r="S3255" s="14">
        <f t="shared" si="203"/>
        <v>42621.15625</v>
      </c>
    </row>
    <row r="3256" spans="1:19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2" t="s">
        <v>8297</v>
      </c>
      <c r="O3256" t="s">
        <v>8298</v>
      </c>
      <c r="P3256" s="13">
        <f t="shared" si="200"/>
        <v>101</v>
      </c>
      <c r="Q3256" s="13">
        <f t="shared" si="201"/>
        <v>70.77</v>
      </c>
      <c r="R3256" s="14">
        <f t="shared" si="202"/>
        <v>42059.085752314815</v>
      </c>
      <c r="S3256" s="14">
        <f t="shared" si="203"/>
        <v>42089.044085648144</v>
      </c>
    </row>
    <row r="3257" spans="1:19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2" t="s">
        <v>8297</v>
      </c>
      <c r="O3257" t="s">
        <v>8298</v>
      </c>
      <c r="P3257" s="13">
        <f t="shared" si="200"/>
        <v>175</v>
      </c>
      <c r="Q3257" s="13">
        <f t="shared" si="201"/>
        <v>29.17</v>
      </c>
      <c r="R3257" s="14">
        <f t="shared" si="202"/>
        <v>41889.768229166664</v>
      </c>
      <c r="S3257" s="14">
        <f t="shared" si="203"/>
        <v>41919.768229166664</v>
      </c>
    </row>
    <row r="3258" spans="1:19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2" t="s">
        <v>8297</v>
      </c>
      <c r="O3258" t="s">
        <v>8298</v>
      </c>
      <c r="P3258" s="13">
        <f t="shared" si="200"/>
        <v>128</v>
      </c>
      <c r="Q3258" s="13">
        <f t="shared" si="201"/>
        <v>72.760000000000005</v>
      </c>
      <c r="R3258" s="14">
        <f t="shared" si="202"/>
        <v>42144.573807870373</v>
      </c>
      <c r="S3258" s="14">
        <f t="shared" si="203"/>
        <v>42166.165972222225</v>
      </c>
    </row>
    <row r="3259" spans="1:19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2" t="s">
        <v>8297</v>
      </c>
      <c r="O3259" t="s">
        <v>8298</v>
      </c>
      <c r="P3259" s="13">
        <f t="shared" si="200"/>
        <v>106</v>
      </c>
      <c r="Q3259" s="13">
        <f t="shared" si="201"/>
        <v>51.85</v>
      </c>
      <c r="R3259" s="14">
        <f t="shared" si="202"/>
        <v>42758.559629629628</v>
      </c>
      <c r="S3259" s="14">
        <f t="shared" si="203"/>
        <v>42788.559629629628</v>
      </c>
    </row>
    <row r="3260" spans="1:19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2" t="s">
        <v>8297</v>
      </c>
      <c r="O3260" t="s">
        <v>8298</v>
      </c>
      <c r="P3260" s="13">
        <f t="shared" si="200"/>
        <v>105</v>
      </c>
      <c r="Q3260" s="13">
        <f t="shared" si="201"/>
        <v>98.2</v>
      </c>
      <c r="R3260" s="14">
        <f t="shared" si="202"/>
        <v>41982.887280092589</v>
      </c>
      <c r="S3260" s="14">
        <f t="shared" si="203"/>
        <v>42012.887280092589</v>
      </c>
    </row>
    <row r="3261" spans="1:19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2" t="s">
        <v>8297</v>
      </c>
      <c r="O3261" t="s">
        <v>8298</v>
      </c>
      <c r="P3261" s="13">
        <f t="shared" si="200"/>
        <v>106</v>
      </c>
      <c r="Q3261" s="13">
        <f t="shared" si="201"/>
        <v>251.74</v>
      </c>
      <c r="R3261" s="14">
        <f t="shared" si="202"/>
        <v>42614.760937500003</v>
      </c>
      <c r="S3261" s="14">
        <f t="shared" si="203"/>
        <v>42644.165972222225</v>
      </c>
    </row>
    <row r="3262" spans="1:19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2" t="s">
        <v>8297</v>
      </c>
      <c r="O3262" t="s">
        <v>8298</v>
      </c>
      <c r="P3262" s="13">
        <f t="shared" si="200"/>
        <v>109</v>
      </c>
      <c r="Q3262" s="13">
        <f t="shared" si="201"/>
        <v>74.819999999999993</v>
      </c>
      <c r="R3262" s="14">
        <f t="shared" si="202"/>
        <v>42303.672662037032</v>
      </c>
      <c r="S3262" s="14">
        <f t="shared" si="203"/>
        <v>42338.714328703703</v>
      </c>
    </row>
    <row r="3263" spans="1:19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2" t="s">
        <v>8297</v>
      </c>
      <c r="O3263" t="s">
        <v>8298</v>
      </c>
      <c r="P3263" s="13">
        <f t="shared" si="200"/>
        <v>100</v>
      </c>
      <c r="Q3263" s="13">
        <f t="shared" si="201"/>
        <v>67.650000000000006</v>
      </c>
      <c r="R3263" s="14">
        <f t="shared" si="202"/>
        <v>42171.725416666668</v>
      </c>
      <c r="S3263" s="14">
        <f t="shared" si="203"/>
        <v>42201.725416666668</v>
      </c>
    </row>
    <row r="3264" spans="1:19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2" t="s">
        <v>8297</v>
      </c>
      <c r="O3264" t="s">
        <v>8298</v>
      </c>
      <c r="P3264" s="13">
        <f t="shared" si="200"/>
        <v>103</v>
      </c>
      <c r="Q3264" s="13">
        <f t="shared" si="201"/>
        <v>93.81</v>
      </c>
      <c r="R3264" s="14">
        <f t="shared" si="202"/>
        <v>41964.315532407403</v>
      </c>
      <c r="S3264" s="14">
        <f t="shared" si="203"/>
        <v>41995.166666666672</v>
      </c>
    </row>
    <row r="3265" spans="1:19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2" t="s">
        <v>8297</v>
      </c>
      <c r="O3265" t="s">
        <v>8298</v>
      </c>
      <c r="P3265" s="13">
        <f t="shared" si="200"/>
        <v>112</v>
      </c>
      <c r="Q3265" s="13">
        <f t="shared" si="201"/>
        <v>41.24</v>
      </c>
      <c r="R3265" s="14">
        <f t="shared" si="202"/>
        <v>42284.516064814816</v>
      </c>
      <c r="S3265" s="14">
        <f t="shared" si="203"/>
        <v>42307.875</v>
      </c>
    </row>
    <row r="3266" spans="1:19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2" t="s">
        <v>8297</v>
      </c>
      <c r="O3266" t="s">
        <v>8298</v>
      </c>
      <c r="P3266" s="13">
        <f t="shared" ref="P3266:P3329" si="204">ROUND(E3266/D3266*100,0)</f>
        <v>103</v>
      </c>
      <c r="Q3266" s="13">
        <f t="shared" si="201"/>
        <v>52.55</v>
      </c>
      <c r="R3266" s="14">
        <f t="shared" si="202"/>
        <v>42016.800208333334</v>
      </c>
      <c r="S3266" s="14">
        <f t="shared" si="203"/>
        <v>42032.916666666672</v>
      </c>
    </row>
    <row r="3267" spans="1:19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2" t="s">
        <v>8297</v>
      </c>
      <c r="O3267" t="s">
        <v>8298</v>
      </c>
      <c r="P3267" s="13">
        <f t="shared" si="204"/>
        <v>164</v>
      </c>
      <c r="Q3267" s="13">
        <f t="shared" ref="Q3267:Q3330" si="205">IFERROR(ROUND(E3267/L3267,2),0)</f>
        <v>70.290000000000006</v>
      </c>
      <c r="R3267" s="14">
        <f t="shared" ref="R3267:R3330" si="206">(((J3267/60)/60)/24)+DATE(1970,1,1)</f>
        <v>42311.711979166663</v>
      </c>
      <c r="S3267" s="14">
        <f t="shared" ref="S3267:S3330" si="207">(((I3267/60)/60)/24)+DATE(1970,1,1)</f>
        <v>42341.708333333328</v>
      </c>
    </row>
    <row r="3268" spans="1:19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2" t="s">
        <v>8297</v>
      </c>
      <c r="O3268" t="s">
        <v>8298</v>
      </c>
      <c r="P3268" s="13">
        <f t="shared" si="204"/>
        <v>131</v>
      </c>
      <c r="Q3268" s="13">
        <f t="shared" si="205"/>
        <v>48.33</v>
      </c>
      <c r="R3268" s="14">
        <f t="shared" si="206"/>
        <v>42136.536134259266</v>
      </c>
      <c r="S3268" s="14">
        <f t="shared" si="207"/>
        <v>42167.875</v>
      </c>
    </row>
    <row r="3269" spans="1:19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2" t="s">
        <v>8297</v>
      </c>
      <c r="O3269" t="s">
        <v>8298</v>
      </c>
      <c r="P3269" s="13">
        <f t="shared" si="204"/>
        <v>102</v>
      </c>
      <c r="Q3269" s="13">
        <f t="shared" si="205"/>
        <v>53.18</v>
      </c>
      <c r="R3269" s="14">
        <f t="shared" si="206"/>
        <v>42172.757638888885</v>
      </c>
      <c r="S3269" s="14">
        <f t="shared" si="207"/>
        <v>42202.757638888885</v>
      </c>
    </row>
    <row r="3270" spans="1:19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2" t="s">
        <v>8297</v>
      </c>
      <c r="O3270" t="s">
        <v>8298</v>
      </c>
      <c r="P3270" s="13">
        <f t="shared" si="204"/>
        <v>128</v>
      </c>
      <c r="Q3270" s="13">
        <f t="shared" si="205"/>
        <v>60.95</v>
      </c>
      <c r="R3270" s="14">
        <f t="shared" si="206"/>
        <v>42590.90425925926</v>
      </c>
      <c r="S3270" s="14">
        <f t="shared" si="207"/>
        <v>42606.90425925926</v>
      </c>
    </row>
    <row r="3271" spans="1:19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2" t="s">
        <v>8297</v>
      </c>
      <c r="O3271" t="s">
        <v>8298</v>
      </c>
      <c r="P3271" s="13">
        <f t="shared" si="204"/>
        <v>102</v>
      </c>
      <c r="Q3271" s="13">
        <f t="shared" si="205"/>
        <v>116</v>
      </c>
      <c r="R3271" s="14">
        <f t="shared" si="206"/>
        <v>42137.395798611105</v>
      </c>
      <c r="S3271" s="14">
        <f t="shared" si="207"/>
        <v>42171.458333333328</v>
      </c>
    </row>
    <row r="3272" spans="1:19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2" t="s">
        <v>8297</v>
      </c>
      <c r="O3272" t="s">
        <v>8298</v>
      </c>
      <c r="P3272" s="13">
        <f t="shared" si="204"/>
        <v>102</v>
      </c>
      <c r="Q3272" s="13">
        <f t="shared" si="205"/>
        <v>61</v>
      </c>
      <c r="R3272" s="14">
        <f t="shared" si="206"/>
        <v>42167.533159722225</v>
      </c>
      <c r="S3272" s="14">
        <f t="shared" si="207"/>
        <v>42197.533159722225</v>
      </c>
    </row>
    <row r="3273" spans="1:19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2" t="s">
        <v>8297</v>
      </c>
      <c r="O3273" t="s">
        <v>8298</v>
      </c>
      <c r="P3273" s="13">
        <f t="shared" si="204"/>
        <v>130</v>
      </c>
      <c r="Q3273" s="13">
        <f t="shared" si="205"/>
        <v>38.24</v>
      </c>
      <c r="R3273" s="14">
        <f t="shared" si="206"/>
        <v>41915.437210648146</v>
      </c>
      <c r="S3273" s="14">
        <f t="shared" si="207"/>
        <v>41945.478877314818</v>
      </c>
    </row>
    <row r="3274" spans="1:19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2" t="s">
        <v>8297</v>
      </c>
      <c r="O3274" t="s">
        <v>8298</v>
      </c>
      <c r="P3274" s="13">
        <f t="shared" si="204"/>
        <v>154</v>
      </c>
      <c r="Q3274" s="13">
        <f t="shared" si="205"/>
        <v>106.5</v>
      </c>
      <c r="R3274" s="14">
        <f t="shared" si="206"/>
        <v>42284.500104166669</v>
      </c>
      <c r="S3274" s="14">
        <f t="shared" si="207"/>
        <v>42314.541770833333</v>
      </c>
    </row>
    <row r="3275" spans="1:19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2" t="s">
        <v>8297</v>
      </c>
      <c r="O3275" t="s">
        <v>8298</v>
      </c>
      <c r="P3275" s="13">
        <f t="shared" si="204"/>
        <v>107</v>
      </c>
      <c r="Q3275" s="13">
        <f t="shared" si="205"/>
        <v>204.57</v>
      </c>
      <c r="R3275" s="14">
        <f t="shared" si="206"/>
        <v>42611.801412037035</v>
      </c>
      <c r="S3275" s="14">
        <f t="shared" si="207"/>
        <v>42627.791666666672</v>
      </c>
    </row>
    <row r="3276" spans="1:19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2" t="s">
        <v>8297</v>
      </c>
      <c r="O3276" t="s">
        <v>8298</v>
      </c>
      <c r="P3276" s="13">
        <f t="shared" si="204"/>
        <v>101</v>
      </c>
      <c r="Q3276" s="13">
        <f t="shared" si="205"/>
        <v>54.91</v>
      </c>
      <c r="R3276" s="14">
        <f t="shared" si="206"/>
        <v>42400.704537037032</v>
      </c>
      <c r="S3276" s="14">
        <f t="shared" si="207"/>
        <v>42444.875</v>
      </c>
    </row>
    <row r="3277" spans="1:19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2" t="s">
        <v>8297</v>
      </c>
      <c r="O3277" t="s">
        <v>8298</v>
      </c>
      <c r="P3277" s="13">
        <f t="shared" si="204"/>
        <v>100</v>
      </c>
      <c r="Q3277" s="13">
        <f t="shared" si="205"/>
        <v>150.41999999999999</v>
      </c>
      <c r="R3277" s="14">
        <f t="shared" si="206"/>
        <v>42017.88045138889</v>
      </c>
      <c r="S3277" s="14">
        <f t="shared" si="207"/>
        <v>42044.1875</v>
      </c>
    </row>
    <row r="3278" spans="1:19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2" t="s">
        <v>8297</v>
      </c>
      <c r="O3278" t="s">
        <v>8298</v>
      </c>
      <c r="P3278" s="13">
        <f t="shared" si="204"/>
        <v>117</v>
      </c>
      <c r="Q3278" s="13">
        <f t="shared" si="205"/>
        <v>52.58</v>
      </c>
      <c r="R3278" s="14">
        <f t="shared" si="206"/>
        <v>42426.949988425928</v>
      </c>
      <c r="S3278" s="14">
        <f t="shared" si="207"/>
        <v>42461.165972222225</v>
      </c>
    </row>
    <row r="3279" spans="1:19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2" t="s">
        <v>8297</v>
      </c>
      <c r="O3279" t="s">
        <v>8298</v>
      </c>
      <c r="P3279" s="13">
        <f t="shared" si="204"/>
        <v>109</v>
      </c>
      <c r="Q3279" s="13">
        <f t="shared" si="205"/>
        <v>54.3</v>
      </c>
      <c r="R3279" s="14">
        <f t="shared" si="206"/>
        <v>41931.682939814818</v>
      </c>
      <c r="S3279" s="14">
        <f t="shared" si="207"/>
        <v>41961.724606481483</v>
      </c>
    </row>
    <row r="3280" spans="1:19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2" t="s">
        <v>8297</v>
      </c>
      <c r="O3280" t="s">
        <v>8298</v>
      </c>
      <c r="P3280" s="13">
        <f t="shared" si="204"/>
        <v>103</v>
      </c>
      <c r="Q3280" s="13">
        <f t="shared" si="205"/>
        <v>76.03</v>
      </c>
      <c r="R3280" s="14">
        <f t="shared" si="206"/>
        <v>42124.848414351851</v>
      </c>
      <c r="S3280" s="14">
        <f t="shared" si="207"/>
        <v>42154.848414351851</v>
      </c>
    </row>
    <row r="3281" spans="1:19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2" t="s">
        <v>8297</v>
      </c>
      <c r="O3281" t="s">
        <v>8298</v>
      </c>
      <c r="P3281" s="13">
        <f t="shared" si="204"/>
        <v>114</v>
      </c>
      <c r="Q3281" s="13">
        <f t="shared" si="205"/>
        <v>105.21</v>
      </c>
      <c r="R3281" s="14">
        <f t="shared" si="206"/>
        <v>42431.102534722217</v>
      </c>
      <c r="S3281" s="14">
        <f t="shared" si="207"/>
        <v>42461.06086805556</v>
      </c>
    </row>
    <row r="3282" spans="1:19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2" t="s">
        <v>8297</v>
      </c>
      <c r="O3282" t="s">
        <v>8298</v>
      </c>
      <c r="P3282" s="13">
        <f t="shared" si="204"/>
        <v>103</v>
      </c>
      <c r="Q3282" s="13">
        <f t="shared" si="205"/>
        <v>68.67</v>
      </c>
      <c r="R3282" s="14">
        <f t="shared" si="206"/>
        <v>42121.756921296299</v>
      </c>
      <c r="S3282" s="14">
        <f t="shared" si="207"/>
        <v>42156.208333333328</v>
      </c>
    </row>
    <row r="3283" spans="1:19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2" t="s">
        <v>8297</v>
      </c>
      <c r="O3283" t="s">
        <v>8298</v>
      </c>
      <c r="P3283" s="13">
        <f t="shared" si="204"/>
        <v>122</v>
      </c>
      <c r="Q3283" s="13">
        <f t="shared" si="205"/>
        <v>129.36000000000001</v>
      </c>
      <c r="R3283" s="14">
        <f t="shared" si="206"/>
        <v>42219.019733796296</v>
      </c>
      <c r="S3283" s="14">
        <f t="shared" si="207"/>
        <v>42249.019733796296</v>
      </c>
    </row>
    <row r="3284" spans="1:19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2" t="s">
        <v>8297</v>
      </c>
      <c r="O3284" t="s">
        <v>8298</v>
      </c>
      <c r="P3284" s="13">
        <f t="shared" si="204"/>
        <v>103</v>
      </c>
      <c r="Q3284" s="13">
        <f t="shared" si="205"/>
        <v>134.26</v>
      </c>
      <c r="R3284" s="14">
        <f t="shared" si="206"/>
        <v>42445.19430555556</v>
      </c>
      <c r="S3284" s="14">
        <f t="shared" si="207"/>
        <v>42489.19430555556</v>
      </c>
    </row>
    <row r="3285" spans="1:19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2" t="s">
        <v>8297</v>
      </c>
      <c r="O3285" t="s">
        <v>8298</v>
      </c>
      <c r="P3285" s="13">
        <f t="shared" si="204"/>
        <v>105</v>
      </c>
      <c r="Q3285" s="13">
        <f t="shared" si="205"/>
        <v>17.829999999999998</v>
      </c>
      <c r="R3285" s="14">
        <f t="shared" si="206"/>
        <v>42379.74418981481</v>
      </c>
      <c r="S3285" s="14">
        <f t="shared" si="207"/>
        <v>42410.875</v>
      </c>
    </row>
    <row r="3286" spans="1:19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2" t="s">
        <v>8297</v>
      </c>
      <c r="O3286" t="s">
        <v>8298</v>
      </c>
      <c r="P3286" s="13">
        <f t="shared" si="204"/>
        <v>102</v>
      </c>
      <c r="Q3286" s="13">
        <f t="shared" si="205"/>
        <v>203.2</v>
      </c>
      <c r="R3286" s="14">
        <f t="shared" si="206"/>
        <v>42380.884872685187</v>
      </c>
      <c r="S3286" s="14">
        <f t="shared" si="207"/>
        <v>42398.249305555553</v>
      </c>
    </row>
    <row r="3287" spans="1:19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2" t="s">
        <v>8297</v>
      </c>
      <c r="O3287" t="s">
        <v>8298</v>
      </c>
      <c r="P3287" s="13">
        <f t="shared" si="204"/>
        <v>112</v>
      </c>
      <c r="Q3287" s="13">
        <f t="shared" si="205"/>
        <v>69.19</v>
      </c>
      <c r="R3287" s="14">
        <f t="shared" si="206"/>
        <v>42762.942430555559</v>
      </c>
      <c r="S3287" s="14">
        <f t="shared" si="207"/>
        <v>42794.208333333328</v>
      </c>
    </row>
    <row r="3288" spans="1:19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2" t="s">
        <v>8297</v>
      </c>
      <c r="O3288" t="s">
        <v>8298</v>
      </c>
      <c r="P3288" s="13">
        <f t="shared" si="204"/>
        <v>102</v>
      </c>
      <c r="Q3288" s="13">
        <f t="shared" si="205"/>
        <v>125.12</v>
      </c>
      <c r="R3288" s="14">
        <f t="shared" si="206"/>
        <v>42567.840069444443</v>
      </c>
      <c r="S3288" s="14">
        <f t="shared" si="207"/>
        <v>42597.840069444443</v>
      </c>
    </row>
    <row r="3289" spans="1:19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2" t="s">
        <v>8297</v>
      </c>
      <c r="O3289" t="s">
        <v>8298</v>
      </c>
      <c r="P3289" s="13">
        <f t="shared" si="204"/>
        <v>100</v>
      </c>
      <c r="Q3289" s="13">
        <f t="shared" si="205"/>
        <v>73.53</v>
      </c>
      <c r="R3289" s="14">
        <f t="shared" si="206"/>
        <v>42311.750324074077</v>
      </c>
      <c r="S3289" s="14">
        <f t="shared" si="207"/>
        <v>42336.750324074077</v>
      </c>
    </row>
    <row r="3290" spans="1:19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2" t="s">
        <v>8297</v>
      </c>
      <c r="O3290" t="s">
        <v>8298</v>
      </c>
      <c r="P3290" s="13">
        <f t="shared" si="204"/>
        <v>100</v>
      </c>
      <c r="Q3290" s="13">
        <f t="shared" si="205"/>
        <v>48.44</v>
      </c>
      <c r="R3290" s="14">
        <f t="shared" si="206"/>
        <v>42505.774479166663</v>
      </c>
      <c r="S3290" s="14">
        <f t="shared" si="207"/>
        <v>42541.958333333328</v>
      </c>
    </row>
    <row r="3291" spans="1:19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2" t="s">
        <v>8297</v>
      </c>
      <c r="O3291" t="s">
        <v>8298</v>
      </c>
      <c r="P3291" s="13">
        <f t="shared" si="204"/>
        <v>133</v>
      </c>
      <c r="Q3291" s="13">
        <f t="shared" si="205"/>
        <v>26.61</v>
      </c>
      <c r="R3291" s="14">
        <f t="shared" si="206"/>
        <v>42758.368078703701</v>
      </c>
      <c r="S3291" s="14">
        <f t="shared" si="207"/>
        <v>42786.368078703701</v>
      </c>
    </row>
    <row r="3292" spans="1:19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2" t="s">
        <v>8297</v>
      </c>
      <c r="O3292" t="s">
        <v>8298</v>
      </c>
      <c r="P3292" s="13">
        <f t="shared" si="204"/>
        <v>121</v>
      </c>
      <c r="Q3292" s="13">
        <f t="shared" si="205"/>
        <v>33.67</v>
      </c>
      <c r="R3292" s="14">
        <f t="shared" si="206"/>
        <v>42775.51494212963</v>
      </c>
      <c r="S3292" s="14">
        <f t="shared" si="207"/>
        <v>42805.51494212963</v>
      </c>
    </row>
    <row r="3293" spans="1:19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2" t="s">
        <v>8297</v>
      </c>
      <c r="O3293" t="s">
        <v>8298</v>
      </c>
      <c r="P3293" s="13">
        <f t="shared" si="204"/>
        <v>114</v>
      </c>
      <c r="Q3293" s="13">
        <f t="shared" si="205"/>
        <v>40.71</v>
      </c>
      <c r="R3293" s="14">
        <f t="shared" si="206"/>
        <v>42232.702546296292</v>
      </c>
      <c r="S3293" s="14">
        <f t="shared" si="207"/>
        <v>42264.165972222225</v>
      </c>
    </row>
    <row r="3294" spans="1:19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2" t="s">
        <v>8297</v>
      </c>
      <c r="O3294" t="s">
        <v>8298</v>
      </c>
      <c r="P3294" s="13">
        <f t="shared" si="204"/>
        <v>286</v>
      </c>
      <c r="Q3294" s="13">
        <f t="shared" si="205"/>
        <v>19.27</v>
      </c>
      <c r="R3294" s="14">
        <f t="shared" si="206"/>
        <v>42282.770231481481</v>
      </c>
      <c r="S3294" s="14">
        <f t="shared" si="207"/>
        <v>42342.811898148153</v>
      </c>
    </row>
    <row r="3295" spans="1:19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2" t="s">
        <v>8297</v>
      </c>
      <c r="O3295" t="s">
        <v>8298</v>
      </c>
      <c r="P3295" s="13">
        <f t="shared" si="204"/>
        <v>170</v>
      </c>
      <c r="Q3295" s="13">
        <f t="shared" si="205"/>
        <v>84.29</v>
      </c>
      <c r="R3295" s="14">
        <f t="shared" si="206"/>
        <v>42768.425370370373</v>
      </c>
      <c r="S3295" s="14">
        <f t="shared" si="207"/>
        <v>42798.425370370373</v>
      </c>
    </row>
    <row r="3296" spans="1:19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2" t="s">
        <v>8297</v>
      </c>
      <c r="O3296" t="s">
        <v>8298</v>
      </c>
      <c r="P3296" s="13">
        <f t="shared" si="204"/>
        <v>118</v>
      </c>
      <c r="Q3296" s="13">
        <f t="shared" si="205"/>
        <v>29.58</v>
      </c>
      <c r="R3296" s="14">
        <f t="shared" si="206"/>
        <v>42141.541134259256</v>
      </c>
      <c r="S3296" s="14">
        <f t="shared" si="207"/>
        <v>42171.541134259256</v>
      </c>
    </row>
    <row r="3297" spans="1:19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2" t="s">
        <v>8297</v>
      </c>
      <c r="O3297" t="s">
        <v>8298</v>
      </c>
      <c r="P3297" s="13">
        <f t="shared" si="204"/>
        <v>103</v>
      </c>
      <c r="Q3297" s="13">
        <f t="shared" si="205"/>
        <v>26.67</v>
      </c>
      <c r="R3297" s="14">
        <f t="shared" si="206"/>
        <v>42609.442465277782</v>
      </c>
      <c r="S3297" s="14">
        <f t="shared" si="207"/>
        <v>42639.442465277782</v>
      </c>
    </row>
    <row r="3298" spans="1:19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2" t="s">
        <v>8297</v>
      </c>
      <c r="O3298" t="s">
        <v>8298</v>
      </c>
      <c r="P3298" s="13">
        <f t="shared" si="204"/>
        <v>144</v>
      </c>
      <c r="Q3298" s="13">
        <f t="shared" si="205"/>
        <v>45.98</v>
      </c>
      <c r="R3298" s="14">
        <f t="shared" si="206"/>
        <v>42309.756620370375</v>
      </c>
      <c r="S3298" s="14">
        <f t="shared" si="207"/>
        <v>42330.916666666672</v>
      </c>
    </row>
    <row r="3299" spans="1:19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2" t="s">
        <v>8297</v>
      </c>
      <c r="O3299" t="s">
        <v>8298</v>
      </c>
      <c r="P3299" s="13">
        <f t="shared" si="204"/>
        <v>100</v>
      </c>
      <c r="Q3299" s="13">
        <f t="shared" si="205"/>
        <v>125.09</v>
      </c>
      <c r="R3299" s="14">
        <f t="shared" si="206"/>
        <v>42193.771481481483</v>
      </c>
      <c r="S3299" s="14">
        <f t="shared" si="207"/>
        <v>42212.957638888889</v>
      </c>
    </row>
    <row r="3300" spans="1:19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2" t="s">
        <v>8297</v>
      </c>
      <c r="O3300" t="s">
        <v>8298</v>
      </c>
      <c r="P3300" s="13">
        <f t="shared" si="204"/>
        <v>102</v>
      </c>
      <c r="Q3300" s="13">
        <f t="shared" si="205"/>
        <v>141.29</v>
      </c>
      <c r="R3300" s="14">
        <f t="shared" si="206"/>
        <v>42239.957962962959</v>
      </c>
      <c r="S3300" s="14">
        <f t="shared" si="207"/>
        <v>42260</v>
      </c>
    </row>
    <row r="3301" spans="1:19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2" t="s">
        <v>8297</v>
      </c>
      <c r="O3301" t="s">
        <v>8298</v>
      </c>
      <c r="P3301" s="13">
        <f t="shared" si="204"/>
        <v>116</v>
      </c>
      <c r="Q3301" s="13">
        <f t="shared" si="205"/>
        <v>55.33</v>
      </c>
      <c r="R3301" s="14">
        <f t="shared" si="206"/>
        <v>42261.917395833334</v>
      </c>
      <c r="S3301" s="14">
        <f t="shared" si="207"/>
        <v>42291.917395833334</v>
      </c>
    </row>
    <row r="3302" spans="1:19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2" t="s">
        <v>8297</v>
      </c>
      <c r="O3302" t="s">
        <v>8298</v>
      </c>
      <c r="P3302" s="13">
        <f t="shared" si="204"/>
        <v>136</v>
      </c>
      <c r="Q3302" s="13">
        <f t="shared" si="205"/>
        <v>46.42</v>
      </c>
      <c r="R3302" s="14">
        <f t="shared" si="206"/>
        <v>42102.743773148148</v>
      </c>
      <c r="S3302" s="14">
        <f t="shared" si="207"/>
        <v>42123.743773148148</v>
      </c>
    </row>
    <row r="3303" spans="1:19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2" t="s">
        <v>8297</v>
      </c>
      <c r="O3303" t="s">
        <v>8298</v>
      </c>
      <c r="P3303" s="13">
        <f t="shared" si="204"/>
        <v>133</v>
      </c>
      <c r="Q3303" s="13">
        <f t="shared" si="205"/>
        <v>57.2</v>
      </c>
      <c r="R3303" s="14">
        <f t="shared" si="206"/>
        <v>42538.73583333334</v>
      </c>
      <c r="S3303" s="14">
        <f t="shared" si="207"/>
        <v>42583.290972222225</v>
      </c>
    </row>
    <row r="3304" spans="1:19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2" t="s">
        <v>8297</v>
      </c>
      <c r="O3304" t="s">
        <v>8298</v>
      </c>
      <c r="P3304" s="13">
        <f t="shared" si="204"/>
        <v>103</v>
      </c>
      <c r="Q3304" s="13">
        <f t="shared" si="205"/>
        <v>173.7</v>
      </c>
      <c r="R3304" s="14">
        <f t="shared" si="206"/>
        <v>42681.35157407407</v>
      </c>
      <c r="S3304" s="14">
        <f t="shared" si="207"/>
        <v>42711.35157407407</v>
      </c>
    </row>
    <row r="3305" spans="1:19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2" t="s">
        <v>8297</v>
      </c>
      <c r="O3305" t="s">
        <v>8298</v>
      </c>
      <c r="P3305" s="13">
        <f t="shared" si="204"/>
        <v>116</v>
      </c>
      <c r="Q3305" s="13">
        <f t="shared" si="205"/>
        <v>59.6</v>
      </c>
      <c r="R3305" s="14">
        <f t="shared" si="206"/>
        <v>42056.65143518518</v>
      </c>
      <c r="S3305" s="14">
        <f t="shared" si="207"/>
        <v>42091.609768518523</v>
      </c>
    </row>
    <row r="3306" spans="1:19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2" t="s">
        <v>8297</v>
      </c>
      <c r="O3306" t="s">
        <v>8298</v>
      </c>
      <c r="P3306" s="13">
        <f t="shared" si="204"/>
        <v>105</v>
      </c>
      <c r="Q3306" s="13">
        <f t="shared" si="205"/>
        <v>89.59</v>
      </c>
      <c r="R3306" s="14">
        <f t="shared" si="206"/>
        <v>42696.624444444446</v>
      </c>
      <c r="S3306" s="14">
        <f t="shared" si="207"/>
        <v>42726.624444444446</v>
      </c>
    </row>
    <row r="3307" spans="1:19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2" t="s">
        <v>8297</v>
      </c>
      <c r="O3307" t="s">
        <v>8298</v>
      </c>
      <c r="P3307" s="13">
        <f t="shared" si="204"/>
        <v>102</v>
      </c>
      <c r="Q3307" s="13">
        <f t="shared" si="205"/>
        <v>204.05</v>
      </c>
      <c r="R3307" s="14">
        <f t="shared" si="206"/>
        <v>42186.855879629627</v>
      </c>
      <c r="S3307" s="14">
        <f t="shared" si="207"/>
        <v>42216.855879629627</v>
      </c>
    </row>
    <row r="3308" spans="1:19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2" t="s">
        <v>8297</v>
      </c>
      <c r="O3308" t="s">
        <v>8298</v>
      </c>
      <c r="P3308" s="13">
        <f t="shared" si="204"/>
        <v>175</v>
      </c>
      <c r="Q3308" s="13">
        <f t="shared" si="205"/>
        <v>48.7</v>
      </c>
      <c r="R3308" s="14">
        <f t="shared" si="206"/>
        <v>42493.219236111108</v>
      </c>
      <c r="S3308" s="14">
        <f t="shared" si="207"/>
        <v>42531.125</v>
      </c>
    </row>
    <row r="3309" spans="1:19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2" t="s">
        <v>8297</v>
      </c>
      <c r="O3309" t="s">
        <v>8298</v>
      </c>
      <c r="P3309" s="13">
        <f t="shared" si="204"/>
        <v>107</v>
      </c>
      <c r="Q3309" s="13">
        <f t="shared" si="205"/>
        <v>53.34</v>
      </c>
      <c r="R3309" s="14">
        <f t="shared" si="206"/>
        <v>42475.057164351849</v>
      </c>
      <c r="S3309" s="14">
        <f t="shared" si="207"/>
        <v>42505.057164351849</v>
      </c>
    </row>
    <row r="3310" spans="1:19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2" t="s">
        <v>8297</v>
      </c>
      <c r="O3310" t="s">
        <v>8298</v>
      </c>
      <c r="P3310" s="13">
        <f t="shared" si="204"/>
        <v>122</v>
      </c>
      <c r="Q3310" s="13">
        <f t="shared" si="205"/>
        <v>75.09</v>
      </c>
      <c r="R3310" s="14">
        <f t="shared" si="206"/>
        <v>42452.876909722225</v>
      </c>
      <c r="S3310" s="14">
        <f t="shared" si="207"/>
        <v>42473.876909722225</v>
      </c>
    </row>
    <row r="3311" spans="1:19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2" t="s">
        <v>8297</v>
      </c>
      <c r="O3311" t="s">
        <v>8298</v>
      </c>
      <c r="P3311" s="13">
        <f t="shared" si="204"/>
        <v>159</v>
      </c>
      <c r="Q3311" s="13">
        <f t="shared" si="205"/>
        <v>18</v>
      </c>
      <c r="R3311" s="14">
        <f t="shared" si="206"/>
        <v>42628.650208333333</v>
      </c>
      <c r="S3311" s="14">
        <f t="shared" si="207"/>
        <v>42659.650208333333</v>
      </c>
    </row>
    <row r="3312" spans="1:19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2" t="s">
        <v>8297</v>
      </c>
      <c r="O3312" t="s">
        <v>8298</v>
      </c>
      <c r="P3312" s="13">
        <f t="shared" si="204"/>
        <v>100</v>
      </c>
      <c r="Q3312" s="13">
        <f t="shared" si="205"/>
        <v>209.84</v>
      </c>
      <c r="R3312" s="14">
        <f t="shared" si="206"/>
        <v>42253.928530092591</v>
      </c>
      <c r="S3312" s="14">
        <f t="shared" si="207"/>
        <v>42283.928530092591</v>
      </c>
    </row>
    <row r="3313" spans="1:19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2" t="s">
        <v>8297</v>
      </c>
      <c r="O3313" t="s">
        <v>8298</v>
      </c>
      <c r="P3313" s="13">
        <f t="shared" si="204"/>
        <v>110</v>
      </c>
      <c r="Q3313" s="13">
        <f t="shared" si="205"/>
        <v>61.02</v>
      </c>
      <c r="R3313" s="14">
        <f t="shared" si="206"/>
        <v>42264.29178240741</v>
      </c>
      <c r="S3313" s="14">
        <f t="shared" si="207"/>
        <v>42294.29178240741</v>
      </c>
    </row>
    <row r="3314" spans="1:19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2" t="s">
        <v>8297</v>
      </c>
      <c r="O3314" t="s">
        <v>8298</v>
      </c>
      <c r="P3314" s="13">
        <f t="shared" si="204"/>
        <v>100</v>
      </c>
      <c r="Q3314" s="13">
        <f t="shared" si="205"/>
        <v>61</v>
      </c>
      <c r="R3314" s="14">
        <f t="shared" si="206"/>
        <v>42664.809560185182</v>
      </c>
      <c r="S3314" s="14">
        <f t="shared" si="207"/>
        <v>42685.916666666672</v>
      </c>
    </row>
    <row r="3315" spans="1:19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2" t="s">
        <v>8297</v>
      </c>
      <c r="O3315" t="s">
        <v>8298</v>
      </c>
      <c r="P3315" s="13">
        <f t="shared" si="204"/>
        <v>116</v>
      </c>
      <c r="Q3315" s="13">
        <f t="shared" si="205"/>
        <v>80.03</v>
      </c>
      <c r="R3315" s="14">
        <f t="shared" si="206"/>
        <v>42382.244409722218</v>
      </c>
      <c r="S3315" s="14">
        <f t="shared" si="207"/>
        <v>42396.041666666672</v>
      </c>
    </row>
    <row r="3316" spans="1:19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2" t="s">
        <v>8297</v>
      </c>
      <c r="O3316" t="s">
        <v>8298</v>
      </c>
      <c r="P3316" s="13">
        <f t="shared" si="204"/>
        <v>211</v>
      </c>
      <c r="Q3316" s="13">
        <f t="shared" si="205"/>
        <v>29.07</v>
      </c>
      <c r="R3316" s="14">
        <f t="shared" si="206"/>
        <v>42105.267488425925</v>
      </c>
      <c r="S3316" s="14">
        <f t="shared" si="207"/>
        <v>42132.836805555555</v>
      </c>
    </row>
    <row r="3317" spans="1:19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2" t="s">
        <v>8297</v>
      </c>
      <c r="O3317" t="s">
        <v>8298</v>
      </c>
      <c r="P3317" s="13">
        <f t="shared" si="204"/>
        <v>110</v>
      </c>
      <c r="Q3317" s="13">
        <f t="shared" si="205"/>
        <v>49.44</v>
      </c>
      <c r="R3317" s="14">
        <f t="shared" si="206"/>
        <v>42466.303715277783</v>
      </c>
      <c r="S3317" s="14">
        <f t="shared" si="207"/>
        <v>42496.303715277783</v>
      </c>
    </row>
    <row r="3318" spans="1:19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2" t="s">
        <v>8297</v>
      </c>
      <c r="O3318" t="s">
        <v>8298</v>
      </c>
      <c r="P3318" s="13">
        <f t="shared" si="204"/>
        <v>100</v>
      </c>
      <c r="Q3318" s="13">
        <f t="shared" si="205"/>
        <v>93.98</v>
      </c>
      <c r="R3318" s="14">
        <f t="shared" si="206"/>
        <v>41826.871238425927</v>
      </c>
      <c r="S3318" s="14">
        <f t="shared" si="207"/>
        <v>41859.57916666667</v>
      </c>
    </row>
    <row r="3319" spans="1:19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2" t="s">
        <v>8297</v>
      </c>
      <c r="O3319" t="s">
        <v>8298</v>
      </c>
      <c r="P3319" s="13">
        <f t="shared" si="204"/>
        <v>106</v>
      </c>
      <c r="Q3319" s="13">
        <f t="shared" si="205"/>
        <v>61.94</v>
      </c>
      <c r="R3319" s="14">
        <f t="shared" si="206"/>
        <v>42499.039629629624</v>
      </c>
      <c r="S3319" s="14">
        <f t="shared" si="207"/>
        <v>42529.039629629624</v>
      </c>
    </row>
    <row r="3320" spans="1:19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2" t="s">
        <v>8297</v>
      </c>
      <c r="O3320" t="s">
        <v>8298</v>
      </c>
      <c r="P3320" s="13">
        <f t="shared" si="204"/>
        <v>126</v>
      </c>
      <c r="Q3320" s="13">
        <f t="shared" si="205"/>
        <v>78.5</v>
      </c>
      <c r="R3320" s="14">
        <f t="shared" si="206"/>
        <v>42431.302002314813</v>
      </c>
      <c r="S3320" s="14">
        <f t="shared" si="207"/>
        <v>42471.104166666672</v>
      </c>
    </row>
    <row r="3321" spans="1:19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2" t="s">
        <v>8297</v>
      </c>
      <c r="O3321" t="s">
        <v>8298</v>
      </c>
      <c r="P3321" s="13">
        <f t="shared" si="204"/>
        <v>108</v>
      </c>
      <c r="Q3321" s="13">
        <f t="shared" si="205"/>
        <v>33.75</v>
      </c>
      <c r="R3321" s="14">
        <f t="shared" si="206"/>
        <v>41990.585486111115</v>
      </c>
      <c r="S3321" s="14">
        <f t="shared" si="207"/>
        <v>42035.585486111115</v>
      </c>
    </row>
    <row r="3322" spans="1:19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2" t="s">
        <v>8297</v>
      </c>
      <c r="O3322" t="s">
        <v>8298</v>
      </c>
      <c r="P3322" s="13">
        <f t="shared" si="204"/>
        <v>101</v>
      </c>
      <c r="Q3322" s="13">
        <f t="shared" si="205"/>
        <v>66.45</v>
      </c>
      <c r="R3322" s="14">
        <f t="shared" si="206"/>
        <v>42513.045798611114</v>
      </c>
      <c r="S3322" s="14">
        <f t="shared" si="207"/>
        <v>42543.045798611114</v>
      </c>
    </row>
    <row r="3323" spans="1:19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2" t="s">
        <v>8297</v>
      </c>
      <c r="O3323" t="s">
        <v>8298</v>
      </c>
      <c r="P3323" s="13">
        <f t="shared" si="204"/>
        <v>107</v>
      </c>
      <c r="Q3323" s="13">
        <f t="shared" si="205"/>
        <v>35.799999999999997</v>
      </c>
      <c r="R3323" s="14">
        <f t="shared" si="206"/>
        <v>41914.100289351853</v>
      </c>
      <c r="S3323" s="14">
        <f t="shared" si="207"/>
        <v>41928.165972222225</v>
      </c>
    </row>
    <row r="3324" spans="1:19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2" t="s">
        <v>8297</v>
      </c>
      <c r="O3324" t="s">
        <v>8298</v>
      </c>
      <c r="P3324" s="13">
        <f t="shared" si="204"/>
        <v>102</v>
      </c>
      <c r="Q3324" s="13">
        <f t="shared" si="205"/>
        <v>145.65</v>
      </c>
      <c r="R3324" s="14">
        <f t="shared" si="206"/>
        <v>42521.010370370372</v>
      </c>
      <c r="S3324" s="14">
        <f t="shared" si="207"/>
        <v>42543.163194444445</v>
      </c>
    </row>
    <row r="3325" spans="1:19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2" t="s">
        <v>8297</v>
      </c>
      <c r="O3325" t="s">
        <v>8298</v>
      </c>
      <c r="P3325" s="13">
        <f t="shared" si="204"/>
        <v>126</v>
      </c>
      <c r="Q3325" s="13">
        <f t="shared" si="205"/>
        <v>25.69</v>
      </c>
      <c r="R3325" s="14">
        <f t="shared" si="206"/>
        <v>42608.36583333333</v>
      </c>
      <c r="S3325" s="14">
        <f t="shared" si="207"/>
        <v>42638.36583333333</v>
      </c>
    </row>
    <row r="3326" spans="1:19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2" t="s">
        <v>8297</v>
      </c>
      <c r="O3326" t="s">
        <v>8298</v>
      </c>
      <c r="P3326" s="13">
        <f t="shared" si="204"/>
        <v>102</v>
      </c>
      <c r="Q3326" s="13">
        <f t="shared" si="205"/>
        <v>152.5</v>
      </c>
      <c r="R3326" s="14">
        <f t="shared" si="206"/>
        <v>42512.58321759259</v>
      </c>
      <c r="S3326" s="14">
        <f t="shared" si="207"/>
        <v>42526.58321759259</v>
      </c>
    </row>
    <row r="3327" spans="1:19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2" t="s">
        <v>8297</v>
      </c>
      <c r="O3327" t="s">
        <v>8298</v>
      </c>
      <c r="P3327" s="13">
        <f t="shared" si="204"/>
        <v>113</v>
      </c>
      <c r="Q3327" s="13">
        <f t="shared" si="205"/>
        <v>30</v>
      </c>
      <c r="R3327" s="14">
        <f t="shared" si="206"/>
        <v>42064.785613425927</v>
      </c>
      <c r="S3327" s="14">
        <f t="shared" si="207"/>
        <v>42099.743946759263</v>
      </c>
    </row>
    <row r="3328" spans="1:19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2" t="s">
        <v>8297</v>
      </c>
      <c r="O3328" t="s">
        <v>8298</v>
      </c>
      <c r="P3328" s="13">
        <f t="shared" si="204"/>
        <v>101</v>
      </c>
      <c r="Q3328" s="13">
        <f t="shared" si="205"/>
        <v>142.28</v>
      </c>
      <c r="R3328" s="14">
        <f t="shared" si="206"/>
        <v>42041.714178240742</v>
      </c>
      <c r="S3328" s="14">
        <f t="shared" si="207"/>
        <v>42071.67251157407</v>
      </c>
    </row>
    <row r="3329" spans="1:19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2" t="s">
        <v>8297</v>
      </c>
      <c r="O3329" t="s">
        <v>8298</v>
      </c>
      <c r="P3329" s="13">
        <f t="shared" si="204"/>
        <v>101</v>
      </c>
      <c r="Q3329" s="13">
        <f t="shared" si="205"/>
        <v>24.55</v>
      </c>
      <c r="R3329" s="14">
        <f t="shared" si="206"/>
        <v>42468.374606481477</v>
      </c>
      <c r="S3329" s="14">
        <f t="shared" si="207"/>
        <v>42498.374606481477</v>
      </c>
    </row>
    <row r="3330" spans="1:19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2" t="s">
        <v>8297</v>
      </c>
      <c r="O3330" t="s">
        <v>8298</v>
      </c>
      <c r="P3330" s="13">
        <f t="shared" ref="P3330:P3393" si="208">ROUND(E3330/D3330*100,0)</f>
        <v>146</v>
      </c>
      <c r="Q3330" s="13">
        <f t="shared" si="205"/>
        <v>292.77999999999997</v>
      </c>
      <c r="R3330" s="14">
        <f t="shared" si="206"/>
        <v>41822.57503472222</v>
      </c>
      <c r="S3330" s="14">
        <f t="shared" si="207"/>
        <v>41825.041666666664</v>
      </c>
    </row>
    <row r="3331" spans="1:19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2" t="s">
        <v>8297</v>
      </c>
      <c r="O3331" t="s">
        <v>8298</v>
      </c>
      <c r="P3331" s="13">
        <f t="shared" si="208"/>
        <v>117</v>
      </c>
      <c r="Q3331" s="13">
        <f t="shared" ref="Q3331:Q3394" si="209">IFERROR(ROUND(E3331/L3331,2),0)</f>
        <v>44.92</v>
      </c>
      <c r="R3331" s="14">
        <f t="shared" ref="R3331:R3394" si="210">(((J3331/60)/60)/24)+DATE(1970,1,1)</f>
        <v>41837.323009259257</v>
      </c>
      <c r="S3331" s="14">
        <f t="shared" ref="S3331:S3394" si="211">(((I3331/60)/60)/24)+DATE(1970,1,1)</f>
        <v>41847.958333333336</v>
      </c>
    </row>
    <row r="3332" spans="1:19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2" t="s">
        <v>8297</v>
      </c>
      <c r="O3332" t="s">
        <v>8298</v>
      </c>
      <c r="P3332" s="13">
        <f t="shared" si="208"/>
        <v>106</v>
      </c>
      <c r="Q3332" s="13">
        <f t="shared" si="209"/>
        <v>23.1</v>
      </c>
      <c r="R3332" s="14">
        <f t="shared" si="210"/>
        <v>42065.887361111112</v>
      </c>
      <c r="S3332" s="14">
        <f t="shared" si="211"/>
        <v>42095.845694444448</v>
      </c>
    </row>
    <row r="3333" spans="1:19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2" t="s">
        <v>8297</v>
      </c>
      <c r="O3333" t="s">
        <v>8298</v>
      </c>
      <c r="P3333" s="13">
        <f t="shared" si="208"/>
        <v>105</v>
      </c>
      <c r="Q3333" s="13">
        <f t="shared" si="209"/>
        <v>80.400000000000006</v>
      </c>
      <c r="R3333" s="14">
        <f t="shared" si="210"/>
        <v>42248.697754629626</v>
      </c>
      <c r="S3333" s="14">
        <f t="shared" si="211"/>
        <v>42283.697754629626</v>
      </c>
    </row>
    <row r="3334" spans="1:19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2" t="s">
        <v>8297</v>
      </c>
      <c r="O3334" t="s">
        <v>8298</v>
      </c>
      <c r="P3334" s="13">
        <f t="shared" si="208"/>
        <v>100</v>
      </c>
      <c r="Q3334" s="13">
        <f t="shared" si="209"/>
        <v>72.290000000000006</v>
      </c>
      <c r="R3334" s="14">
        <f t="shared" si="210"/>
        <v>41809.860300925924</v>
      </c>
      <c r="S3334" s="14">
        <f t="shared" si="211"/>
        <v>41839.860300925924</v>
      </c>
    </row>
    <row r="3335" spans="1:19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2" t="s">
        <v>8297</v>
      </c>
      <c r="O3335" t="s">
        <v>8298</v>
      </c>
      <c r="P3335" s="13">
        <f t="shared" si="208"/>
        <v>105</v>
      </c>
      <c r="Q3335" s="13">
        <f t="shared" si="209"/>
        <v>32.97</v>
      </c>
      <c r="R3335" s="14">
        <f t="shared" si="210"/>
        <v>42148.676851851851</v>
      </c>
      <c r="S3335" s="14">
        <f t="shared" si="211"/>
        <v>42170.676851851851</v>
      </c>
    </row>
    <row r="3336" spans="1:19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2" t="s">
        <v>8297</v>
      </c>
      <c r="O3336" t="s">
        <v>8298</v>
      </c>
      <c r="P3336" s="13">
        <f t="shared" si="208"/>
        <v>139</v>
      </c>
      <c r="Q3336" s="13">
        <f t="shared" si="209"/>
        <v>116.65</v>
      </c>
      <c r="R3336" s="14">
        <f t="shared" si="210"/>
        <v>42185.521087962959</v>
      </c>
      <c r="S3336" s="14">
        <f t="shared" si="211"/>
        <v>42215.521087962959</v>
      </c>
    </row>
    <row r="3337" spans="1:19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2" t="s">
        <v>8297</v>
      </c>
      <c r="O3337" t="s">
        <v>8298</v>
      </c>
      <c r="P3337" s="13">
        <f t="shared" si="208"/>
        <v>100</v>
      </c>
      <c r="Q3337" s="13">
        <f t="shared" si="209"/>
        <v>79.62</v>
      </c>
      <c r="R3337" s="14">
        <f t="shared" si="210"/>
        <v>41827.674143518518</v>
      </c>
      <c r="S3337" s="14">
        <f t="shared" si="211"/>
        <v>41854.958333333336</v>
      </c>
    </row>
    <row r="3338" spans="1:19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2" t="s">
        <v>8297</v>
      </c>
      <c r="O3338" t="s">
        <v>8298</v>
      </c>
      <c r="P3338" s="13">
        <f t="shared" si="208"/>
        <v>100</v>
      </c>
      <c r="Q3338" s="13">
        <f t="shared" si="209"/>
        <v>27.78</v>
      </c>
      <c r="R3338" s="14">
        <f t="shared" si="210"/>
        <v>42437.398680555561</v>
      </c>
      <c r="S3338" s="14">
        <f t="shared" si="211"/>
        <v>42465.35701388889</v>
      </c>
    </row>
    <row r="3339" spans="1:19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2" t="s">
        <v>8297</v>
      </c>
      <c r="O3339" t="s">
        <v>8298</v>
      </c>
      <c r="P3339" s="13">
        <f t="shared" si="208"/>
        <v>110</v>
      </c>
      <c r="Q3339" s="13">
        <f t="shared" si="209"/>
        <v>81.03</v>
      </c>
      <c r="R3339" s="14">
        <f t="shared" si="210"/>
        <v>41901.282025462962</v>
      </c>
      <c r="S3339" s="14">
        <f t="shared" si="211"/>
        <v>41922.875</v>
      </c>
    </row>
    <row r="3340" spans="1:19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2" t="s">
        <v>8297</v>
      </c>
      <c r="O3340" t="s">
        <v>8298</v>
      </c>
      <c r="P3340" s="13">
        <f t="shared" si="208"/>
        <v>102</v>
      </c>
      <c r="Q3340" s="13">
        <f t="shared" si="209"/>
        <v>136.85</v>
      </c>
      <c r="R3340" s="14">
        <f t="shared" si="210"/>
        <v>42769.574999999997</v>
      </c>
      <c r="S3340" s="14">
        <f t="shared" si="211"/>
        <v>42790.574999999997</v>
      </c>
    </row>
    <row r="3341" spans="1:19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2" t="s">
        <v>8297</v>
      </c>
      <c r="O3341" t="s">
        <v>8298</v>
      </c>
      <c r="P3341" s="13">
        <f t="shared" si="208"/>
        <v>104</v>
      </c>
      <c r="Q3341" s="13">
        <f t="shared" si="209"/>
        <v>177.62</v>
      </c>
      <c r="R3341" s="14">
        <f t="shared" si="210"/>
        <v>42549.665717592594</v>
      </c>
      <c r="S3341" s="14">
        <f t="shared" si="211"/>
        <v>42579.665717592594</v>
      </c>
    </row>
    <row r="3342" spans="1:19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2" t="s">
        <v>8297</v>
      </c>
      <c r="O3342" t="s">
        <v>8298</v>
      </c>
      <c r="P3342" s="13">
        <f t="shared" si="208"/>
        <v>138</v>
      </c>
      <c r="Q3342" s="13">
        <f t="shared" si="209"/>
        <v>109.08</v>
      </c>
      <c r="R3342" s="14">
        <f t="shared" si="210"/>
        <v>42685.974004629628</v>
      </c>
      <c r="S3342" s="14">
        <f t="shared" si="211"/>
        <v>42710.974004629628</v>
      </c>
    </row>
    <row r="3343" spans="1:19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2" t="s">
        <v>8297</v>
      </c>
      <c r="O3343" t="s">
        <v>8298</v>
      </c>
      <c r="P3343" s="13">
        <f t="shared" si="208"/>
        <v>100</v>
      </c>
      <c r="Q3343" s="13">
        <f t="shared" si="209"/>
        <v>119.64</v>
      </c>
      <c r="R3343" s="14">
        <f t="shared" si="210"/>
        <v>42510.798854166671</v>
      </c>
      <c r="S3343" s="14">
        <f t="shared" si="211"/>
        <v>42533.708333333328</v>
      </c>
    </row>
    <row r="3344" spans="1:19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2" t="s">
        <v>8297</v>
      </c>
      <c r="O3344" t="s">
        <v>8298</v>
      </c>
      <c r="P3344" s="13">
        <f t="shared" si="208"/>
        <v>102</v>
      </c>
      <c r="Q3344" s="13">
        <f t="shared" si="209"/>
        <v>78.209999999999994</v>
      </c>
      <c r="R3344" s="14">
        <f t="shared" si="210"/>
        <v>42062.296412037031</v>
      </c>
      <c r="S3344" s="14">
        <f t="shared" si="211"/>
        <v>42095.207638888889</v>
      </c>
    </row>
    <row r="3345" spans="1:19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2" t="s">
        <v>8297</v>
      </c>
      <c r="O3345" t="s">
        <v>8298</v>
      </c>
      <c r="P3345" s="13">
        <f t="shared" si="208"/>
        <v>171</v>
      </c>
      <c r="Q3345" s="13">
        <f t="shared" si="209"/>
        <v>52.17</v>
      </c>
      <c r="R3345" s="14">
        <f t="shared" si="210"/>
        <v>42452.916481481487</v>
      </c>
      <c r="S3345" s="14">
        <f t="shared" si="211"/>
        <v>42473.554166666669</v>
      </c>
    </row>
    <row r="3346" spans="1:19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2" t="s">
        <v>8297</v>
      </c>
      <c r="O3346" t="s">
        <v>8298</v>
      </c>
      <c r="P3346" s="13">
        <f t="shared" si="208"/>
        <v>101</v>
      </c>
      <c r="Q3346" s="13">
        <f t="shared" si="209"/>
        <v>114.13</v>
      </c>
      <c r="R3346" s="14">
        <f t="shared" si="210"/>
        <v>41851.200150462959</v>
      </c>
      <c r="S3346" s="14">
        <f t="shared" si="211"/>
        <v>41881.200150462959</v>
      </c>
    </row>
    <row r="3347" spans="1:19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2" t="s">
        <v>8297</v>
      </c>
      <c r="O3347" t="s">
        <v>8298</v>
      </c>
      <c r="P3347" s="13">
        <f t="shared" si="208"/>
        <v>130</v>
      </c>
      <c r="Q3347" s="13">
        <f t="shared" si="209"/>
        <v>50</v>
      </c>
      <c r="R3347" s="14">
        <f t="shared" si="210"/>
        <v>42053.106111111112</v>
      </c>
      <c r="S3347" s="14">
        <f t="shared" si="211"/>
        <v>42112.025694444441</v>
      </c>
    </row>
    <row r="3348" spans="1:19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2" t="s">
        <v>8297</v>
      </c>
      <c r="O3348" t="s">
        <v>8298</v>
      </c>
      <c r="P3348" s="13">
        <f t="shared" si="208"/>
        <v>110</v>
      </c>
      <c r="Q3348" s="13">
        <f t="shared" si="209"/>
        <v>91.67</v>
      </c>
      <c r="R3348" s="14">
        <f t="shared" si="210"/>
        <v>42054.024421296301</v>
      </c>
      <c r="S3348" s="14">
        <f t="shared" si="211"/>
        <v>42061.024421296301</v>
      </c>
    </row>
    <row r="3349" spans="1:19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2" t="s">
        <v>8297</v>
      </c>
      <c r="O3349" t="s">
        <v>8298</v>
      </c>
      <c r="P3349" s="13">
        <f t="shared" si="208"/>
        <v>119</v>
      </c>
      <c r="Q3349" s="13">
        <f t="shared" si="209"/>
        <v>108.59</v>
      </c>
      <c r="R3349" s="14">
        <f t="shared" si="210"/>
        <v>42484.551550925928</v>
      </c>
      <c r="S3349" s="14">
        <f t="shared" si="211"/>
        <v>42498.875</v>
      </c>
    </row>
    <row r="3350" spans="1:19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2" t="s">
        <v>8297</v>
      </c>
      <c r="O3350" t="s">
        <v>8298</v>
      </c>
      <c r="P3350" s="13">
        <f t="shared" si="208"/>
        <v>100</v>
      </c>
      <c r="Q3350" s="13">
        <f t="shared" si="209"/>
        <v>69.819999999999993</v>
      </c>
      <c r="R3350" s="14">
        <f t="shared" si="210"/>
        <v>42466.558796296296</v>
      </c>
      <c r="S3350" s="14">
        <f t="shared" si="211"/>
        <v>42490.165972222225</v>
      </c>
    </row>
    <row r="3351" spans="1:19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2" t="s">
        <v>8297</v>
      </c>
      <c r="O3351" t="s">
        <v>8298</v>
      </c>
      <c r="P3351" s="13">
        <f t="shared" si="208"/>
        <v>153</v>
      </c>
      <c r="Q3351" s="13">
        <f t="shared" si="209"/>
        <v>109.57</v>
      </c>
      <c r="R3351" s="14">
        <f t="shared" si="210"/>
        <v>42513.110787037032</v>
      </c>
      <c r="S3351" s="14">
        <f t="shared" si="211"/>
        <v>42534.708333333328</v>
      </c>
    </row>
    <row r="3352" spans="1:19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2" t="s">
        <v>8297</v>
      </c>
      <c r="O3352" t="s">
        <v>8298</v>
      </c>
      <c r="P3352" s="13">
        <f t="shared" si="208"/>
        <v>104</v>
      </c>
      <c r="Q3352" s="13">
        <f t="shared" si="209"/>
        <v>71.67</v>
      </c>
      <c r="R3352" s="14">
        <f t="shared" si="210"/>
        <v>42302.701516203699</v>
      </c>
      <c r="S3352" s="14">
        <f t="shared" si="211"/>
        <v>42337.958333333328</v>
      </c>
    </row>
    <row r="3353" spans="1:19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2" t="s">
        <v>8297</v>
      </c>
      <c r="O3353" t="s">
        <v>8298</v>
      </c>
      <c r="P3353" s="13">
        <f t="shared" si="208"/>
        <v>101</v>
      </c>
      <c r="Q3353" s="13">
        <f t="shared" si="209"/>
        <v>93.61</v>
      </c>
      <c r="R3353" s="14">
        <f t="shared" si="210"/>
        <v>41806.395428240743</v>
      </c>
      <c r="S3353" s="14">
        <f t="shared" si="211"/>
        <v>41843.458333333336</v>
      </c>
    </row>
    <row r="3354" spans="1:19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2" t="s">
        <v>8297</v>
      </c>
      <c r="O3354" t="s">
        <v>8298</v>
      </c>
      <c r="P3354" s="13">
        <f t="shared" si="208"/>
        <v>108</v>
      </c>
      <c r="Q3354" s="13">
        <f t="shared" si="209"/>
        <v>76.8</v>
      </c>
      <c r="R3354" s="14">
        <f t="shared" si="210"/>
        <v>42495.992800925931</v>
      </c>
      <c r="S3354" s="14">
        <f t="shared" si="211"/>
        <v>42552.958333333328</v>
      </c>
    </row>
    <row r="3355" spans="1:19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2" t="s">
        <v>8297</v>
      </c>
      <c r="O3355" t="s">
        <v>8298</v>
      </c>
      <c r="P3355" s="13">
        <f t="shared" si="208"/>
        <v>315</v>
      </c>
      <c r="Q3355" s="13">
        <f t="shared" si="209"/>
        <v>35.799999999999997</v>
      </c>
      <c r="R3355" s="14">
        <f t="shared" si="210"/>
        <v>42479.432291666672</v>
      </c>
      <c r="S3355" s="14">
        <f t="shared" si="211"/>
        <v>42492.958333333328</v>
      </c>
    </row>
    <row r="3356" spans="1:19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2" t="s">
        <v>8297</v>
      </c>
      <c r="O3356" t="s">
        <v>8298</v>
      </c>
      <c r="P3356" s="13">
        <f t="shared" si="208"/>
        <v>102</v>
      </c>
      <c r="Q3356" s="13">
        <f t="shared" si="209"/>
        <v>55.6</v>
      </c>
      <c r="R3356" s="14">
        <f t="shared" si="210"/>
        <v>42270.7269212963</v>
      </c>
      <c r="S3356" s="14">
        <f t="shared" si="211"/>
        <v>42306.167361111111</v>
      </c>
    </row>
    <row r="3357" spans="1:19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2" t="s">
        <v>8297</v>
      </c>
      <c r="O3357" t="s">
        <v>8298</v>
      </c>
      <c r="P3357" s="13">
        <f t="shared" si="208"/>
        <v>126</v>
      </c>
      <c r="Q3357" s="13">
        <f t="shared" si="209"/>
        <v>147.33000000000001</v>
      </c>
      <c r="R3357" s="14">
        <f t="shared" si="210"/>
        <v>42489.619525462964</v>
      </c>
      <c r="S3357" s="14">
        <f t="shared" si="211"/>
        <v>42500.470138888893</v>
      </c>
    </row>
    <row r="3358" spans="1:19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2" t="s">
        <v>8297</v>
      </c>
      <c r="O3358" t="s">
        <v>8298</v>
      </c>
      <c r="P3358" s="13">
        <f t="shared" si="208"/>
        <v>101</v>
      </c>
      <c r="Q3358" s="13">
        <f t="shared" si="209"/>
        <v>56.33</v>
      </c>
      <c r="R3358" s="14">
        <f t="shared" si="210"/>
        <v>42536.815648148149</v>
      </c>
      <c r="S3358" s="14">
        <f t="shared" si="211"/>
        <v>42566.815648148149</v>
      </c>
    </row>
    <row r="3359" spans="1:19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2" t="s">
        <v>8297</v>
      </c>
      <c r="O3359" t="s">
        <v>8298</v>
      </c>
      <c r="P3359" s="13">
        <f t="shared" si="208"/>
        <v>101</v>
      </c>
      <c r="Q3359" s="13">
        <f t="shared" si="209"/>
        <v>96.19</v>
      </c>
      <c r="R3359" s="14">
        <f t="shared" si="210"/>
        <v>41822.417939814812</v>
      </c>
      <c r="S3359" s="14">
        <f t="shared" si="211"/>
        <v>41852.417939814812</v>
      </c>
    </row>
    <row r="3360" spans="1:19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2" t="s">
        <v>8297</v>
      </c>
      <c r="O3360" t="s">
        <v>8298</v>
      </c>
      <c r="P3360" s="13">
        <f t="shared" si="208"/>
        <v>103</v>
      </c>
      <c r="Q3360" s="13">
        <f t="shared" si="209"/>
        <v>63.57</v>
      </c>
      <c r="R3360" s="14">
        <f t="shared" si="210"/>
        <v>41932.311099537037</v>
      </c>
      <c r="S3360" s="14">
        <f t="shared" si="211"/>
        <v>41962.352766203709</v>
      </c>
    </row>
    <row r="3361" spans="1:19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2" t="s">
        <v>8297</v>
      </c>
      <c r="O3361" t="s">
        <v>8298</v>
      </c>
      <c r="P3361" s="13">
        <f t="shared" si="208"/>
        <v>106</v>
      </c>
      <c r="Q3361" s="13">
        <f t="shared" si="209"/>
        <v>184.78</v>
      </c>
      <c r="R3361" s="14">
        <f t="shared" si="210"/>
        <v>42746.057106481487</v>
      </c>
      <c r="S3361" s="14">
        <f t="shared" si="211"/>
        <v>42791.057106481487</v>
      </c>
    </row>
    <row r="3362" spans="1:19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2" t="s">
        <v>8297</v>
      </c>
      <c r="O3362" t="s">
        <v>8298</v>
      </c>
      <c r="P3362" s="13">
        <f t="shared" si="208"/>
        <v>101</v>
      </c>
      <c r="Q3362" s="13">
        <f t="shared" si="209"/>
        <v>126.72</v>
      </c>
      <c r="R3362" s="14">
        <f t="shared" si="210"/>
        <v>42697.082673611112</v>
      </c>
      <c r="S3362" s="14">
        <f t="shared" si="211"/>
        <v>42718.665972222225</v>
      </c>
    </row>
    <row r="3363" spans="1:19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2" t="s">
        <v>8297</v>
      </c>
      <c r="O3363" t="s">
        <v>8298</v>
      </c>
      <c r="P3363" s="13">
        <f t="shared" si="208"/>
        <v>113</v>
      </c>
      <c r="Q3363" s="13">
        <f t="shared" si="209"/>
        <v>83.43</v>
      </c>
      <c r="R3363" s="14">
        <f t="shared" si="210"/>
        <v>41866.025347222225</v>
      </c>
      <c r="S3363" s="14">
        <f t="shared" si="211"/>
        <v>41883.665972222225</v>
      </c>
    </row>
    <row r="3364" spans="1:19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2" t="s">
        <v>8297</v>
      </c>
      <c r="O3364" t="s">
        <v>8298</v>
      </c>
      <c r="P3364" s="13">
        <f t="shared" si="208"/>
        <v>218</v>
      </c>
      <c r="Q3364" s="13">
        <f t="shared" si="209"/>
        <v>54.5</v>
      </c>
      <c r="R3364" s="14">
        <f t="shared" si="210"/>
        <v>42056.091631944444</v>
      </c>
      <c r="S3364" s="14">
        <f t="shared" si="211"/>
        <v>42070.204861111109</v>
      </c>
    </row>
    <row r="3365" spans="1:19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2" t="s">
        <v>8297</v>
      </c>
      <c r="O3365" t="s">
        <v>8298</v>
      </c>
      <c r="P3365" s="13">
        <f t="shared" si="208"/>
        <v>101</v>
      </c>
      <c r="Q3365" s="13">
        <f t="shared" si="209"/>
        <v>302.31</v>
      </c>
      <c r="R3365" s="14">
        <f t="shared" si="210"/>
        <v>41851.771354166667</v>
      </c>
      <c r="S3365" s="14">
        <f t="shared" si="211"/>
        <v>41870.666666666664</v>
      </c>
    </row>
    <row r="3366" spans="1:19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2" t="s">
        <v>8297</v>
      </c>
      <c r="O3366" t="s">
        <v>8298</v>
      </c>
      <c r="P3366" s="13">
        <f t="shared" si="208"/>
        <v>106</v>
      </c>
      <c r="Q3366" s="13">
        <f t="shared" si="209"/>
        <v>44.14</v>
      </c>
      <c r="R3366" s="14">
        <f t="shared" si="210"/>
        <v>42422.977418981478</v>
      </c>
      <c r="S3366" s="14">
        <f t="shared" si="211"/>
        <v>42444.875</v>
      </c>
    </row>
    <row r="3367" spans="1:19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2" t="s">
        <v>8297</v>
      </c>
      <c r="O3367" t="s">
        <v>8298</v>
      </c>
      <c r="P3367" s="13">
        <f t="shared" si="208"/>
        <v>104</v>
      </c>
      <c r="Q3367" s="13">
        <f t="shared" si="209"/>
        <v>866.67</v>
      </c>
      <c r="R3367" s="14">
        <f t="shared" si="210"/>
        <v>42321.101759259262</v>
      </c>
      <c r="S3367" s="14">
        <f t="shared" si="211"/>
        <v>42351.101759259262</v>
      </c>
    </row>
    <row r="3368" spans="1:19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2" t="s">
        <v>8297</v>
      </c>
      <c r="O3368" t="s">
        <v>8298</v>
      </c>
      <c r="P3368" s="13">
        <f t="shared" si="208"/>
        <v>221</v>
      </c>
      <c r="Q3368" s="13">
        <f t="shared" si="209"/>
        <v>61.39</v>
      </c>
      <c r="R3368" s="14">
        <f t="shared" si="210"/>
        <v>42107.067557870367</v>
      </c>
      <c r="S3368" s="14">
        <f t="shared" si="211"/>
        <v>42137.067557870367</v>
      </c>
    </row>
    <row r="3369" spans="1:19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2" t="s">
        <v>8297</v>
      </c>
      <c r="O3369" t="s">
        <v>8298</v>
      </c>
      <c r="P3369" s="13">
        <f t="shared" si="208"/>
        <v>119</v>
      </c>
      <c r="Q3369" s="13">
        <f t="shared" si="209"/>
        <v>29.67</v>
      </c>
      <c r="R3369" s="14">
        <f t="shared" si="210"/>
        <v>42192.933958333335</v>
      </c>
      <c r="S3369" s="14">
        <f t="shared" si="211"/>
        <v>42217.933958333335</v>
      </c>
    </row>
    <row r="3370" spans="1:19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2" t="s">
        <v>8297</v>
      </c>
      <c r="O3370" t="s">
        <v>8298</v>
      </c>
      <c r="P3370" s="13">
        <f t="shared" si="208"/>
        <v>105</v>
      </c>
      <c r="Q3370" s="13">
        <f t="shared" si="209"/>
        <v>45.48</v>
      </c>
      <c r="R3370" s="14">
        <f t="shared" si="210"/>
        <v>41969.199756944443</v>
      </c>
      <c r="S3370" s="14">
        <f t="shared" si="211"/>
        <v>42005.208333333328</v>
      </c>
    </row>
    <row r="3371" spans="1:19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2" t="s">
        <v>8297</v>
      </c>
      <c r="O3371" t="s">
        <v>8298</v>
      </c>
      <c r="P3371" s="13">
        <f t="shared" si="208"/>
        <v>104</v>
      </c>
      <c r="Q3371" s="13">
        <f t="shared" si="209"/>
        <v>96.2</v>
      </c>
      <c r="R3371" s="14">
        <f t="shared" si="210"/>
        <v>42690.041435185187</v>
      </c>
      <c r="S3371" s="14">
        <f t="shared" si="211"/>
        <v>42750.041435185187</v>
      </c>
    </row>
    <row r="3372" spans="1:19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2" t="s">
        <v>8297</v>
      </c>
      <c r="O3372" t="s">
        <v>8298</v>
      </c>
      <c r="P3372" s="13">
        <f t="shared" si="208"/>
        <v>118</v>
      </c>
      <c r="Q3372" s="13">
        <f t="shared" si="209"/>
        <v>67.92</v>
      </c>
      <c r="R3372" s="14">
        <f t="shared" si="210"/>
        <v>42690.334317129629</v>
      </c>
      <c r="S3372" s="14">
        <f t="shared" si="211"/>
        <v>42721.333333333328</v>
      </c>
    </row>
    <row r="3373" spans="1:19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2" t="s">
        <v>8297</v>
      </c>
      <c r="O3373" t="s">
        <v>8298</v>
      </c>
      <c r="P3373" s="13">
        <f t="shared" si="208"/>
        <v>139</v>
      </c>
      <c r="Q3373" s="13">
        <f t="shared" si="209"/>
        <v>30.78</v>
      </c>
      <c r="R3373" s="14">
        <f t="shared" si="210"/>
        <v>42312.874594907407</v>
      </c>
      <c r="S3373" s="14">
        <f t="shared" si="211"/>
        <v>42340.874594907407</v>
      </c>
    </row>
    <row r="3374" spans="1:19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2" t="s">
        <v>8297</v>
      </c>
      <c r="O3374" t="s">
        <v>8298</v>
      </c>
      <c r="P3374" s="13">
        <f t="shared" si="208"/>
        <v>104</v>
      </c>
      <c r="Q3374" s="13">
        <f t="shared" si="209"/>
        <v>38.33</v>
      </c>
      <c r="R3374" s="14">
        <f t="shared" si="210"/>
        <v>41855.548101851848</v>
      </c>
      <c r="S3374" s="14">
        <f t="shared" si="211"/>
        <v>41876.207638888889</v>
      </c>
    </row>
    <row r="3375" spans="1:19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2" t="s">
        <v>8297</v>
      </c>
      <c r="O3375" t="s">
        <v>8298</v>
      </c>
      <c r="P3375" s="13">
        <f t="shared" si="208"/>
        <v>100</v>
      </c>
      <c r="Q3375" s="13">
        <f t="shared" si="209"/>
        <v>66.83</v>
      </c>
      <c r="R3375" s="14">
        <f t="shared" si="210"/>
        <v>42179.854629629626</v>
      </c>
      <c r="S3375" s="14">
        <f t="shared" si="211"/>
        <v>42203.666666666672</v>
      </c>
    </row>
    <row r="3376" spans="1:19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2" t="s">
        <v>8297</v>
      </c>
      <c r="O3376" t="s">
        <v>8298</v>
      </c>
      <c r="P3376" s="13">
        <f t="shared" si="208"/>
        <v>107</v>
      </c>
      <c r="Q3376" s="13">
        <f t="shared" si="209"/>
        <v>71.73</v>
      </c>
      <c r="R3376" s="14">
        <f t="shared" si="210"/>
        <v>42275.731666666667</v>
      </c>
      <c r="S3376" s="14">
        <f t="shared" si="211"/>
        <v>42305.731666666667</v>
      </c>
    </row>
    <row r="3377" spans="1:19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2" t="s">
        <v>8297</v>
      </c>
      <c r="O3377" t="s">
        <v>8298</v>
      </c>
      <c r="P3377" s="13">
        <f t="shared" si="208"/>
        <v>100</v>
      </c>
      <c r="Q3377" s="13">
        <f t="shared" si="209"/>
        <v>176.47</v>
      </c>
      <c r="R3377" s="14">
        <f t="shared" si="210"/>
        <v>41765.610798611109</v>
      </c>
      <c r="S3377" s="14">
        <f t="shared" si="211"/>
        <v>41777.610798611109</v>
      </c>
    </row>
    <row r="3378" spans="1:19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2" t="s">
        <v>8297</v>
      </c>
      <c r="O3378" t="s">
        <v>8298</v>
      </c>
      <c r="P3378" s="13">
        <f t="shared" si="208"/>
        <v>100</v>
      </c>
      <c r="Q3378" s="13">
        <f t="shared" si="209"/>
        <v>421.11</v>
      </c>
      <c r="R3378" s="14">
        <f t="shared" si="210"/>
        <v>42059.701319444444</v>
      </c>
      <c r="S3378" s="14">
        <f t="shared" si="211"/>
        <v>42119.659652777773</v>
      </c>
    </row>
    <row r="3379" spans="1:19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2" t="s">
        <v>8297</v>
      </c>
      <c r="O3379" t="s">
        <v>8298</v>
      </c>
      <c r="P3379" s="13">
        <f t="shared" si="208"/>
        <v>101</v>
      </c>
      <c r="Q3379" s="13">
        <f t="shared" si="209"/>
        <v>104.99</v>
      </c>
      <c r="R3379" s="14">
        <f t="shared" si="210"/>
        <v>42053.732627314821</v>
      </c>
      <c r="S3379" s="14">
        <f t="shared" si="211"/>
        <v>42083.705555555556</v>
      </c>
    </row>
    <row r="3380" spans="1:19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2" t="s">
        <v>8297</v>
      </c>
      <c r="O3380" t="s">
        <v>8298</v>
      </c>
      <c r="P3380" s="13">
        <f t="shared" si="208"/>
        <v>108</v>
      </c>
      <c r="Q3380" s="13">
        <f t="shared" si="209"/>
        <v>28.19</v>
      </c>
      <c r="R3380" s="14">
        <f t="shared" si="210"/>
        <v>41858.355393518519</v>
      </c>
      <c r="S3380" s="14">
        <f t="shared" si="211"/>
        <v>41882.547222222223</v>
      </c>
    </row>
    <row r="3381" spans="1:19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2" t="s">
        <v>8297</v>
      </c>
      <c r="O3381" t="s">
        <v>8298</v>
      </c>
      <c r="P3381" s="13">
        <f t="shared" si="208"/>
        <v>104</v>
      </c>
      <c r="Q3381" s="13">
        <f t="shared" si="209"/>
        <v>54.55</v>
      </c>
      <c r="R3381" s="14">
        <f t="shared" si="210"/>
        <v>42225.513888888891</v>
      </c>
      <c r="S3381" s="14">
        <f t="shared" si="211"/>
        <v>42242.958333333328</v>
      </c>
    </row>
    <row r="3382" spans="1:19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2" t="s">
        <v>8297</v>
      </c>
      <c r="O3382" t="s">
        <v>8298</v>
      </c>
      <c r="P3382" s="13">
        <f t="shared" si="208"/>
        <v>104</v>
      </c>
      <c r="Q3382" s="13">
        <f t="shared" si="209"/>
        <v>111.89</v>
      </c>
      <c r="R3382" s="14">
        <f t="shared" si="210"/>
        <v>41937.95344907407</v>
      </c>
      <c r="S3382" s="14">
        <f t="shared" si="211"/>
        <v>41972.995115740734</v>
      </c>
    </row>
    <row r="3383" spans="1:19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2" t="s">
        <v>8297</v>
      </c>
      <c r="O3383" t="s">
        <v>8298</v>
      </c>
      <c r="P3383" s="13">
        <f t="shared" si="208"/>
        <v>102</v>
      </c>
      <c r="Q3383" s="13">
        <f t="shared" si="209"/>
        <v>85.21</v>
      </c>
      <c r="R3383" s="14">
        <f t="shared" si="210"/>
        <v>42044.184988425928</v>
      </c>
      <c r="S3383" s="14">
        <f t="shared" si="211"/>
        <v>42074.143321759257</v>
      </c>
    </row>
    <row r="3384" spans="1:19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2" t="s">
        <v>8297</v>
      </c>
      <c r="O3384" t="s">
        <v>8298</v>
      </c>
      <c r="P3384" s="13">
        <f t="shared" si="208"/>
        <v>101</v>
      </c>
      <c r="Q3384" s="13">
        <f t="shared" si="209"/>
        <v>76.650000000000006</v>
      </c>
      <c r="R3384" s="14">
        <f t="shared" si="210"/>
        <v>42559.431203703702</v>
      </c>
      <c r="S3384" s="14">
        <f t="shared" si="211"/>
        <v>42583.957638888889</v>
      </c>
    </row>
    <row r="3385" spans="1:19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2" t="s">
        <v>8297</v>
      </c>
      <c r="O3385" t="s">
        <v>8298</v>
      </c>
      <c r="P3385" s="13">
        <f t="shared" si="208"/>
        <v>112</v>
      </c>
      <c r="Q3385" s="13">
        <f t="shared" si="209"/>
        <v>65.17</v>
      </c>
      <c r="R3385" s="14">
        <f t="shared" si="210"/>
        <v>42524.782638888893</v>
      </c>
      <c r="S3385" s="14">
        <f t="shared" si="211"/>
        <v>42544.782638888893</v>
      </c>
    </row>
    <row r="3386" spans="1:19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2" t="s">
        <v>8297</v>
      </c>
      <c r="O3386" t="s">
        <v>8298</v>
      </c>
      <c r="P3386" s="13">
        <f t="shared" si="208"/>
        <v>100</v>
      </c>
      <c r="Q3386" s="13">
        <f t="shared" si="209"/>
        <v>93.76</v>
      </c>
      <c r="R3386" s="14">
        <f t="shared" si="210"/>
        <v>42292.087592592594</v>
      </c>
      <c r="S3386" s="14">
        <f t="shared" si="211"/>
        <v>42329.125</v>
      </c>
    </row>
    <row r="3387" spans="1:19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2" t="s">
        <v>8297</v>
      </c>
      <c r="O3387" t="s">
        <v>8298</v>
      </c>
      <c r="P3387" s="13">
        <f t="shared" si="208"/>
        <v>100</v>
      </c>
      <c r="Q3387" s="13">
        <f t="shared" si="209"/>
        <v>133.33000000000001</v>
      </c>
      <c r="R3387" s="14">
        <f t="shared" si="210"/>
        <v>41953.8675</v>
      </c>
      <c r="S3387" s="14">
        <f t="shared" si="211"/>
        <v>41983.8675</v>
      </c>
    </row>
    <row r="3388" spans="1:19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2" t="s">
        <v>8297</v>
      </c>
      <c r="O3388" t="s">
        <v>8298</v>
      </c>
      <c r="P3388" s="13">
        <f t="shared" si="208"/>
        <v>105</v>
      </c>
      <c r="Q3388" s="13">
        <f t="shared" si="209"/>
        <v>51.22</v>
      </c>
      <c r="R3388" s="14">
        <f t="shared" si="210"/>
        <v>41946.644745370373</v>
      </c>
      <c r="S3388" s="14">
        <f t="shared" si="211"/>
        <v>41976.644745370373</v>
      </c>
    </row>
    <row r="3389" spans="1:19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2" t="s">
        <v>8297</v>
      </c>
      <c r="O3389" t="s">
        <v>8298</v>
      </c>
      <c r="P3389" s="13">
        <f t="shared" si="208"/>
        <v>117</v>
      </c>
      <c r="Q3389" s="13">
        <f t="shared" si="209"/>
        <v>100.17</v>
      </c>
      <c r="R3389" s="14">
        <f t="shared" si="210"/>
        <v>41947.762592592589</v>
      </c>
      <c r="S3389" s="14">
        <f t="shared" si="211"/>
        <v>41987.762592592597</v>
      </c>
    </row>
    <row r="3390" spans="1:19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2" t="s">
        <v>8297</v>
      </c>
      <c r="O3390" t="s">
        <v>8298</v>
      </c>
      <c r="P3390" s="13">
        <f t="shared" si="208"/>
        <v>104</v>
      </c>
      <c r="Q3390" s="13">
        <f t="shared" si="209"/>
        <v>34.6</v>
      </c>
      <c r="R3390" s="14">
        <f t="shared" si="210"/>
        <v>42143.461122685185</v>
      </c>
      <c r="S3390" s="14">
        <f t="shared" si="211"/>
        <v>42173.461122685185</v>
      </c>
    </row>
    <row r="3391" spans="1:19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2" t="s">
        <v>8297</v>
      </c>
      <c r="O3391" t="s">
        <v>8298</v>
      </c>
      <c r="P3391" s="13">
        <f t="shared" si="208"/>
        <v>115</v>
      </c>
      <c r="Q3391" s="13">
        <f t="shared" si="209"/>
        <v>184.68</v>
      </c>
      <c r="R3391" s="14">
        <f t="shared" si="210"/>
        <v>42494.563449074078</v>
      </c>
      <c r="S3391" s="14">
        <f t="shared" si="211"/>
        <v>42524.563449074078</v>
      </c>
    </row>
    <row r="3392" spans="1:19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2" t="s">
        <v>8297</v>
      </c>
      <c r="O3392" t="s">
        <v>8298</v>
      </c>
      <c r="P3392" s="13">
        <f t="shared" si="208"/>
        <v>102</v>
      </c>
      <c r="Q3392" s="13">
        <f t="shared" si="209"/>
        <v>69.819999999999993</v>
      </c>
      <c r="R3392" s="14">
        <f t="shared" si="210"/>
        <v>41815.774826388886</v>
      </c>
      <c r="S3392" s="14">
        <f t="shared" si="211"/>
        <v>41830.774826388886</v>
      </c>
    </row>
    <row r="3393" spans="1:19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2" t="s">
        <v>8297</v>
      </c>
      <c r="O3393" t="s">
        <v>8298</v>
      </c>
      <c r="P3393" s="13">
        <f t="shared" si="208"/>
        <v>223</v>
      </c>
      <c r="Q3393" s="13">
        <f t="shared" si="209"/>
        <v>61.94</v>
      </c>
      <c r="R3393" s="14">
        <f t="shared" si="210"/>
        <v>41830.545694444445</v>
      </c>
      <c r="S3393" s="14">
        <f t="shared" si="211"/>
        <v>41859.936111111114</v>
      </c>
    </row>
    <row r="3394" spans="1:19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2" t="s">
        <v>8297</v>
      </c>
      <c r="O3394" t="s">
        <v>8298</v>
      </c>
      <c r="P3394" s="13">
        <f t="shared" ref="P3394:P3457" si="212">ROUND(E3394/D3394*100,0)</f>
        <v>100</v>
      </c>
      <c r="Q3394" s="13">
        <f t="shared" si="209"/>
        <v>41.67</v>
      </c>
      <c r="R3394" s="14">
        <f t="shared" si="210"/>
        <v>42446.845543981486</v>
      </c>
      <c r="S3394" s="14">
        <f t="shared" si="211"/>
        <v>42496.845543981486</v>
      </c>
    </row>
    <row r="3395" spans="1:19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2" t="s">
        <v>8297</v>
      </c>
      <c r="O3395" t="s">
        <v>8298</v>
      </c>
      <c r="P3395" s="13">
        <f t="shared" si="212"/>
        <v>106</v>
      </c>
      <c r="Q3395" s="13">
        <f t="shared" ref="Q3395:Q3458" si="213">IFERROR(ROUND(E3395/L3395,2),0)</f>
        <v>36.07</v>
      </c>
      <c r="R3395" s="14">
        <f t="shared" ref="R3395:R3458" si="214">(((J3395/60)/60)/24)+DATE(1970,1,1)</f>
        <v>41923.921643518523</v>
      </c>
      <c r="S3395" s="14">
        <f t="shared" ref="S3395:S3458" si="215">(((I3395/60)/60)/24)+DATE(1970,1,1)</f>
        <v>41949.031944444447</v>
      </c>
    </row>
    <row r="3396" spans="1:19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2" t="s">
        <v>8297</v>
      </c>
      <c r="O3396" t="s">
        <v>8298</v>
      </c>
      <c r="P3396" s="13">
        <f t="shared" si="212"/>
        <v>142</v>
      </c>
      <c r="Q3396" s="13">
        <f t="shared" si="213"/>
        <v>29</v>
      </c>
      <c r="R3396" s="14">
        <f t="shared" si="214"/>
        <v>41817.59542824074</v>
      </c>
      <c r="S3396" s="14">
        <f t="shared" si="215"/>
        <v>41847.59542824074</v>
      </c>
    </row>
    <row r="3397" spans="1:19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2" t="s">
        <v>8297</v>
      </c>
      <c r="O3397" t="s">
        <v>8298</v>
      </c>
      <c r="P3397" s="13">
        <f t="shared" si="212"/>
        <v>184</v>
      </c>
      <c r="Q3397" s="13">
        <f t="shared" si="213"/>
        <v>24.21</v>
      </c>
      <c r="R3397" s="14">
        <f t="shared" si="214"/>
        <v>42140.712314814817</v>
      </c>
      <c r="S3397" s="14">
        <f t="shared" si="215"/>
        <v>42154.756944444445</v>
      </c>
    </row>
    <row r="3398" spans="1:19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2" t="s">
        <v>8297</v>
      </c>
      <c r="O3398" t="s">
        <v>8298</v>
      </c>
      <c r="P3398" s="13">
        <f t="shared" si="212"/>
        <v>104</v>
      </c>
      <c r="Q3398" s="13">
        <f t="shared" si="213"/>
        <v>55.89</v>
      </c>
      <c r="R3398" s="14">
        <f t="shared" si="214"/>
        <v>41764.44663194444</v>
      </c>
      <c r="S3398" s="14">
        <f t="shared" si="215"/>
        <v>41791.165972222225</v>
      </c>
    </row>
    <row r="3399" spans="1:19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2" t="s">
        <v>8297</v>
      </c>
      <c r="O3399" t="s">
        <v>8298</v>
      </c>
      <c r="P3399" s="13">
        <f t="shared" si="212"/>
        <v>112</v>
      </c>
      <c r="Q3399" s="13">
        <f t="shared" si="213"/>
        <v>11.67</v>
      </c>
      <c r="R3399" s="14">
        <f t="shared" si="214"/>
        <v>42378.478344907402</v>
      </c>
      <c r="S3399" s="14">
        <f t="shared" si="215"/>
        <v>42418.916666666672</v>
      </c>
    </row>
    <row r="3400" spans="1:19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2" t="s">
        <v>8297</v>
      </c>
      <c r="O3400" t="s">
        <v>8298</v>
      </c>
      <c r="P3400" s="13">
        <f t="shared" si="212"/>
        <v>111</v>
      </c>
      <c r="Q3400" s="13">
        <f t="shared" si="213"/>
        <v>68.349999999999994</v>
      </c>
      <c r="R3400" s="14">
        <f t="shared" si="214"/>
        <v>41941.75203703704</v>
      </c>
      <c r="S3400" s="14">
        <f t="shared" si="215"/>
        <v>41964.708333333328</v>
      </c>
    </row>
    <row r="3401" spans="1:19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2" t="s">
        <v>8297</v>
      </c>
      <c r="O3401" t="s">
        <v>8298</v>
      </c>
      <c r="P3401" s="13">
        <f t="shared" si="212"/>
        <v>104</v>
      </c>
      <c r="Q3401" s="13">
        <f t="shared" si="213"/>
        <v>27.07</v>
      </c>
      <c r="R3401" s="14">
        <f t="shared" si="214"/>
        <v>42026.920428240745</v>
      </c>
      <c r="S3401" s="14">
        <f t="shared" si="215"/>
        <v>42056.920428240745</v>
      </c>
    </row>
    <row r="3402" spans="1:19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2" t="s">
        <v>8297</v>
      </c>
      <c r="O3402" t="s">
        <v>8298</v>
      </c>
      <c r="P3402" s="13">
        <f t="shared" si="212"/>
        <v>100</v>
      </c>
      <c r="Q3402" s="13">
        <f t="shared" si="213"/>
        <v>118.13</v>
      </c>
      <c r="R3402" s="14">
        <f t="shared" si="214"/>
        <v>41834.953865740739</v>
      </c>
      <c r="S3402" s="14">
        <f t="shared" si="215"/>
        <v>41879.953865740739</v>
      </c>
    </row>
    <row r="3403" spans="1:19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2" t="s">
        <v>8297</v>
      </c>
      <c r="O3403" t="s">
        <v>8298</v>
      </c>
      <c r="P3403" s="13">
        <f t="shared" si="212"/>
        <v>102</v>
      </c>
      <c r="Q3403" s="13">
        <f t="shared" si="213"/>
        <v>44.76</v>
      </c>
      <c r="R3403" s="14">
        <f t="shared" si="214"/>
        <v>42193.723912037036</v>
      </c>
      <c r="S3403" s="14">
        <f t="shared" si="215"/>
        <v>42223.723912037036</v>
      </c>
    </row>
    <row r="3404" spans="1:19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2" t="s">
        <v>8297</v>
      </c>
      <c r="O3404" t="s">
        <v>8298</v>
      </c>
      <c r="P3404" s="13">
        <f t="shared" si="212"/>
        <v>110</v>
      </c>
      <c r="Q3404" s="13">
        <f t="shared" si="213"/>
        <v>99.79</v>
      </c>
      <c r="R3404" s="14">
        <f t="shared" si="214"/>
        <v>42290.61855324074</v>
      </c>
      <c r="S3404" s="14">
        <f t="shared" si="215"/>
        <v>42320.104861111111</v>
      </c>
    </row>
    <row r="3405" spans="1:19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2" t="s">
        <v>8297</v>
      </c>
      <c r="O3405" t="s">
        <v>8298</v>
      </c>
      <c r="P3405" s="13">
        <f t="shared" si="212"/>
        <v>100</v>
      </c>
      <c r="Q3405" s="13">
        <f t="shared" si="213"/>
        <v>117.65</v>
      </c>
      <c r="R3405" s="14">
        <f t="shared" si="214"/>
        <v>42150.462083333332</v>
      </c>
      <c r="S3405" s="14">
        <f t="shared" si="215"/>
        <v>42180.462083333332</v>
      </c>
    </row>
    <row r="3406" spans="1:19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2" t="s">
        <v>8297</v>
      </c>
      <c r="O3406" t="s">
        <v>8298</v>
      </c>
      <c r="P3406" s="13">
        <f t="shared" si="212"/>
        <v>122</v>
      </c>
      <c r="Q3406" s="13">
        <f t="shared" si="213"/>
        <v>203.33</v>
      </c>
      <c r="R3406" s="14">
        <f t="shared" si="214"/>
        <v>42152.503495370373</v>
      </c>
      <c r="S3406" s="14">
        <f t="shared" si="215"/>
        <v>42172.503495370373</v>
      </c>
    </row>
    <row r="3407" spans="1:19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2" t="s">
        <v>8297</v>
      </c>
      <c r="O3407" t="s">
        <v>8298</v>
      </c>
      <c r="P3407" s="13">
        <f t="shared" si="212"/>
        <v>138</v>
      </c>
      <c r="Q3407" s="13">
        <f t="shared" si="213"/>
        <v>28.32</v>
      </c>
      <c r="R3407" s="14">
        <f t="shared" si="214"/>
        <v>42410.017199074078</v>
      </c>
      <c r="S3407" s="14">
        <f t="shared" si="215"/>
        <v>42430.999305555553</v>
      </c>
    </row>
    <row r="3408" spans="1:19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2" t="s">
        <v>8297</v>
      </c>
      <c r="O3408" t="s">
        <v>8298</v>
      </c>
      <c r="P3408" s="13">
        <f t="shared" si="212"/>
        <v>100</v>
      </c>
      <c r="Q3408" s="13">
        <f t="shared" si="213"/>
        <v>110.23</v>
      </c>
      <c r="R3408" s="14">
        <f t="shared" si="214"/>
        <v>41791.492777777778</v>
      </c>
      <c r="S3408" s="14">
        <f t="shared" si="215"/>
        <v>41836.492777777778</v>
      </c>
    </row>
    <row r="3409" spans="1:19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2" t="s">
        <v>8297</v>
      </c>
      <c r="O3409" t="s">
        <v>8298</v>
      </c>
      <c r="P3409" s="13">
        <f t="shared" si="212"/>
        <v>107</v>
      </c>
      <c r="Q3409" s="13">
        <f t="shared" si="213"/>
        <v>31.97</v>
      </c>
      <c r="R3409" s="14">
        <f t="shared" si="214"/>
        <v>41796.422326388885</v>
      </c>
      <c r="S3409" s="14">
        <f t="shared" si="215"/>
        <v>41826.422326388885</v>
      </c>
    </row>
    <row r="3410" spans="1:19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2" t="s">
        <v>8297</v>
      </c>
      <c r="O3410" t="s">
        <v>8298</v>
      </c>
      <c r="P3410" s="13">
        <f t="shared" si="212"/>
        <v>211</v>
      </c>
      <c r="Q3410" s="13">
        <f t="shared" si="213"/>
        <v>58.61</v>
      </c>
      <c r="R3410" s="14">
        <f t="shared" si="214"/>
        <v>41808.991944444446</v>
      </c>
      <c r="S3410" s="14">
        <f t="shared" si="215"/>
        <v>41838.991944444446</v>
      </c>
    </row>
    <row r="3411" spans="1:19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2" t="s">
        <v>8297</v>
      </c>
      <c r="O3411" t="s">
        <v>8298</v>
      </c>
      <c r="P3411" s="13">
        <f t="shared" si="212"/>
        <v>124</v>
      </c>
      <c r="Q3411" s="13">
        <f t="shared" si="213"/>
        <v>29.43</v>
      </c>
      <c r="R3411" s="14">
        <f t="shared" si="214"/>
        <v>42544.814328703709</v>
      </c>
      <c r="S3411" s="14">
        <f t="shared" si="215"/>
        <v>42582.873611111107</v>
      </c>
    </row>
    <row r="3412" spans="1:19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2" t="s">
        <v>8297</v>
      </c>
      <c r="O3412" t="s">
        <v>8298</v>
      </c>
      <c r="P3412" s="13">
        <f t="shared" si="212"/>
        <v>109</v>
      </c>
      <c r="Q3412" s="13">
        <f t="shared" si="213"/>
        <v>81.38</v>
      </c>
      <c r="R3412" s="14">
        <f t="shared" si="214"/>
        <v>42500.041550925926</v>
      </c>
      <c r="S3412" s="14">
        <f t="shared" si="215"/>
        <v>42527.291666666672</v>
      </c>
    </row>
    <row r="3413" spans="1:19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2" t="s">
        <v>8297</v>
      </c>
      <c r="O3413" t="s">
        <v>8298</v>
      </c>
      <c r="P3413" s="13">
        <f t="shared" si="212"/>
        <v>104</v>
      </c>
      <c r="Q3413" s="13">
        <f t="shared" si="213"/>
        <v>199.17</v>
      </c>
      <c r="R3413" s="14">
        <f t="shared" si="214"/>
        <v>42265.022824074069</v>
      </c>
      <c r="S3413" s="14">
        <f t="shared" si="215"/>
        <v>42285.022824074069</v>
      </c>
    </row>
    <row r="3414" spans="1:19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2" t="s">
        <v>8297</v>
      </c>
      <c r="O3414" t="s">
        <v>8298</v>
      </c>
      <c r="P3414" s="13">
        <f t="shared" si="212"/>
        <v>100</v>
      </c>
      <c r="Q3414" s="13">
        <f t="shared" si="213"/>
        <v>115.38</v>
      </c>
      <c r="R3414" s="14">
        <f t="shared" si="214"/>
        <v>41879.959050925929</v>
      </c>
      <c r="S3414" s="14">
        <f t="shared" si="215"/>
        <v>41909.959050925929</v>
      </c>
    </row>
    <row r="3415" spans="1:19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2" t="s">
        <v>8297</v>
      </c>
      <c r="O3415" t="s">
        <v>8298</v>
      </c>
      <c r="P3415" s="13">
        <f t="shared" si="212"/>
        <v>130</v>
      </c>
      <c r="Q3415" s="13">
        <f t="shared" si="213"/>
        <v>46.43</v>
      </c>
      <c r="R3415" s="14">
        <f t="shared" si="214"/>
        <v>42053.733078703706</v>
      </c>
      <c r="S3415" s="14">
        <f t="shared" si="215"/>
        <v>42063.207638888889</v>
      </c>
    </row>
    <row r="3416" spans="1:19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2" t="s">
        <v>8297</v>
      </c>
      <c r="O3416" t="s">
        <v>8298</v>
      </c>
      <c r="P3416" s="13">
        <f t="shared" si="212"/>
        <v>104</v>
      </c>
      <c r="Q3416" s="13">
        <f t="shared" si="213"/>
        <v>70.569999999999993</v>
      </c>
      <c r="R3416" s="14">
        <f t="shared" si="214"/>
        <v>42675.832465277781</v>
      </c>
      <c r="S3416" s="14">
        <f t="shared" si="215"/>
        <v>42705.332638888889</v>
      </c>
    </row>
    <row r="3417" spans="1:19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2" t="s">
        <v>8297</v>
      </c>
      <c r="O3417" t="s">
        <v>8298</v>
      </c>
      <c r="P3417" s="13">
        <f t="shared" si="212"/>
        <v>100</v>
      </c>
      <c r="Q3417" s="13">
        <f t="shared" si="213"/>
        <v>22.22</v>
      </c>
      <c r="R3417" s="14">
        <f t="shared" si="214"/>
        <v>42467.144166666665</v>
      </c>
      <c r="S3417" s="14">
        <f t="shared" si="215"/>
        <v>42477.979166666672</v>
      </c>
    </row>
    <row r="3418" spans="1:19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2" t="s">
        <v>8297</v>
      </c>
      <c r="O3418" t="s">
        <v>8298</v>
      </c>
      <c r="P3418" s="13">
        <f t="shared" si="212"/>
        <v>120</v>
      </c>
      <c r="Q3418" s="13">
        <f t="shared" si="213"/>
        <v>159.47</v>
      </c>
      <c r="R3418" s="14">
        <f t="shared" si="214"/>
        <v>42089.412557870368</v>
      </c>
      <c r="S3418" s="14">
        <f t="shared" si="215"/>
        <v>42117.770833333328</v>
      </c>
    </row>
    <row r="3419" spans="1:19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2" t="s">
        <v>8297</v>
      </c>
      <c r="O3419" t="s">
        <v>8298</v>
      </c>
      <c r="P3419" s="13">
        <f t="shared" si="212"/>
        <v>100</v>
      </c>
      <c r="Q3419" s="13">
        <f t="shared" si="213"/>
        <v>37.78</v>
      </c>
      <c r="R3419" s="14">
        <f t="shared" si="214"/>
        <v>41894.91375</v>
      </c>
      <c r="S3419" s="14">
        <f t="shared" si="215"/>
        <v>41938.029861111114</v>
      </c>
    </row>
    <row r="3420" spans="1:19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2" t="s">
        <v>8297</v>
      </c>
      <c r="O3420" t="s">
        <v>8298</v>
      </c>
      <c r="P3420" s="13">
        <f t="shared" si="212"/>
        <v>101</v>
      </c>
      <c r="Q3420" s="13">
        <f t="shared" si="213"/>
        <v>72.05</v>
      </c>
      <c r="R3420" s="14">
        <f t="shared" si="214"/>
        <v>41752.83457175926</v>
      </c>
      <c r="S3420" s="14">
        <f t="shared" si="215"/>
        <v>41782.83457175926</v>
      </c>
    </row>
    <row r="3421" spans="1:19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2" t="s">
        <v>8297</v>
      </c>
      <c r="O3421" t="s">
        <v>8298</v>
      </c>
      <c r="P3421" s="13">
        <f t="shared" si="212"/>
        <v>107</v>
      </c>
      <c r="Q3421" s="13">
        <f t="shared" si="213"/>
        <v>63.7</v>
      </c>
      <c r="R3421" s="14">
        <f t="shared" si="214"/>
        <v>42448.821585648147</v>
      </c>
      <c r="S3421" s="14">
        <f t="shared" si="215"/>
        <v>42466.895833333328</v>
      </c>
    </row>
    <row r="3422" spans="1:19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2" t="s">
        <v>8297</v>
      </c>
      <c r="O3422" t="s">
        <v>8298</v>
      </c>
      <c r="P3422" s="13">
        <f t="shared" si="212"/>
        <v>138</v>
      </c>
      <c r="Q3422" s="13">
        <f t="shared" si="213"/>
        <v>28.41</v>
      </c>
      <c r="R3422" s="14">
        <f t="shared" si="214"/>
        <v>42405.090300925927</v>
      </c>
      <c r="S3422" s="14">
        <f t="shared" si="215"/>
        <v>42414</v>
      </c>
    </row>
    <row r="3423" spans="1:19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2" t="s">
        <v>8297</v>
      </c>
      <c r="O3423" t="s">
        <v>8298</v>
      </c>
      <c r="P3423" s="13">
        <f t="shared" si="212"/>
        <v>101</v>
      </c>
      <c r="Q3423" s="13">
        <f t="shared" si="213"/>
        <v>103.21</v>
      </c>
      <c r="R3423" s="14">
        <f t="shared" si="214"/>
        <v>42037.791238425925</v>
      </c>
      <c r="S3423" s="14">
        <f t="shared" si="215"/>
        <v>42067.791238425925</v>
      </c>
    </row>
    <row r="3424" spans="1:19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2" t="s">
        <v>8297</v>
      </c>
      <c r="O3424" t="s">
        <v>8298</v>
      </c>
      <c r="P3424" s="13">
        <f t="shared" si="212"/>
        <v>109</v>
      </c>
      <c r="Q3424" s="13">
        <f t="shared" si="213"/>
        <v>71.150000000000006</v>
      </c>
      <c r="R3424" s="14">
        <f t="shared" si="214"/>
        <v>42323.562222222223</v>
      </c>
      <c r="S3424" s="14">
        <f t="shared" si="215"/>
        <v>42352</v>
      </c>
    </row>
    <row r="3425" spans="1:19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2" t="s">
        <v>8297</v>
      </c>
      <c r="O3425" t="s">
        <v>8298</v>
      </c>
      <c r="P3425" s="13">
        <f t="shared" si="212"/>
        <v>140</v>
      </c>
      <c r="Q3425" s="13">
        <f t="shared" si="213"/>
        <v>35</v>
      </c>
      <c r="R3425" s="14">
        <f t="shared" si="214"/>
        <v>42088.911354166667</v>
      </c>
      <c r="S3425" s="14">
        <f t="shared" si="215"/>
        <v>42118.911354166667</v>
      </c>
    </row>
    <row r="3426" spans="1:19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2" t="s">
        <v>8297</v>
      </c>
      <c r="O3426" t="s">
        <v>8298</v>
      </c>
      <c r="P3426" s="13">
        <f t="shared" si="212"/>
        <v>104</v>
      </c>
      <c r="Q3426" s="13">
        <f t="shared" si="213"/>
        <v>81.78</v>
      </c>
      <c r="R3426" s="14">
        <f t="shared" si="214"/>
        <v>42018.676898148144</v>
      </c>
      <c r="S3426" s="14">
        <f t="shared" si="215"/>
        <v>42040.290972222225</v>
      </c>
    </row>
    <row r="3427" spans="1:19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2" t="s">
        <v>8297</v>
      </c>
      <c r="O3427" t="s">
        <v>8298</v>
      </c>
      <c r="P3427" s="13">
        <f t="shared" si="212"/>
        <v>103</v>
      </c>
      <c r="Q3427" s="13">
        <f t="shared" si="213"/>
        <v>297.02999999999997</v>
      </c>
      <c r="R3427" s="14">
        <f t="shared" si="214"/>
        <v>41884.617314814815</v>
      </c>
      <c r="S3427" s="14">
        <f t="shared" si="215"/>
        <v>41916.617314814815</v>
      </c>
    </row>
    <row r="3428" spans="1:19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2" t="s">
        <v>8297</v>
      </c>
      <c r="O3428" t="s">
        <v>8298</v>
      </c>
      <c r="P3428" s="13">
        <f t="shared" si="212"/>
        <v>108</v>
      </c>
      <c r="Q3428" s="13">
        <f t="shared" si="213"/>
        <v>46.61</v>
      </c>
      <c r="R3428" s="14">
        <f t="shared" si="214"/>
        <v>41884.056747685187</v>
      </c>
      <c r="S3428" s="14">
        <f t="shared" si="215"/>
        <v>41903.083333333336</v>
      </c>
    </row>
    <row r="3429" spans="1:19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2" t="s">
        <v>8297</v>
      </c>
      <c r="O3429" t="s">
        <v>8298</v>
      </c>
      <c r="P3429" s="13">
        <f t="shared" si="212"/>
        <v>100</v>
      </c>
      <c r="Q3429" s="13">
        <f t="shared" si="213"/>
        <v>51.72</v>
      </c>
      <c r="R3429" s="14">
        <f t="shared" si="214"/>
        <v>41792.645277777774</v>
      </c>
      <c r="S3429" s="14">
        <f t="shared" si="215"/>
        <v>41822.645277777774</v>
      </c>
    </row>
    <row r="3430" spans="1:19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2" t="s">
        <v>8297</v>
      </c>
      <c r="O3430" t="s">
        <v>8298</v>
      </c>
      <c r="P3430" s="13">
        <f t="shared" si="212"/>
        <v>103</v>
      </c>
      <c r="Q3430" s="13">
        <f t="shared" si="213"/>
        <v>40.29</v>
      </c>
      <c r="R3430" s="14">
        <f t="shared" si="214"/>
        <v>42038.720451388886</v>
      </c>
      <c r="S3430" s="14">
        <f t="shared" si="215"/>
        <v>42063.708333333328</v>
      </c>
    </row>
    <row r="3431" spans="1:19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2" t="s">
        <v>8297</v>
      </c>
      <c r="O3431" t="s">
        <v>8298</v>
      </c>
      <c r="P3431" s="13">
        <f t="shared" si="212"/>
        <v>130</v>
      </c>
      <c r="Q3431" s="13">
        <f t="shared" si="213"/>
        <v>16.25</v>
      </c>
      <c r="R3431" s="14">
        <f t="shared" si="214"/>
        <v>42662.021539351852</v>
      </c>
      <c r="S3431" s="14">
        <f t="shared" si="215"/>
        <v>42676.021539351852</v>
      </c>
    </row>
    <row r="3432" spans="1:19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2" t="s">
        <v>8297</v>
      </c>
      <c r="O3432" t="s">
        <v>8298</v>
      </c>
      <c r="P3432" s="13">
        <f t="shared" si="212"/>
        <v>109</v>
      </c>
      <c r="Q3432" s="13">
        <f t="shared" si="213"/>
        <v>30.15</v>
      </c>
      <c r="R3432" s="14">
        <f t="shared" si="214"/>
        <v>41820.945613425924</v>
      </c>
      <c r="S3432" s="14">
        <f t="shared" si="215"/>
        <v>41850.945613425924</v>
      </c>
    </row>
    <row r="3433" spans="1:19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2" t="s">
        <v>8297</v>
      </c>
      <c r="O3433" t="s">
        <v>8298</v>
      </c>
      <c r="P3433" s="13">
        <f t="shared" si="212"/>
        <v>100</v>
      </c>
      <c r="Q3433" s="13">
        <f t="shared" si="213"/>
        <v>95.24</v>
      </c>
      <c r="R3433" s="14">
        <f t="shared" si="214"/>
        <v>41839.730937500004</v>
      </c>
      <c r="S3433" s="14">
        <f t="shared" si="215"/>
        <v>41869.730937500004</v>
      </c>
    </row>
    <row r="3434" spans="1:19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2" t="s">
        <v>8297</v>
      </c>
      <c r="O3434" t="s">
        <v>8298</v>
      </c>
      <c r="P3434" s="13">
        <f t="shared" si="212"/>
        <v>110</v>
      </c>
      <c r="Q3434" s="13">
        <f t="shared" si="213"/>
        <v>52.21</v>
      </c>
      <c r="R3434" s="14">
        <f t="shared" si="214"/>
        <v>42380.581180555557</v>
      </c>
      <c r="S3434" s="14">
        <f t="shared" si="215"/>
        <v>42405.916666666672</v>
      </c>
    </row>
    <row r="3435" spans="1:19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2" t="s">
        <v>8297</v>
      </c>
      <c r="O3435" t="s">
        <v>8298</v>
      </c>
      <c r="P3435" s="13">
        <f t="shared" si="212"/>
        <v>100</v>
      </c>
      <c r="Q3435" s="13">
        <f t="shared" si="213"/>
        <v>134.15</v>
      </c>
      <c r="R3435" s="14">
        <f t="shared" si="214"/>
        <v>41776.063136574077</v>
      </c>
      <c r="S3435" s="14">
        <f t="shared" si="215"/>
        <v>41807.125</v>
      </c>
    </row>
    <row r="3436" spans="1:19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2" t="s">
        <v>8297</v>
      </c>
      <c r="O3436" t="s">
        <v>8298</v>
      </c>
      <c r="P3436" s="13">
        <f t="shared" si="212"/>
        <v>106</v>
      </c>
      <c r="Q3436" s="13">
        <f t="shared" si="213"/>
        <v>62.83</v>
      </c>
      <c r="R3436" s="14">
        <f t="shared" si="214"/>
        <v>41800.380428240744</v>
      </c>
      <c r="S3436" s="14">
        <f t="shared" si="215"/>
        <v>41830.380428240744</v>
      </c>
    </row>
    <row r="3437" spans="1:19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2" t="s">
        <v>8297</v>
      </c>
      <c r="O3437" t="s">
        <v>8298</v>
      </c>
      <c r="P3437" s="13">
        <f t="shared" si="212"/>
        <v>112</v>
      </c>
      <c r="Q3437" s="13">
        <f t="shared" si="213"/>
        <v>58.95</v>
      </c>
      <c r="R3437" s="14">
        <f t="shared" si="214"/>
        <v>42572.61681712963</v>
      </c>
      <c r="S3437" s="14">
        <f t="shared" si="215"/>
        <v>42589.125</v>
      </c>
    </row>
    <row r="3438" spans="1:19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2" t="s">
        <v>8297</v>
      </c>
      <c r="O3438" t="s">
        <v>8298</v>
      </c>
      <c r="P3438" s="13">
        <f t="shared" si="212"/>
        <v>106</v>
      </c>
      <c r="Q3438" s="13">
        <f t="shared" si="213"/>
        <v>143.11000000000001</v>
      </c>
      <c r="R3438" s="14">
        <f t="shared" si="214"/>
        <v>41851.541585648149</v>
      </c>
      <c r="S3438" s="14">
        <f t="shared" si="215"/>
        <v>41872.686111111114</v>
      </c>
    </row>
    <row r="3439" spans="1:19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2" t="s">
        <v>8297</v>
      </c>
      <c r="O3439" t="s">
        <v>8298</v>
      </c>
      <c r="P3439" s="13">
        <f t="shared" si="212"/>
        <v>101</v>
      </c>
      <c r="Q3439" s="13">
        <f t="shared" si="213"/>
        <v>84.17</v>
      </c>
      <c r="R3439" s="14">
        <f t="shared" si="214"/>
        <v>42205.710879629631</v>
      </c>
      <c r="S3439" s="14">
        <f t="shared" si="215"/>
        <v>42235.710879629631</v>
      </c>
    </row>
    <row r="3440" spans="1:19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2" t="s">
        <v>8297</v>
      </c>
      <c r="O3440" t="s">
        <v>8298</v>
      </c>
      <c r="P3440" s="13">
        <f t="shared" si="212"/>
        <v>104</v>
      </c>
      <c r="Q3440" s="13">
        <f t="shared" si="213"/>
        <v>186.07</v>
      </c>
      <c r="R3440" s="14">
        <f t="shared" si="214"/>
        <v>42100.927858796291</v>
      </c>
      <c r="S3440" s="14">
        <f t="shared" si="215"/>
        <v>42126.875</v>
      </c>
    </row>
    <row r="3441" spans="1:19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2" t="s">
        <v>8297</v>
      </c>
      <c r="O3441" t="s">
        <v>8298</v>
      </c>
      <c r="P3441" s="13">
        <f t="shared" si="212"/>
        <v>135</v>
      </c>
      <c r="Q3441" s="13">
        <f t="shared" si="213"/>
        <v>89.79</v>
      </c>
      <c r="R3441" s="14">
        <f t="shared" si="214"/>
        <v>42374.911226851851</v>
      </c>
      <c r="S3441" s="14">
        <f t="shared" si="215"/>
        <v>42388.207638888889</v>
      </c>
    </row>
    <row r="3442" spans="1:19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2" t="s">
        <v>8297</v>
      </c>
      <c r="O3442" t="s">
        <v>8298</v>
      </c>
      <c r="P3442" s="13">
        <f t="shared" si="212"/>
        <v>105</v>
      </c>
      <c r="Q3442" s="13">
        <f t="shared" si="213"/>
        <v>64.16</v>
      </c>
      <c r="R3442" s="14">
        <f t="shared" si="214"/>
        <v>41809.12300925926</v>
      </c>
      <c r="S3442" s="14">
        <f t="shared" si="215"/>
        <v>41831.677083333336</v>
      </c>
    </row>
    <row r="3443" spans="1:19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2" t="s">
        <v>8297</v>
      </c>
      <c r="O3443" t="s">
        <v>8298</v>
      </c>
      <c r="P3443" s="13">
        <f t="shared" si="212"/>
        <v>103</v>
      </c>
      <c r="Q3443" s="13">
        <f t="shared" si="213"/>
        <v>59.65</v>
      </c>
      <c r="R3443" s="14">
        <f t="shared" si="214"/>
        <v>42294.429641203707</v>
      </c>
      <c r="S3443" s="14">
        <f t="shared" si="215"/>
        <v>42321.845138888893</v>
      </c>
    </row>
    <row r="3444" spans="1:19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2" t="s">
        <v>8297</v>
      </c>
      <c r="O3444" t="s">
        <v>8298</v>
      </c>
      <c r="P3444" s="13">
        <f t="shared" si="212"/>
        <v>100</v>
      </c>
      <c r="Q3444" s="13">
        <f t="shared" si="213"/>
        <v>31.25</v>
      </c>
      <c r="R3444" s="14">
        <f t="shared" si="214"/>
        <v>42124.841111111105</v>
      </c>
      <c r="S3444" s="14">
        <f t="shared" si="215"/>
        <v>42154.841111111105</v>
      </c>
    </row>
    <row r="3445" spans="1:19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2" t="s">
        <v>8297</v>
      </c>
      <c r="O3445" t="s">
        <v>8298</v>
      </c>
      <c r="P3445" s="13">
        <f t="shared" si="212"/>
        <v>186</v>
      </c>
      <c r="Q3445" s="13">
        <f t="shared" si="213"/>
        <v>41.22</v>
      </c>
      <c r="R3445" s="14">
        <f t="shared" si="214"/>
        <v>41861.524837962963</v>
      </c>
      <c r="S3445" s="14">
        <f t="shared" si="215"/>
        <v>41891.524837962963</v>
      </c>
    </row>
    <row r="3446" spans="1:19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2" t="s">
        <v>8297</v>
      </c>
      <c r="O3446" t="s">
        <v>8298</v>
      </c>
      <c r="P3446" s="13">
        <f t="shared" si="212"/>
        <v>289</v>
      </c>
      <c r="Q3446" s="13">
        <f t="shared" si="213"/>
        <v>43.35</v>
      </c>
      <c r="R3446" s="14">
        <f t="shared" si="214"/>
        <v>42521.291504629626</v>
      </c>
      <c r="S3446" s="14">
        <f t="shared" si="215"/>
        <v>42529.582638888889</v>
      </c>
    </row>
    <row r="3447" spans="1:19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2" t="s">
        <v>8297</v>
      </c>
      <c r="O3447" t="s">
        <v>8298</v>
      </c>
      <c r="P3447" s="13">
        <f t="shared" si="212"/>
        <v>100</v>
      </c>
      <c r="Q3447" s="13">
        <f t="shared" si="213"/>
        <v>64.52</v>
      </c>
      <c r="R3447" s="14">
        <f t="shared" si="214"/>
        <v>42272.530509259261</v>
      </c>
      <c r="S3447" s="14">
        <f t="shared" si="215"/>
        <v>42300.530509259261</v>
      </c>
    </row>
    <row r="3448" spans="1:19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2" t="s">
        <v>8297</v>
      </c>
      <c r="O3448" t="s">
        <v>8298</v>
      </c>
      <c r="P3448" s="13">
        <f t="shared" si="212"/>
        <v>108</v>
      </c>
      <c r="Q3448" s="13">
        <f t="shared" si="213"/>
        <v>43.28</v>
      </c>
      <c r="R3448" s="14">
        <f t="shared" si="214"/>
        <v>42016.832465277781</v>
      </c>
      <c r="S3448" s="14">
        <f t="shared" si="215"/>
        <v>42040.513888888891</v>
      </c>
    </row>
    <row r="3449" spans="1:19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2" t="s">
        <v>8297</v>
      </c>
      <c r="O3449" t="s">
        <v>8298</v>
      </c>
      <c r="P3449" s="13">
        <f t="shared" si="212"/>
        <v>108</v>
      </c>
      <c r="Q3449" s="13">
        <f t="shared" si="213"/>
        <v>77</v>
      </c>
      <c r="R3449" s="14">
        <f t="shared" si="214"/>
        <v>42402.889027777783</v>
      </c>
      <c r="S3449" s="14">
        <f t="shared" si="215"/>
        <v>42447.847361111111</v>
      </c>
    </row>
    <row r="3450" spans="1:19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2" t="s">
        <v>8297</v>
      </c>
      <c r="O3450" t="s">
        <v>8298</v>
      </c>
      <c r="P3450" s="13">
        <f t="shared" si="212"/>
        <v>110</v>
      </c>
      <c r="Q3450" s="13">
        <f t="shared" si="213"/>
        <v>51.22</v>
      </c>
      <c r="R3450" s="14">
        <f t="shared" si="214"/>
        <v>41960.119085648148</v>
      </c>
      <c r="S3450" s="14">
        <f t="shared" si="215"/>
        <v>41990.119085648148</v>
      </c>
    </row>
    <row r="3451" spans="1:19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2" t="s">
        <v>8297</v>
      </c>
      <c r="O3451" t="s">
        <v>8298</v>
      </c>
      <c r="P3451" s="13">
        <f t="shared" si="212"/>
        <v>171</v>
      </c>
      <c r="Q3451" s="13">
        <f t="shared" si="213"/>
        <v>68.25</v>
      </c>
      <c r="R3451" s="14">
        <f t="shared" si="214"/>
        <v>42532.052523148144</v>
      </c>
      <c r="S3451" s="14">
        <f t="shared" si="215"/>
        <v>42560.166666666672</v>
      </c>
    </row>
    <row r="3452" spans="1:19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2" t="s">
        <v>8297</v>
      </c>
      <c r="O3452" t="s">
        <v>8298</v>
      </c>
      <c r="P3452" s="13">
        <f t="shared" si="212"/>
        <v>152</v>
      </c>
      <c r="Q3452" s="13">
        <f t="shared" si="213"/>
        <v>19.489999999999998</v>
      </c>
      <c r="R3452" s="14">
        <f t="shared" si="214"/>
        <v>42036.704525462963</v>
      </c>
      <c r="S3452" s="14">
        <f t="shared" si="215"/>
        <v>42096.662858796291</v>
      </c>
    </row>
    <row r="3453" spans="1:19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2" t="s">
        <v>8297</v>
      </c>
      <c r="O3453" t="s">
        <v>8298</v>
      </c>
      <c r="P3453" s="13">
        <f t="shared" si="212"/>
        <v>101</v>
      </c>
      <c r="Q3453" s="13">
        <f t="shared" si="213"/>
        <v>41.13</v>
      </c>
      <c r="R3453" s="14">
        <f t="shared" si="214"/>
        <v>42088.723692129628</v>
      </c>
      <c r="S3453" s="14">
        <f t="shared" si="215"/>
        <v>42115.723692129628</v>
      </c>
    </row>
    <row r="3454" spans="1:19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2" t="s">
        <v>8297</v>
      </c>
      <c r="O3454" t="s">
        <v>8298</v>
      </c>
      <c r="P3454" s="13">
        <f t="shared" si="212"/>
        <v>153</v>
      </c>
      <c r="Q3454" s="13">
        <f t="shared" si="213"/>
        <v>41.41</v>
      </c>
      <c r="R3454" s="14">
        <f t="shared" si="214"/>
        <v>41820.639189814814</v>
      </c>
      <c r="S3454" s="14">
        <f t="shared" si="215"/>
        <v>41843.165972222225</v>
      </c>
    </row>
    <row r="3455" spans="1:19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2" t="s">
        <v>8297</v>
      </c>
      <c r="O3455" t="s">
        <v>8298</v>
      </c>
      <c r="P3455" s="13">
        <f t="shared" si="212"/>
        <v>128</v>
      </c>
      <c r="Q3455" s="13">
        <f t="shared" si="213"/>
        <v>27.5</v>
      </c>
      <c r="R3455" s="14">
        <f t="shared" si="214"/>
        <v>42535.97865740741</v>
      </c>
      <c r="S3455" s="14">
        <f t="shared" si="215"/>
        <v>42595.97865740741</v>
      </c>
    </row>
    <row r="3456" spans="1:19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2" t="s">
        <v>8297</v>
      </c>
      <c r="O3456" t="s">
        <v>8298</v>
      </c>
      <c r="P3456" s="13">
        <f t="shared" si="212"/>
        <v>101</v>
      </c>
      <c r="Q3456" s="13">
        <f t="shared" si="213"/>
        <v>33.57</v>
      </c>
      <c r="R3456" s="14">
        <f t="shared" si="214"/>
        <v>41821.698599537034</v>
      </c>
      <c r="S3456" s="14">
        <f t="shared" si="215"/>
        <v>41851.698599537034</v>
      </c>
    </row>
    <row r="3457" spans="1:19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2" t="s">
        <v>8297</v>
      </c>
      <c r="O3457" t="s">
        <v>8298</v>
      </c>
      <c r="P3457" s="13">
        <f t="shared" si="212"/>
        <v>101</v>
      </c>
      <c r="Q3457" s="13">
        <f t="shared" si="213"/>
        <v>145.87</v>
      </c>
      <c r="R3457" s="14">
        <f t="shared" si="214"/>
        <v>42626.7503125</v>
      </c>
      <c r="S3457" s="14">
        <f t="shared" si="215"/>
        <v>42656.7503125</v>
      </c>
    </row>
    <row r="3458" spans="1:19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2" t="s">
        <v>8297</v>
      </c>
      <c r="O3458" t="s">
        <v>8298</v>
      </c>
      <c r="P3458" s="13">
        <f t="shared" ref="P3458:P3521" si="216">ROUND(E3458/D3458*100,0)</f>
        <v>191</v>
      </c>
      <c r="Q3458" s="13">
        <f t="shared" si="213"/>
        <v>358.69</v>
      </c>
      <c r="R3458" s="14">
        <f t="shared" si="214"/>
        <v>41821.205636574072</v>
      </c>
      <c r="S3458" s="14">
        <f t="shared" si="215"/>
        <v>41852.290972222225</v>
      </c>
    </row>
    <row r="3459" spans="1:19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2" t="s">
        <v>8297</v>
      </c>
      <c r="O3459" t="s">
        <v>8298</v>
      </c>
      <c r="P3459" s="13">
        <f t="shared" si="216"/>
        <v>140</v>
      </c>
      <c r="Q3459" s="13">
        <f t="shared" ref="Q3459:Q3522" si="217">IFERROR(ROUND(E3459/L3459,2),0)</f>
        <v>50.98</v>
      </c>
      <c r="R3459" s="14">
        <f t="shared" ref="R3459:R3522" si="218">(((J3459/60)/60)/24)+DATE(1970,1,1)</f>
        <v>42016.706678240742</v>
      </c>
      <c r="S3459" s="14">
        <f t="shared" ref="S3459:S3522" si="219">(((I3459/60)/60)/24)+DATE(1970,1,1)</f>
        <v>42047.249305555553</v>
      </c>
    </row>
    <row r="3460" spans="1:19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2" t="s">
        <v>8297</v>
      </c>
      <c r="O3460" t="s">
        <v>8298</v>
      </c>
      <c r="P3460" s="13">
        <f t="shared" si="216"/>
        <v>124</v>
      </c>
      <c r="Q3460" s="13">
        <f t="shared" si="217"/>
        <v>45.04</v>
      </c>
      <c r="R3460" s="14">
        <f t="shared" si="218"/>
        <v>42011.202581018515</v>
      </c>
      <c r="S3460" s="14">
        <f t="shared" si="219"/>
        <v>42038.185416666667</v>
      </c>
    </row>
    <row r="3461" spans="1:19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2" t="s">
        <v>8297</v>
      </c>
      <c r="O3461" t="s">
        <v>8298</v>
      </c>
      <c r="P3461" s="13">
        <f t="shared" si="216"/>
        <v>126</v>
      </c>
      <c r="Q3461" s="13">
        <f t="shared" si="217"/>
        <v>17.53</v>
      </c>
      <c r="R3461" s="14">
        <f t="shared" si="218"/>
        <v>42480.479861111111</v>
      </c>
      <c r="S3461" s="14">
        <f t="shared" si="219"/>
        <v>42510.479861111111</v>
      </c>
    </row>
    <row r="3462" spans="1:19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2" t="s">
        <v>8297</v>
      </c>
      <c r="O3462" t="s">
        <v>8298</v>
      </c>
      <c r="P3462" s="13">
        <f t="shared" si="216"/>
        <v>190</v>
      </c>
      <c r="Q3462" s="13">
        <f t="shared" si="217"/>
        <v>50</v>
      </c>
      <c r="R3462" s="14">
        <f t="shared" si="218"/>
        <v>41852.527222222219</v>
      </c>
      <c r="S3462" s="14">
        <f t="shared" si="219"/>
        <v>41866.527222222219</v>
      </c>
    </row>
    <row r="3463" spans="1:19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2" t="s">
        <v>8297</v>
      </c>
      <c r="O3463" t="s">
        <v>8298</v>
      </c>
      <c r="P3463" s="13">
        <f t="shared" si="216"/>
        <v>139</v>
      </c>
      <c r="Q3463" s="13">
        <f t="shared" si="217"/>
        <v>57.92</v>
      </c>
      <c r="R3463" s="14">
        <f t="shared" si="218"/>
        <v>42643.632858796293</v>
      </c>
      <c r="S3463" s="14">
        <f t="shared" si="219"/>
        <v>42672.125</v>
      </c>
    </row>
    <row r="3464" spans="1:19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2" t="s">
        <v>8297</v>
      </c>
      <c r="O3464" t="s">
        <v>8298</v>
      </c>
      <c r="P3464" s="13">
        <f t="shared" si="216"/>
        <v>202</v>
      </c>
      <c r="Q3464" s="13">
        <f t="shared" si="217"/>
        <v>29.71</v>
      </c>
      <c r="R3464" s="14">
        <f t="shared" si="218"/>
        <v>42179.898472222223</v>
      </c>
      <c r="S3464" s="14">
        <f t="shared" si="219"/>
        <v>42195.75</v>
      </c>
    </row>
    <row r="3465" spans="1:19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2" t="s">
        <v>8297</v>
      </c>
      <c r="O3465" t="s">
        <v>8298</v>
      </c>
      <c r="P3465" s="13">
        <f t="shared" si="216"/>
        <v>103</v>
      </c>
      <c r="Q3465" s="13">
        <f t="shared" si="217"/>
        <v>90.68</v>
      </c>
      <c r="R3465" s="14">
        <f t="shared" si="218"/>
        <v>42612.918807870374</v>
      </c>
      <c r="S3465" s="14">
        <f t="shared" si="219"/>
        <v>42654.165972222225</v>
      </c>
    </row>
    <row r="3466" spans="1:19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2" t="s">
        <v>8297</v>
      </c>
      <c r="O3466" t="s">
        <v>8298</v>
      </c>
      <c r="P3466" s="13">
        <f t="shared" si="216"/>
        <v>102</v>
      </c>
      <c r="Q3466" s="13">
        <f t="shared" si="217"/>
        <v>55.01</v>
      </c>
      <c r="R3466" s="14">
        <f t="shared" si="218"/>
        <v>42575.130057870367</v>
      </c>
      <c r="S3466" s="14">
        <f t="shared" si="219"/>
        <v>42605.130057870367</v>
      </c>
    </row>
    <row r="3467" spans="1:19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2" t="s">
        <v>8297</v>
      </c>
      <c r="O3467" t="s">
        <v>8298</v>
      </c>
      <c r="P3467" s="13">
        <f t="shared" si="216"/>
        <v>103</v>
      </c>
      <c r="Q3467" s="13">
        <f t="shared" si="217"/>
        <v>57.22</v>
      </c>
      <c r="R3467" s="14">
        <f t="shared" si="218"/>
        <v>42200.625833333332</v>
      </c>
      <c r="S3467" s="14">
        <f t="shared" si="219"/>
        <v>42225.666666666672</v>
      </c>
    </row>
    <row r="3468" spans="1:19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2" t="s">
        <v>8297</v>
      </c>
      <c r="O3468" t="s">
        <v>8298</v>
      </c>
      <c r="P3468" s="13">
        <f t="shared" si="216"/>
        <v>127</v>
      </c>
      <c r="Q3468" s="13">
        <f t="shared" si="217"/>
        <v>72.95</v>
      </c>
      <c r="R3468" s="14">
        <f t="shared" si="218"/>
        <v>42420.019097222219</v>
      </c>
      <c r="S3468" s="14">
        <f t="shared" si="219"/>
        <v>42479.977430555555</v>
      </c>
    </row>
    <row r="3469" spans="1:19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2" t="s">
        <v>8297</v>
      </c>
      <c r="O3469" t="s">
        <v>8298</v>
      </c>
      <c r="P3469" s="13">
        <f t="shared" si="216"/>
        <v>101</v>
      </c>
      <c r="Q3469" s="13">
        <f t="shared" si="217"/>
        <v>64.47</v>
      </c>
      <c r="R3469" s="14">
        <f t="shared" si="218"/>
        <v>42053.671666666662</v>
      </c>
      <c r="S3469" s="14">
        <f t="shared" si="219"/>
        <v>42083.630000000005</v>
      </c>
    </row>
    <row r="3470" spans="1:19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2" t="s">
        <v>8297</v>
      </c>
      <c r="O3470" t="s">
        <v>8298</v>
      </c>
      <c r="P3470" s="13">
        <f t="shared" si="216"/>
        <v>122</v>
      </c>
      <c r="Q3470" s="13">
        <f t="shared" si="217"/>
        <v>716.35</v>
      </c>
      <c r="R3470" s="14">
        <f t="shared" si="218"/>
        <v>42605.765381944439</v>
      </c>
      <c r="S3470" s="14">
        <f t="shared" si="219"/>
        <v>42634.125</v>
      </c>
    </row>
    <row r="3471" spans="1:19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2" t="s">
        <v>8297</v>
      </c>
      <c r="O3471" t="s">
        <v>8298</v>
      </c>
      <c r="P3471" s="13">
        <f t="shared" si="216"/>
        <v>113</v>
      </c>
      <c r="Q3471" s="13">
        <f t="shared" si="217"/>
        <v>50.4</v>
      </c>
      <c r="R3471" s="14">
        <f t="shared" si="218"/>
        <v>42458.641724537039</v>
      </c>
      <c r="S3471" s="14">
        <f t="shared" si="219"/>
        <v>42488.641724537039</v>
      </c>
    </row>
    <row r="3472" spans="1:19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2" t="s">
        <v>8297</v>
      </c>
      <c r="O3472" t="s">
        <v>8298</v>
      </c>
      <c r="P3472" s="13">
        <f t="shared" si="216"/>
        <v>150</v>
      </c>
      <c r="Q3472" s="13">
        <f t="shared" si="217"/>
        <v>41.67</v>
      </c>
      <c r="R3472" s="14">
        <f t="shared" si="218"/>
        <v>42529.022013888884</v>
      </c>
      <c r="S3472" s="14">
        <f t="shared" si="219"/>
        <v>42566.901388888888</v>
      </c>
    </row>
    <row r="3473" spans="1:19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2" t="s">
        <v>8297</v>
      </c>
      <c r="O3473" t="s">
        <v>8298</v>
      </c>
      <c r="P3473" s="13">
        <f t="shared" si="216"/>
        <v>215</v>
      </c>
      <c r="Q3473" s="13">
        <f t="shared" si="217"/>
        <v>35.770000000000003</v>
      </c>
      <c r="R3473" s="14">
        <f t="shared" si="218"/>
        <v>41841.820486111108</v>
      </c>
      <c r="S3473" s="14">
        <f t="shared" si="219"/>
        <v>41882.833333333336</v>
      </c>
    </row>
    <row r="3474" spans="1:19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2" t="s">
        <v>8297</v>
      </c>
      <c r="O3474" t="s">
        <v>8298</v>
      </c>
      <c r="P3474" s="13">
        <f t="shared" si="216"/>
        <v>102</v>
      </c>
      <c r="Q3474" s="13">
        <f t="shared" si="217"/>
        <v>88.74</v>
      </c>
      <c r="R3474" s="14">
        <f t="shared" si="218"/>
        <v>41928.170497685183</v>
      </c>
      <c r="S3474" s="14">
        <f t="shared" si="219"/>
        <v>41949.249305555553</v>
      </c>
    </row>
    <row r="3475" spans="1:19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2" t="s">
        <v>8297</v>
      </c>
      <c r="O3475" t="s">
        <v>8298</v>
      </c>
      <c r="P3475" s="13">
        <f t="shared" si="216"/>
        <v>100</v>
      </c>
      <c r="Q3475" s="13">
        <f t="shared" si="217"/>
        <v>148.47999999999999</v>
      </c>
      <c r="R3475" s="14">
        <f t="shared" si="218"/>
        <v>42062.834444444445</v>
      </c>
      <c r="S3475" s="14">
        <f t="shared" si="219"/>
        <v>42083.852083333331</v>
      </c>
    </row>
    <row r="3476" spans="1:19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2" t="s">
        <v>8297</v>
      </c>
      <c r="O3476" t="s">
        <v>8298</v>
      </c>
      <c r="P3476" s="13">
        <f t="shared" si="216"/>
        <v>101</v>
      </c>
      <c r="Q3476" s="13">
        <f t="shared" si="217"/>
        <v>51.79</v>
      </c>
      <c r="R3476" s="14">
        <f t="shared" si="218"/>
        <v>42541.501516203702</v>
      </c>
      <c r="S3476" s="14">
        <f t="shared" si="219"/>
        <v>42571.501516203702</v>
      </c>
    </row>
    <row r="3477" spans="1:19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2" t="s">
        <v>8297</v>
      </c>
      <c r="O3477" t="s">
        <v>8298</v>
      </c>
      <c r="P3477" s="13">
        <f t="shared" si="216"/>
        <v>113</v>
      </c>
      <c r="Q3477" s="13">
        <f t="shared" si="217"/>
        <v>20</v>
      </c>
      <c r="R3477" s="14">
        <f t="shared" si="218"/>
        <v>41918.880833333329</v>
      </c>
      <c r="S3477" s="14">
        <f t="shared" si="219"/>
        <v>41946</v>
      </c>
    </row>
    <row r="3478" spans="1:19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2" t="s">
        <v>8297</v>
      </c>
      <c r="O3478" t="s">
        <v>8298</v>
      </c>
      <c r="P3478" s="13">
        <f t="shared" si="216"/>
        <v>104</v>
      </c>
      <c r="Q3478" s="13">
        <f t="shared" si="217"/>
        <v>52</v>
      </c>
      <c r="R3478" s="14">
        <f t="shared" si="218"/>
        <v>41921.279976851853</v>
      </c>
      <c r="S3478" s="14">
        <f t="shared" si="219"/>
        <v>41939.125</v>
      </c>
    </row>
    <row r="3479" spans="1:19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2" t="s">
        <v>8297</v>
      </c>
      <c r="O3479" t="s">
        <v>8298</v>
      </c>
      <c r="P3479" s="13">
        <f t="shared" si="216"/>
        <v>115</v>
      </c>
      <c r="Q3479" s="13">
        <f t="shared" si="217"/>
        <v>53.23</v>
      </c>
      <c r="R3479" s="14">
        <f t="shared" si="218"/>
        <v>42128.736608796295</v>
      </c>
      <c r="S3479" s="14">
        <f t="shared" si="219"/>
        <v>42141.125</v>
      </c>
    </row>
    <row r="3480" spans="1:19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2" t="s">
        <v>8297</v>
      </c>
      <c r="O3480" t="s">
        <v>8298</v>
      </c>
      <c r="P3480" s="13">
        <f t="shared" si="216"/>
        <v>113</v>
      </c>
      <c r="Q3480" s="13">
        <f t="shared" si="217"/>
        <v>39.6</v>
      </c>
      <c r="R3480" s="14">
        <f t="shared" si="218"/>
        <v>42053.916921296302</v>
      </c>
      <c r="S3480" s="14">
        <f t="shared" si="219"/>
        <v>42079.875</v>
      </c>
    </row>
    <row r="3481" spans="1:19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2" t="s">
        <v>8297</v>
      </c>
      <c r="O3481" t="s">
        <v>8298</v>
      </c>
      <c r="P3481" s="13">
        <f t="shared" si="216"/>
        <v>128</v>
      </c>
      <c r="Q3481" s="13">
        <f t="shared" si="217"/>
        <v>34.25</v>
      </c>
      <c r="R3481" s="14">
        <f t="shared" si="218"/>
        <v>41781.855092592588</v>
      </c>
      <c r="S3481" s="14">
        <f t="shared" si="219"/>
        <v>41811.855092592588</v>
      </c>
    </row>
    <row r="3482" spans="1:19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2" t="s">
        <v>8297</v>
      </c>
      <c r="O3482" t="s">
        <v>8298</v>
      </c>
      <c r="P3482" s="13">
        <f t="shared" si="216"/>
        <v>143</v>
      </c>
      <c r="Q3482" s="13">
        <f t="shared" si="217"/>
        <v>164.62</v>
      </c>
      <c r="R3482" s="14">
        <f t="shared" si="218"/>
        <v>42171.317442129628</v>
      </c>
      <c r="S3482" s="14">
        <f t="shared" si="219"/>
        <v>42195.875</v>
      </c>
    </row>
    <row r="3483" spans="1:19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2" t="s">
        <v>8297</v>
      </c>
      <c r="O3483" t="s">
        <v>8298</v>
      </c>
      <c r="P3483" s="13">
        <f t="shared" si="216"/>
        <v>119</v>
      </c>
      <c r="Q3483" s="13">
        <f t="shared" si="217"/>
        <v>125.05</v>
      </c>
      <c r="R3483" s="14">
        <f t="shared" si="218"/>
        <v>41989.24754629629</v>
      </c>
      <c r="S3483" s="14">
        <f t="shared" si="219"/>
        <v>42006.24754629629</v>
      </c>
    </row>
    <row r="3484" spans="1:19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2" t="s">
        <v>8297</v>
      </c>
      <c r="O3484" t="s">
        <v>8298</v>
      </c>
      <c r="P3484" s="13">
        <f t="shared" si="216"/>
        <v>138</v>
      </c>
      <c r="Q3484" s="13">
        <f t="shared" si="217"/>
        <v>51.88</v>
      </c>
      <c r="R3484" s="14">
        <f t="shared" si="218"/>
        <v>41796.771597222221</v>
      </c>
      <c r="S3484" s="14">
        <f t="shared" si="219"/>
        <v>41826.771597222221</v>
      </c>
    </row>
    <row r="3485" spans="1:19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2" t="s">
        <v>8297</v>
      </c>
      <c r="O3485" t="s">
        <v>8298</v>
      </c>
      <c r="P3485" s="13">
        <f t="shared" si="216"/>
        <v>160</v>
      </c>
      <c r="Q3485" s="13">
        <f t="shared" si="217"/>
        <v>40.29</v>
      </c>
      <c r="R3485" s="14">
        <f t="shared" si="218"/>
        <v>41793.668761574074</v>
      </c>
      <c r="S3485" s="14">
        <f t="shared" si="219"/>
        <v>41823.668761574074</v>
      </c>
    </row>
    <row r="3486" spans="1:19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2" t="s">
        <v>8297</v>
      </c>
      <c r="O3486" t="s">
        <v>8298</v>
      </c>
      <c r="P3486" s="13">
        <f t="shared" si="216"/>
        <v>114</v>
      </c>
      <c r="Q3486" s="13">
        <f t="shared" si="217"/>
        <v>64.91</v>
      </c>
      <c r="R3486" s="14">
        <f t="shared" si="218"/>
        <v>42506.760405092587</v>
      </c>
      <c r="S3486" s="14">
        <f t="shared" si="219"/>
        <v>42536.760405092587</v>
      </c>
    </row>
    <row r="3487" spans="1:19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2" t="s">
        <v>8297</v>
      </c>
      <c r="O3487" t="s">
        <v>8298</v>
      </c>
      <c r="P3487" s="13">
        <f t="shared" si="216"/>
        <v>101</v>
      </c>
      <c r="Q3487" s="13">
        <f t="shared" si="217"/>
        <v>55.33</v>
      </c>
      <c r="R3487" s="14">
        <f t="shared" si="218"/>
        <v>42372.693055555559</v>
      </c>
      <c r="S3487" s="14">
        <f t="shared" si="219"/>
        <v>42402.693055555559</v>
      </c>
    </row>
    <row r="3488" spans="1:19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2" t="s">
        <v>8297</v>
      </c>
      <c r="O3488" t="s">
        <v>8298</v>
      </c>
      <c r="P3488" s="13">
        <f t="shared" si="216"/>
        <v>155</v>
      </c>
      <c r="Q3488" s="13">
        <f t="shared" si="217"/>
        <v>83.14</v>
      </c>
      <c r="R3488" s="14">
        <f t="shared" si="218"/>
        <v>42126.87501157407</v>
      </c>
      <c r="S3488" s="14">
        <f t="shared" si="219"/>
        <v>42158.290972222225</v>
      </c>
    </row>
    <row r="3489" spans="1:19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2" t="s">
        <v>8297</v>
      </c>
      <c r="O3489" t="s">
        <v>8298</v>
      </c>
      <c r="P3489" s="13">
        <f t="shared" si="216"/>
        <v>128</v>
      </c>
      <c r="Q3489" s="13">
        <f t="shared" si="217"/>
        <v>38.71</v>
      </c>
      <c r="R3489" s="14">
        <f t="shared" si="218"/>
        <v>42149.940416666665</v>
      </c>
      <c r="S3489" s="14">
        <f t="shared" si="219"/>
        <v>42179.940416666665</v>
      </c>
    </row>
    <row r="3490" spans="1:19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2" t="s">
        <v>8297</v>
      </c>
      <c r="O3490" t="s">
        <v>8298</v>
      </c>
      <c r="P3490" s="13">
        <f t="shared" si="216"/>
        <v>121</v>
      </c>
      <c r="Q3490" s="13">
        <f t="shared" si="217"/>
        <v>125.38</v>
      </c>
      <c r="R3490" s="14">
        <f t="shared" si="218"/>
        <v>42087.768055555556</v>
      </c>
      <c r="S3490" s="14">
        <f t="shared" si="219"/>
        <v>42111.666666666672</v>
      </c>
    </row>
    <row r="3491" spans="1:19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2" t="s">
        <v>8297</v>
      </c>
      <c r="O3491" t="s">
        <v>8298</v>
      </c>
      <c r="P3491" s="13">
        <f t="shared" si="216"/>
        <v>113</v>
      </c>
      <c r="Q3491" s="13">
        <f t="shared" si="217"/>
        <v>78.260000000000005</v>
      </c>
      <c r="R3491" s="14">
        <f t="shared" si="218"/>
        <v>41753.635775462964</v>
      </c>
      <c r="S3491" s="14">
        <f t="shared" si="219"/>
        <v>41783.875</v>
      </c>
    </row>
    <row r="3492" spans="1:19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2" t="s">
        <v>8297</v>
      </c>
      <c r="O3492" t="s">
        <v>8298</v>
      </c>
      <c r="P3492" s="13">
        <f t="shared" si="216"/>
        <v>128</v>
      </c>
      <c r="Q3492" s="13">
        <f t="shared" si="217"/>
        <v>47.22</v>
      </c>
      <c r="R3492" s="14">
        <f t="shared" si="218"/>
        <v>42443.802361111113</v>
      </c>
      <c r="S3492" s="14">
        <f t="shared" si="219"/>
        <v>42473.802361111113</v>
      </c>
    </row>
    <row r="3493" spans="1:19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2" t="s">
        <v>8297</v>
      </c>
      <c r="O3493" t="s">
        <v>8298</v>
      </c>
      <c r="P3493" s="13">
        <f t="shared" si="216"/>
        <v>158</v>
      </c>
      <c r="Q3493" s="13">
        <f t="shared" si="217"/>
        <v>79.099999999999994</v>
      </c>
      <c r="R3493" s="14">
        <f t="shared" si="218"/>
        <v>42121.249814814815</v>
      </c>
      <c r="S3493" s="14">
        <f t="shared" si="219"/>
        <v>42142.249814814815</v>
      </c>
    </row>
    <row r="3494" spans="1:19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2" t="s">
        <v>8297</v>
      </c>
      <c r="O3494" t="s">
        <v>8298</v>
      </c>
      <c r="P3494" s="13">
        <f t="shared" si="216"/>
        <v>105</v>
      </c>
      <c r="Q3494" s="13">
        <f t="shared" si="217"/>
        <v>114.29</v>
      </c>
      <c r="R3494" s="14">
        <f t="shared" si="218"/>
        <v>42268.009224537032</v>
      </c>
      <c r="S3494" s="14">
        <f t="shared" si="219"/>
        <v>42303.009224537032</v>
      </c>
    </row>
    <row r="3495" spans="1:19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2" t="s">
        <v>8297</v>
      </c>
      <c r="O3495" t="s">
        <v>8298</v>
      </c>
      <c r="P3495" s="13">
        <f t="shared" si="216"/>
        <v>100</v>
      </c>
      <c r="Q3495" s="13">
        <f t="shared" si="217"/>
        <v>51.72</v>
      </c>
      <c r="R3495" s="14">
        <f t="shared" si="218"/>
        <v>41848.866157407407</v>
      </c>
      <c r="S3495" s="14">
        <f t="shared" si="219"/>
        <v>41868.21597222222</v>
      </c>
    </row>
    <row r="3496" spans="1:19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2" t="s">
        <v>8297</v>
      </c>
      <c r="O3496" t="s">
        <v>8298</v>
      </c>
      <c r="P3496" s="13">
        <f t="shared" si="216"/>
        <v>100</v>
      </c>
      <c r="Q3496" s="13">
        <f t="shared" si="217"/>
        <v>30.77</v>
      </c>
      <c r="R3496" s="14">
        <f t="shared" si="218"/>
        <v>42689.214988425927</v>
      </c>
      <c r="S3496" s="14">
        <f t="shared" si="219"/>
        <v>42700.25</v>
      </c>
    </row>
    <row r="3497" spans="1:19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2" t="s">
        <v>8297</v>
      </c>
      <c r="O3497" t="s">
        <v>8298</v>
      </c>
      <c r="P3497" s="13">
        <f t="shared" si="216"/>
        <v>107</v>
      </c>
      <c r="Q3497" s="13">
        <f t="shared" si="217"/>
        <v>74.209999999999994</v>
      </c>
      <c r="R3497" s="14">
        <f t="shared" si="218"/>
        <v>41915.762835648151</v>
      </c>
      <c r="S3497" s="14">
        <f t="shared" si="219"/>
        <v>41944.720833333333</v>
      </c>
    </row>
    <row r="3498" spans="1:19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2" t="s">
        <v>8297</v>
      </c>
      <c r="O3498" t="s">
        <v>8298</v>
      </c>
      <c r="P3498" s="13">
        <f t="shared" si="216"/>
        <v>124</v>
      </c>
      <c r="Q3498" s="13">
        <f t="shared" si="217"/>
        <v>47.85</v>
      </c>
      <c r="R3498" s="14">
        <f t="shared" si="218"/>
        <v>42584.846828703703</v>
      </c>
      <c r="S3498" s="14">
        <f t="shared" si="219"/>
        <v>42624.846828703703</v>
      </c>
    </row>
    <row r="3499" spans="1:19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2" t="s">
        <v>8297</v>
      </c>
      <c r="O3499" t="s">
        <v>8298</v>
      </c>
      <c r="P3499" s="13">
        <f t="shared" si="216"/>
        <v>109</v>
      </c>
      <c r="Q3499" s="13">
        <f t="shared" si="217"/>
        <v>34.409999999999997</v>
      </c>
      <c r="R3499" s="14">
        <f t="shared" si="218"/>
        <v>42511.741944444439</v>
      </c>
      <c r="S3499" s="14">
        <f t="shared" si="219"/>
        <v>42523.916666666672</v>
      </c>
    </row>
    <row r="3500" spans="1:19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2" t="s">
        <v>8297</v>
      </c>
      <c r="O3500" t="s">
        <v>8298</v>
      </c>
      <c r="P3500" s="13">
        <f t="shared" si="216"/>
        <v>102</v>
      </c>
      <c r="Q3500" s="13">
        <f t="shared" si="217"/>
        <v>40.24</v>
      </c>
      <c r="R3500" s="14">
        <f t="shared" si="218"/>
        <v>42459.15861111111</v>
      </c>
      <c r="S3500" s="14">
        <f t="shared" si="219"/>
        <v>42518.905555555553</v>
      </c>
    </row>
    <row r="3501" spans="1:19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2" t="s">
        <v>8297</v>
      </c>
      <c r="O3501" t="s">
        <v>8298</v>
      </c>
      <c r="P3501" s="13">
        <f t="shared" si="216"/>
        <v>106</v>
      </c>
      <c r="Q3501" s="13">
        <f t="shared" si="217"/>
        <v>60.29</v>
      </c>
      <c r="R3501" s="14">
        <f t="shared" si="218"/>
        <v>42132.036168981482</v>
      </c>
      <c r="S3501" s="14">
        <f t="shared" si="219"/>
        <v>42186.290972222225</v>
      </c>
    </row>
    <row r="3502" spans="1:19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2" t="s">
        <v>8297</v>
      </c>
      <c r="O3502" t="s">
        <v>8298</v>
      </c>
      <c r="P3502" s="13">
        <f t="shared" si="216"/>
        <v>106</v>
      </c>
      <c r="Q3502" s="13">
        <f t="shared" si="217"/>
        <v>25.31</v>
      </c>
      <c r="R3502" s="14">
        <f t="shared" si="218"/>
        <v>42419.91942129629</v>
      </c>
      <c r="S3502" s="14">
        <f t="shared" si="219"/>
        <v>42436.207638888889</v>
      </c>
    </row>
    <row r="3503" spans="1:19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2" t="s">
        <v>8297</v>
      </c>
      <c r="O3503" t="s">
        <v>8298</v>
      </c>
      <c r="P3503" s="13">
        <f t="shared" si="216"/>
        <v>101</v>
      </c>
      <c r="Q3503" s="13">
        <f t="shared" si="217"/>
        <v>35.950000000000003</v>
      </c>
      <c r="R3503" s="14">
        <f t="shared" si="218"/>
        <v>42233.763831018514</v>
      </c>
      <c r="S3503" s="14">
        <f t="shared" si="219"/>
        <v>42258.763831018514</v>
      </c>
    </row>
    <row r="3504" spans="1:19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2" t="s">
        <v>8297</v>
      </c>
      <c r="O3504" t="s">
        <v>8298</v>
      </c>
      <c r="P3504" s="13">
        <f t="shared" si="216"/>
        <v>105</v>
      </c>
      <c r="Q3504" s="13">
        <f t="shared" si="217"/>
        <v>136</v>
      </c>
      <c r="R3504" s="14">
        <f t="shared" si="218"/>
        <v>42430.839398148149</v>
      </c>
      <c r="S3504" s="14">
        <f t="shared" si="219"/>
        <v>42445.165972222225</v>
      </c>
    </row>
    <row r="3505" spans="1:19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2" t="s">
        <v>8297</v>
      </c>
      <c r="O3505" t="s">
        <v>8298</v>
      </c>
      <c r="P3505" s="13">
        <f t="shared" si="216"/>
        <v>108</v>
      </c>
      <c r="Q3505" s="13">
        <f t="shared" si="217"/>
        <v>70.760000000000005</v>
      </c>
      <c r="R3505" s="14">
        <f t="shared" si="218"/>
        <v>42545.478333333333</v>
      </c>
      <c r="S3505" s="14">
        <f t="shared" si="219"/>
        <v>42575.478333333333</v>
      </c>
    </row>
    <row r="3506" spans="1:19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2" t="s">
        <v>8297</v>
      </c>
      <c r="O3506" t="s">
        <v>8298</v>
      </c>
      <c r="P3506" s="13">
        <f t="shared" si="216"/>
        <v>100</v>
      </c>
      <c r="Q3506" s="13">
        <f t="shared" si="217"/>
        <v>125</v>
      </c>
      <c r="R3506" s="14">
        <f t="shared" si="218"/>
        <v>42297.748738425929</v>
      </c>
      <c r="S3506" s="14">
        <f t="shared" si="219"/>
        <v>42327.790405092594</v>
      </c>
    </row>
    <row r="3507" spans="1:19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2" t="s">
        <v>8297</v>
      </c>
      <c r="O3507" t="s">
        <v>8298</v>
      </c>
      <c r="P3507" s="13">
        <f t="shared" si="216"/>
        <v>104</v>
      </c>
      <c r="Q3507" s="13">
        <f t="shared" si="217"/>
        <v>66.510000000000005</v>
      </c>
      <c r="R3507" s="14">
        <f t="shared" si="218"/>
        <v>41760.935706018521</v>
      </c>
      <c r="S3507" s="14">
        <f t="shared" si="219"/>
        <v>41772.166666666664</v>
      </c>
    </row>
    <row r="3508" spans="1:19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2" t="s">
        <v>8297</v>
      </c>
      <c r="O3508" t="s">
        <v>8298</v>
      </c>
      <c r="P3508" s="13">
        <f t="shared" si="216"/>
        <v>102</v>
      </c>
      <c r="Q3508" s="13">
        <f t="shared" si="217"/>
        <v>105</v>
      </c>
      <c r="R3508" s="14">
        <f t="shared" si="218"/>
        <v>41829.734259259261</v>
      </c>
      <c r="S3508" s="14">
        <f t="shared" si="219"/>
        <v>41874.734259259261</v>
      </c>
    </row>
    <row r="3509" spans="1:19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2" t="s">
        <v>8297</v>
      </c>
      <c r="O3509" t="s">
        <v>8298</v>
      </c>
      <c r="P3509" s="13">
        <f t="shared" si="216"/>
        <v>104</v>
      </c>
      <c r="Q3509" s="13">
        <f t="shared" si="217"/>
        <v>145</v>
      </c>
      <c r="R3509" s="14">
        <f t="shared" si="218"/>
        <v>42491.92288194444</v>
      </c>
      <c r="S3509" s="14">
        <f t="shared" si="219"/>
        <v>42521.92288194444</v>
      </c>
    </row>
    <row r="3510" spans="1:19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2" t="s">
        <v>8297</v>
      </c>
      <c r="O3510" t="s">
        <v>8298</v>
      </c>
      <c r="P3510" s="13">
        <f t="shared" si="216"/>
        <v>180</v>
      </c>
      <c r="Q3510" s="13">
        <f t="shared" si="217"/>
        <v>12</v>
      </c>
      <c r="R3510" s="14">
        <f t="shared" si="218"/>
        <v>42477.729780092588</v>
      </c>
      <c r="S3510" s="14">
        <f t="shared" si="219"/>
        <v>42500.875</v>
      </c>
    </row>
    <row r="3511" spans="1:19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2" t="s">
        <v>8297</v>
      </c>
      <c r="O3511" t="s">
        <v>8298</v>
      </c>
      <c r="P3511" s="13">
        <f t="shared" si="216"/>
        <v>106</v>
      </c>
      <c r="Q3511" s="13">
        <f t="shared" si="217"/>
        <v>96.67</v>
      </c>
      <c r="R3511" s="14">
        <f t="shared" si="218"/>
        <v>41950.859560185185</v>
      </c>
      <c r="S3511" s="14">
        <f t="shared" si="219"/>
        <v>41964.204861111109</v>
      </c>
    </row>
    <row r="3512" spans="1:19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2" t="s">
        <v>8297</v>
      </c>
      <c r="O3512" t="s">
        <v>8298</v>
      </c>
      <c r="P3512" s="13">
        <f t="shared" si="216"/>
        <v>101</v>
      </c>
      <c r="Q3512" s="13">
        <f t="shared" si="217"/>
        <v>60.33</v>
      </c>
      <c r="R3512" s="14">
        <f t="shared" si="218"/>
        <v>41802.62090277778</v>
      </c>
      <c r="S3512" s="14">
        <f t="shared" si="219"/>
        <v>41822.62090277778</v>
      </c>
    </row>
    <row r="3513" spans="1:19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2" t="s">
        <v>8297</v>
      </c>
      <c r="O3513" t="s">
        <v>8298</v>
      </c>
      <c r="P3513" s="13">
        <f t="shared" si="216"/>
        <v>101</v>
      </c>
      <c r="Q3513" s="13">
        <f t="shared" si="217"/>
        <v>79.89</v>
      </c>
      <c r="R3513" s="14">
        <f t="shared" si="218"/>
        <v>41927.873784722222</v>
      </c>
      <c r="S3513" s="14">
        <f t="shared" si="219"/>
        <v>41950.770833333336</v>
      </c>
    </row>
    <row r="3514" spans="1:19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2" t="s">
        <v>8297</v>
      </c>
      <c r="O3514" t="s">
        <v>8298</v>
      </c>
      <c r="P3514" s="13">
        <f t="shared" si="216"/>
        <v>100</v>
      </c>
      <c r="Q3514" s="13">
        <f t="shared" si="217"/>
        <v>58.82</v>
      </c>
      <c r="R3514" s="14">
        <f t="shared" si="218"/>
        <v>42057.536944444444</v>
      </c>
      <c r="S3514" s="14">
        <f t="shared" si="219"/>
        <v>42117.49527777778</v>
      </c>
    </row>
    <row r="3515" spans="1:19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2" t="s">
        <v>8297</v>
      </c>
      <c r="O3515" t="s">
        <v>8298</v>
      </c>
      <c r="P3515" s="13">
        <f t="shared" si="216"/>
        <v>118</v>
      </c>
      <c r="Q3515" s="13">
        <f t="shared" si="217"/>
        <v>75.34</v>
      </c>
      <c r="R3515" s="14">
        <f t="shared" si="218"/>
        <v>41781.096203703702</v>
      </c>
      <c r="S3515" s="14">
        <f t="shared" si="219"/>
        <v>41794.207638888889</v>
      </c>
    </row>
    <row r="3516" spans="1:19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2" t="s">
        <v>8297</v>
      </c>
      <c r="O3516" t="s">
        <v>8298</v>
      </c>
      <c r="P3516" s="13">
        <f t="shared" si="216"/>
        <v>110</v>
      </c>
      <c r="Q3516" s="13">
        <f t="shared" si="217"/>
        <v>55</v>
      </c>
      <c r="R3516" s="14">
        <f t="shared" si="218"/>
        <v>42020.846666666665</v>
      </c>
      <c r="S3516" s="14">
        <f t="shared" si="219"/>
        <v>42037.207638888889</v>
      </c>
    </row>
    <row r="3517" spans="1:19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2" t="s">
        <v>8297</v>
      </c>
      <c r="O3517" t="s">
        <v>8298</v>
      </c>
      <c r="P3517" s="13">
        <f t="shared" si="216"/>
        <v>103</v>
      </c>
      <c r="Q3517" s="13">
        <f t="shared" si="217"/>
        <v>66.959999999999994</v>
      </c>
      <c r="R3517" s="14">
        <f t="shared" si="218"/>
        <v>42125.772812499999</v>
      </c>
      <c r="S3517" s="14">
        <f t="shared" si="219"/>
        <v>42155.772812499999</v>
      </c>
    </row>
    <row r="3518" spans="1:19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2" t="s">
        <v>8297</v>
      </c>
      <c r="O3518" t="s">
        <v>8298</v>
      </c>
      <c r="P3518" s="13">
        <f t="shared" si="216"/>
        <v>100</v>
      </c>
      <c r="Q3518" s="13">
        <f t="shared" si="217"/>
        <v>227.27</v>
      </c>
      <c r="R3518" s="14">
        <f t="shared" si="218"/>
        <v>41856.010069444441</v>
      </c>
      <c r="S3518" s="14">
        <f t="shared" si="219"/>
        <v>41890.125</v>
      </c>
    </row>
    <row r="3519" spans="1:19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2" t="s">
        <v>8297</v>
      </c>
      <c r="O3519" t="s">
        <v>8298</v>
      </c>
      <c r="P3519" s="13">
        <f t="shared" si="216"/>
        <v>100</v>
      </c>
      <c r="Q3519" s="13">
        <f t="shared" si="217"/>
        <v>307.69</v>
      </c>
      <c r="R3519" s="14">
        <f t="shared" si="218"/>
        <v>41794.817523148151</v>
      </c>
      <c r="S3519" s="14">
        <f t="shared" si="219"/>
        <v>41824.458333333336</v>
      </c>
    </row>
    <row r="3520" spans="1:19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2" t="s">
        <v>8297</v>
      </c>
      <c r="O3520" t="s">
        <v>8298</v>
      </c>
      <c r="P3520" s="13">
        <f t="shared" si="216"/>
        <v>110</v>
      </c>
      <c r="Q3520" s="13">
        <f t="shared" si="217"/>
        <v>50.02</v>
      </c>
      <c r="R3520" s="14">
        <f t="shared" si="218"/>
        <v>41893.783553240741</v>
      </c>
      <c r="S3520" s="14">
        <f t="shared" si="219"/>
        <v>41914.597916666666</v>
      </c>
    </row>
    <row r="3521" spans="1:19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2" t="s">
        <v>8297</v>
      </c>
      <c r="O3521" t="s">
        <v>8298</v>
      </c>
      <c r="P3521" s="13">
        <f t="shared" si="216"/>
        <v>101</v>
      </c>
      <c r="Q3521" s="13">
        <f t="shared" si="217"/>
        <v>72.39</v>
      </c>
      <c r="R3521" s="14">
        <f t="shared" si="218"/>
        <v>42037.598958333328</v>
      </c>
      <c r="S3521" s="14">
        <f t="shared" si="219"/>
        <v>42067.598958333328</v>
      </c>
    </row>
    <row r="3522" spans="1:19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2" t="s">
        <v>8297</v>
      </c>
      <c r="O3522" t="s">
        <v>8298</v>
      </c>
      <c r="P3522" s="13">
        <f t="shared" ref="P3522:P3585" si="220">ROUND(E3522/D3522*100,0)</f>
        <v>101</v>
      </c>
      <c r="Q3522" s="13">
        <f t="shared" si="217"/>
        <v>95.95</v>
      </c>
      <c r="R3522" s="14">
        <f t="shared" si="218"/>
        <v>42227.824212962965</v>
      </c>
      <c r="S3522" s="14">
        <f t="shared" si="219"/>
        <v>42253.57430555555</v>
      </c>
    </row>
    <row r="3523" spans="1:19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2" t="s">
        <v>8297</v>
      </c>
      <c r="O3523" t="s">
        <v>8298</v>
      </c>
      <c r="P3523" s="13">
        <f t="shared" si="220"/>
        <v>169</v>
      </c>
      <c r="Q3523" s="13">
        <f t="shared" ref="Q3523:Q3586" si="221">IFERROR(ROUND(E3523/L3523,2),0)</f>
        <v>45.62</v>
      </c>
      <c r="R3523" s="14">
        <f t="shared" ref="R3523:R3586" si="222">(((J3523/60)/60)/24)+DATE(1970,1,1)</f>
        <v>41881.361342592594</v>
      </c>
      <c r="S3523" s="14">
        <f t="shared" ref="S3523:S3586" si="223">(((I3523/60)/60)/24)+DATE(1970,1,1)</f>
        <v>41911.361342592594</v>
      </c>
    </row>
    <row r="3524" spans="1:19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2" t="s">
        <v>8297</v>
      </c>
      <c r="O3524" t="s">
        <v>8298</v>
      </c>
      <c r="P3524" s="13">
        <f t="shared" si="220"/>
        <v>100</v>
      </c>
      <c r="Q3524" s="13">
        <f t="shared" si="221"/>
        <v>41.03</v>
      </c>
      <c r="R3524" s="14">
        <f t="shared" si="222"/>
        <v>42234.789884259255</v>
      </c>
      <c r="S3524" s="14">
        <f t="shared" si="223"/>
        <v>42262.420833333337</v>
      </c>
    </row>
    <row r="3525" spans="1:19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2" t="s">
        <v>8297</v>
      </c>
      <c r="O3525" t="s">
        <v>8298</v>
      </c>
      <c r="P3525" s="13">
        <f t="shared" si="220"/>
        <v>114</v>
      </c>
      <c r="Q3525" s="13">
        <f t="shared" si="221"/>
        <v>56.83</v>
      </c>
      <c r="R3525" s="14">
        <f t="shared" si="222"/>
        <v>42581.397546296299</v>
      </c>
      <c r="S3525" s="14">
        <f t="shared" si="223"/>
        <v>42638.958333333328</v>
      </c>
    </row>
    <row r="3526" spans="1:19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2" t="s">
        <v>8297</v>
      </c>
      <c r="O3526" t="s">
        <v>8298</v>
      </c>
      <c r="P3526" s="13">
        <f t="shared" si="220"/>
        <v>102</v>
      </c>
      <c r="Q3526" s="13">
        <f t="shared" si="221"/>
        <v>137.24</v>
      </c>
      <c r="R3526" s="14">
        <f t="shared" si="222"/>
        <v>41880.76357638889</v>
      </c>
      <c r="S3526" s="14">
        <f t="shared" si="223"/>
        <v>41895.166666666664</v>
      </c>
    </row>
    <row r="3527" spans="1:19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2" t="s">
        <v>8297</v>
      </c>
      <c r="O3527" t="s">
        <v>8298</v>
      </c>
      <c r="P3527" s="13">
        <f t="shared" si="220"/>
        <v>106</v>
      </c>
      <c r="Q3527" s="13">
        <f t="shared" si="221"/>
        <v>75.709999999999994</v>
      </c>
      <c r="R3527" s="14">
        <f t="shared" si="222"/>
        <v>42214.6956712963</v>
      </c>
      <c r="S3527" s="14">
        <f t="shared" si="223"/>
        <v>42225.666666666672</v>
      </c>
    </row>
    <row r="3528" spans="1:19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2" t="s">
        <v>8297</v>
      </c>
      <c r="O3528" t="s">
        <v>8298</v>
      </c>
      <c r="P3528" s="13">
        <f t="shared" si="220"/>
        <v>102</v>
      </c>
      <c r="Q3528" s="13">
        <f t="shared" si="221"/>
        <v>99</v>
      </c>
      <c r="R3528" s="14">
        <f t="shared" si="222"/>
        <v>42460.335312499999</v>
      </c>
      <c r="S3528" s="14">
        <f t="shared" si="223"/>
        <v>42488.249305555553</v>
      </c>
    </row>
    <row r="3529" spans="1:19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2" t="s">
        <v>8297</v>
      </c>
      <c r="O3529" t="s">
        <v>8298</v>
      </c>
      <c r="P3529" s="13">
        <f t="shared" si="220"/>
        <v>117</v>
      </c>
      <c r="Q3529" s="13">
        <f t="shared" si="221"/>
        <v>81.569999999999993</v>
      </c>
      <c r="R3529" s="14">
        <f t="shared" si="222"/>
        <v>42167.023206018523</v>
      </c>
      <c r="S3529" s="14">
        <f t="shared" si="223"/>
        <v>42196.165972222225</v>
      </c>
    </row>
    <row r="3530" spans="1:19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2" t="s">
        <v>8297</v>
      </c>
      <c r="O3530" t="s">
        <v>8298</v>
      </c>
      <c r="P3530" s="13">
        <f t="shared" si="220"/>
        <v>101</v>
      </c>
      <c r="Q3530" s="13">
        <f t="shared" si="221"/>
        <v>45.11</v>
      </c>
      <c r="R3530" s="14">
        <f t="shared" si="222"/>
        <v>42733.50136574074</v>
      </c>
      <c r="S3530" s="14">
        <f t="shared" si="223"/>
        <v>42753.50136574074</v>
      </c>
    </row>
    <row r="3531" spans="1:19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2" t="s">
        <v>8297</v>
      </c>
      <c r="O3531" t="s">
        <v>8298</v>
      </c>
      <c r="P3531" s="13">
        <f t="shared" si="220"/>
        <v>132</v>
      </c>
      <c r="Q3531" s="13">
        <f t="shared" si="221"/>
        <v>36.67</v>
      </c>
      <c r="R3531" s="14">
        <f t="shared" si="222"/>
        <v>42177.761782407411</v>
      </c>
      <c r="S3531" s="14">
        <f t="shared" si="223"/>
        <v>42198.041666666672</v>
      </c>
    </row>
    <row r="3532" spans="1:19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2" t="s">
        <v>8297</v>
      </c>
      <c r="O3532" t="s">
        <v>8298</v>
      </c>
      <c r="P3532" s="13">
        <f t="shared" si="220"/>
        <v>100</v>
      </c>
      <c r="Q3532" s="13">
        <f t="shared" si="221"/>
        <v>125</v>
      </c>
      <c r="R3532" s="14">
        <f t="shared" si="222"/>
        <v>42442.623344907406</v>
      </c>
      <c r="S3532" s="14">
        <f t="shared" si="223"/>
        <v>42470.833333333328</v>
      </c>
    </row>
    <row r="3533" spans="1:19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2" t="s">
        <v>8297</v>
      </c>
      <c r="O3533" t="s">
        <v>8298</v>
      </c>
      <c r="P3533" s="13">
        <f t="shared" si="220"/>
        <v>128</v>
      </c>
      <c r="Q3533" s="13">
        <f t="shared" si="221"/>
        <v>49.23</v>
      </c>
      <c r="R3533" s="14">
        <f t="shared" si="222"/>
        <v>42521.654328703706</v>
      </c>
      <c r="S3533" s="14">
        <f t="shared" si="223"/>
        <v>42551.654328703706</v>
      </c>
    </row>
    <row r="3534" spans="1:19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2" t="s">
        <v>8297</v>
      </c>
      <c r="O3534" t="s">
        <v>8298</v>
      </c>
      <c r="P3534" s="13">
        <f t="shared" si="220"/>
        <v>119</v>
      </c>
      <c r="Q3534" s="13">
        <f t="shared" si="221"/>
        <v>42.3</v>
      </c>
      <c r="R3534" s="14">
        <f t="shared" si="222"/>
        <v>41884.599849537037</v>
      </c>
      <c r="S3534" s="14">
        <f t="shared" si="223"/>
        <v>41900.165972222225</v>
      </c>
    </row>
    <row r="3535" spans="1:19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2" t="s">
        <v>8297</v>
      </c>
      <c r="O3535" t="s">
        <v>8298</v>
      </c>
      <c r="P3535" s="13">
        <f t="shared" si="220"/>
        <v>126</v>
      </c>
      <c r="Q3535" s="13">
        <f t="shared" si="221"/>
        <v>78.88</v>
      </c>
      <c r="R3535" s="14">
        <f t="shared" si="222"/>
        <v>42289.761192129634</v>
      </c>
      <c r="S3535" s="14">
        <f t="shared" si="223"/>
        <v>42319.802858796291</v>
      </c>
    </row>
    <row r="3536" spans="1:19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2" t="s">
        <v>8297</v>
      </c>
      <c r="O3536" t="s">
        <v>8298</v>
      </c>
      <c r="P3536" s="13">
        <f t="shared" si="220"/>
        <v>156</v>
      </c>
      <c r="Q3536" s="13">
        <f t="shared" si="221"/>
        <v>38.28</v>
      </c>
      <c r="R3536" s="14">
        <f t="shared" si="222"/>
        <v>42243.6252662037</v>
      </c>
      <c r="S3536" s="14">
        <f t="shared" si="223"/>
        <v>42278.6252662037</v>
      </c>
    </row>
    <row r="3537" spans="1:19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2" t="s">
        <v>8297</v>
      </c>
      <c r="O3537" t="s">
        <v>8298</v>
      </c>
      <c r="P3537" s="13">
        <f t="shared" si="220"/>
        <v>103</v>
      </c>
      <c r="Q3537" s="13">
        <f t="shared" si="221"/>
        <v>44.85</v>
      </c>
      <c r="R3537" s="14">
        <f t="shared" si="222"/>
        <v>42248.640162037031</v>
      </c>
      <c r="S3537" s="14">
        <f t="shared" si="223"/>
        <v>42279.75</v>
      </c>
    </row>
    <row r="3538" spans="1:19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2" t="s">
        <v>8297</v>
      </c>
      <c r="O3538" t="s">
        <v>8298</v>
      </c>
      <c r="P3538" s="13">
        <f t="shared" si="220"/>
        <v>153</v>
      </c>
      <c r="Q3538" s="13">
        <f t="shared" si="221"/>
        <v>13.53</v>
      </c>
      <c r="R3538" s="14">
        <f t="shared" si="222"/>
        <v>42328.727141203708</v>
      </c>
      <c r="S3538" s="14">
        <f t="shared" si="223"/>
        <v>42358.499305555553</v>
      </c>
    </row>
    <row r="3539" spans="1:19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2" t="s">
        <v>8297</v>
      </c>
      <c r="O3539" t="s">
        <v>8298</v>
      </c>
      <c r="P3539" s="13">
        <f t="shared" si="220"/>
        <v>180</v>
      </c>
      <c r="Q3539" s="13">
        <f t="shared" si="221"/>
        <v>43.5</v>
      </c>
      <c r="R3539" s="14">
        <f t="shared" si="222"/>
        <v>41923.354351851849</v>
      </c>
      <c r="S3539" s="14">
        <f t="shared" si="223"/>
        <v>41960.332638888889</v>
      </c>
    </row>
    <row r="3540" spans="1:19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2" t="s">
        <v>8297</v>
      </c>
      <c r="O3540" t="s">
        <v>8298</v>
      </c>
      <c r="P3540" s="13">
        <f t="shared" si="220"/>
        <v>128</v>
      </c>
      <c r="Q3540" s="13">
        <f t="shared" si="221"/>
        <v>30.95</v>
      </c>
      <c r="R3540" s="14">
        <f t="shared" si="222"/>
        <v>42571.420601851853</v>
      </c>
      <c r="S3540" s="14">
        <f t="shared" si="223"/>
        <v>42599.420601851853</v>
      </c>
    </row>
    <row r="3541" spans="1:19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2" t="s">
        <v>8297</v>
      </c>
      <c r="O3541" t="s">
        <v>8298</v>
      </c>
      <c r="P3541" s="13">
        <f t="shared" si="220"/>
        <v>120</v>
      </c>
      <c r="Q3541" s="13">
        <f t="shared" si="221"/>
        <v>55.23</v>
      </c>
      <c r="R3541" s="14">
        <f t="shared" si="222"/>
        <v>42600.756041666667</v>
      </c>
      <c r="S3541" s="14">
        <f t="shared" si="223"/>
        <v>42621.756041666667</v>
      </c>
    </row>
    <row r="3542" spans="1:19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2" t="s">
        <v>8297</v>
      </c>
      <c r="O3542" t="s">
        <v>8298</v>
      </c>
      <c r="P3542" s="13">
        <f t="shared" si="220"/>
        <v>123</v>
      </c>
      <c r="Q3542" s="13">
        <f t="shared" si="221"/>
        <v>46.13</v>
      </c>
      <c r="R3542" s="14">
        <f t="shared" si="222"/>
        <v>42517.003368055557</v>
      </c>
      <c r="S3542" s="14">
        <f t="shared" si="223"/>
        <v>42547.003368055557</v>
      </c>
    </row>
    <row r="3543" spans="1:19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2" t="s">
        <v>8297</v>
      </c>
      <c r="O3543" t="s">
        <v>8298</v>
      </c>
      <c r="P3543" s="13">
        <f t="shared" si="220"/>
        <v>105</v>
      </c>
      <c r="Q3543" s="13">
        <f t="shared" si="221"/>
        <v>39.380000000000003</v>
      </c>
      <c r="R3543" s="14">
        <f t="shared" si="222"/>
        <v>42222.730034722219</v>
      </c>
      <c r="S3543" s="14">
        <f t="shared" si="223"/>
        <v>42247.730034722219</v>
      </c>
    </row>
    <row r="3544" spans="1:19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2" t="s">
        <v>8297</v>
      </c>
      <c r="O3544" t="s">
        <v>8298</v>
      </c>
      <c r="P3544" s="13">
        <f t="shared" si="220"/>
        <v>102</v>
      </c>
      <c r="Q3544" s="13">
        <f t="shared" si="221"/>
        <v>66.150000000000006</v>
      </c>
      <c r="R3544" s="14">
        <f t="shared" si="222"/>
        <v>41829.599791666667</v>
      </c>
      <c r="S3544" s="14">
        <f t="shared" si="223"/>
        <v>41889.599791666667</v>
      </c>
    </row>
    <row r="3545" spans="1:19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2" t="s">
        <v>8297</v>
      </c>
      <c r="O3545" t="s">
        <v>8298</v>
      </c>
      <c r="P3545" s="13">
        <f t="shared" si="220"/>
        <v>105</v>
      </c>
      <c r="Q3545" s="13">
        <f t="shared" si="221"/>
        <v>54.14</v>
      </c>
      <c r="R3545" s="14">
        <f t="shared" si="222"/>
        <v>42150.755312499998</v>
      </c>
      <c r="S3545" s="14">
        <f t="shared" si="223"/>
        <v>42180.755312499998</v>
      </c>
    </row>
    <row r="3546" spans="1:19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2" t="s">
        <v>8297</v>
      </c>
      <c r="O3546" t="s">
        <v>8298</v>
      </c>
      <c r="P3546" s="13">
        <f t="shared" si="220"/>
        <v>100</v>
      </c>
      <c r="Q3546" s="13">
        <f t="shared" si="221"/>
        <v>104.17</v>
      </c>
      <c r="R3546" s="14">
        <f t="shared" si="222"/>
        <v>42040.831678240742</v>
      </c>
      <c r="S3546" s="14">
        <f t="shared" si="223"/>
        <v>42070.831678240742</v>
      </c>
    </row>
    <row r="3547" spans="1:19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2" t="s">
        <v>8297</v>
      </c>
      <c r="O3547" t="s">
        <v>8298</v>
      </c>
      <c r="P3547" s="13">
        <f t="shared" si="220"/>
        <v>100</v>
      </c>
      <c r="Q3547" s="13">
        <f t="shared" si="221"/>
        <v>31.38</v>
      </c>
      <c r="R3547" s="14">
        <f t="shared" si="222"/>
        <v>42075.807395833333</v>
      </c>
      <c r="S3547" s="14">
        <f t="shared" si="223"/>
        <v>42105.807395833333</v>
      </c>
    </row>
    <row r="3548" spans="1:19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2" t="s">
        <v>8297</v>
      </c>
      <c r="O3548" t="s">
        <v>8298</v>
      </c>
      <c r="P3548" s="13">
        <f t="shared" si="220"/>
        <v>102</v>
      </c>
      <c r="Q3548" s="13">
        <f t="shared" si="221"/>
        <v>59.21</v>
      </c>
      <c r="R3548" s="14">
        <f t="shared" si="222"/>
        <v>42073.660694444443</v>
      </c>
      <c r="S3548" s="14">
        <f t="shared" si="223"/>
        <v>42095.165972222225</v>
      </c>
    </row>
    <row r="3549" spans="1:19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2" t="s">
        <v>8297</v>
      </c>
      <c r="O3549" t="s">
        <v>8298</v>
      </c>
      <c r="P3549" s="13">
        <f t="shared" si="220"/>
        <v>114</v>
      </c>
      <c r="Q3549" s="13">
        <f t="shared" si="221"/>
        <v>119.18</v>
      </c>
      <c r="R3549" s="14">
        <f t="shared" si="222"/>
        <v>42480.078715277778</v>
      </c>
      <c r="S3549" s="14">
        <f t="shared" si="223"/>
        <v>42504.165972222225</v>
      </c>
    </row>
    <row r="3550" spans="1:19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2" t="s">
        <v>8297</v>
      </c>
      <c r="O3550" t="s">
        <v>8298</v>
      </c>
      <c r="P3550" s="13">
        <f t="shared" si="220"/>
        <v>102</v>
      </c>
      <c r="Q3550" s="13">
        <f t="shared" si="221"/>
        <v>164.62</v>
      </c>
      <c r="R3550" s="14">
        <f t="shared" si="222"/>
        <v>42411.942291666666</v>
      </c>
      <c r="S3550" s="14">
        <f t="shared" si="223"/>
        <v>42434.041666666672</v>
      </c>
    </row>
    <row r="3551" spans="1:19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2" t="s">
        <v>8297</v>
      </c>
      <c r="O3551" t="s">
        <v>8298</v>
      </c>
      <c r="P3551" s="13">
        <f t="shared" si="220"/>
        <v>102</v>
      </c>
      <c r="Q3551" s="13">
        <f t="shared" si="221"/>
        <v>24.29</v>
      </c>
      <c r="R3551" s="14">
        <f t="shared" si="222"/>
        <v>42223.394363425927</v>
      </c>
      <c r="S3551" s="14">
        <f t="shared" si="223"/>
        <v>42251.394363425927</v>
      </c>
    </row>
    <row r="3552" spans="1:19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2" t="s">
        <v>8297</v>
      </c>
      <c r="O3552" t="s">
        <v>8298</v>
      </c>
      <c r="P3552" s="13">
        <f t="shared" si="220"/>
        <v>105</v>
      </c>
      <c r="Q3552" s="13">
        <f t="shared" si="221"/>
        <v>40.94</v>
      </c>
      <c r="R3552" s="14">
        <f t="shared" si="222"/>
        <v>42462.893495370372</v>
      </c>
      <c r="S3552" s="14">
        <f t="shared" si="223"/>
        <v>42492.893495370372</v>
      </c>
    </row>
    <row r="3553" spans="1:19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2" t="s">
        <v>8297</v>
      </c>
      <c r="O3553" t="s">
        <v>8298</v>
      </c>
      <c r="P3553" s="13">
        <f t="shared" si="220"/>
        <v>102</v>
      </c>
      <c r="Q3553" s="13">
        <f t="shared" si="221"/>
        <v>61.1</v>
      </c>
      <c r="R3553" s="14">
        <f t="shared" si="222"/>
        <v>41753.515856481477</v>
      </c>
      <c r="S3553" s="14">
        <f t="shared" si="223"/>
        <v>41781.921527777777</v>
      </c>
    </row>
    <row r="3554" spans="1:19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2" t="s">
        <v>8297</v>
      </c>
      <c r="O3554" t="s">
        <v>8298</v>
      </c>
      <c r="P3554" s="13">
        <f t="shared" si="220"/>
        <v>100</v>
      </c>
      <c r="Q3554" s="13">
        <f t="shared" si="221"/>
        <v>38.65</v>
      </c>
      <c r="R3554" s="14">
        <f t="shared" si="222"/>
        <v>41788.587083333332</v>
      </c>
      <c r="S3554" s="14">
        <f t="shared" si="223"/>
        <v>41818.587083333332</v>
      </c>
    </row>
    <row r="3555" spans="1:19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2" t="s">
        <v>8297</v>
      </c>
      <c r="O3555" t="s">
        <v>8298</v>
      </c>
      <c r="P3555" s="13">
        <f t="shared" si="220"/>
        <v>106</v>
      </c>
      <c r="Q3555" s="13">
        <f t="shared" si="221"/>
        <v>56.2</v>
      </c>
      <c r="R3555" s="14">
        <f t="shared" si="222"/>
        <v>42196.028703703705</v>
      </c>
      <c r="S3555" s="14">
        <f t="shared" si="223"/>
        <v>42228</v>
      </c>
    </row>
    <row r="3556" spans="1:19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2" t="s">
        <v>8297</v>
      </c>
      <c r="O3556" t="s">
        <v>8298</v>
      </c>
      <c r="P3556" s="13">
        <f t="shared" si="220"/>
        <v>113</v>
      </c>
      <c r="Q3556" s="13">
        <f t="shared" si="221"/>
        <v>107</v>
      </c>
      <c r="R3556" s="14">
        <f t="shared" si="222"/>
        <v>42016.050451388888</v>
      </c>
      <c r="S3556" s="14">
        <f t="shared" si="223"/>
        <v>42046.708333333328</v>
      </c>
    </row>
    <row r="3557" spans="1:19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2" t="s">
        <v>8297</v>
      </c>
      <c r="O3557" t="s">
        <v>8298</v>
      </c>
      <c r="P3557" s="13">
        <f t="shared" si="220"/>
        <v>100</v>
      </c>
      <c r="Q3557" s="13">
        <f t="shared" si="221"/>
        <v>171.43</v>
      </c>
      <c r="R3557" s="14">
        <f t="shared" si="222"/>
        <v>42661.442060185189</v>
      </c>
      <c r="S3557" s="14">
        <f t="shared" si="223"/>
        <v>42691.483726851846</v>
      </c>
    </row>
    <row r="3558" spans="1:19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2" t="s">
        <v>8297</v>
      </c>
      <c r="O3558" t="s">
        <v>8298</v>
      </c>
      <c r="P3558" s="13">
        <f t="shared" si="220"/>
        <v>100</v>
      </c>
      <c r="Q3558" s="13">
        <f t="shared" si="221"/>
        <v>110.5</v>
      </c>
      <c r="R3558" s="14">
        <f t="shared" si="222"/>
        <v>41808.649583333332</v>
      </c>
      <c r="S3558" s="14">
        <f t="shared" si="223"/>
        <v>41868.649583333332</v>
      </c>
    </row>
    <row r="3559" spans="1:19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2" t="s">
        <v>8297</v>
      </c>
      <c r="O3559" t="s">
        <v>8298</v>
      </c>
      <c r="P3559" s="13">
        <f t="shared" si="220"/>
        <v>100</v>
      </c>
      <c r="Q3559" s="13">
        <f t="shared" si="221"/>
        <v>179.28</v>
      </c>
      <c r="R3559" s="14">
        <f t="shared" si="222"/>
        <v>41730.276747685188</v>
      </c>
      <c r="S3559" s="14">
        <f t="shared" si="223"/>
        <v>41764.276747685188</v>
      </c>
    </row>
    <row r="3560" spans="1:19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2" t="s">
        <v>8297</v>
      </c>
      <c r="O3560" t="s">
        <v>8298</v>
      </c>
      <c r="P3560" s="13">
        <f t="shared" si="220"/>
        <v>144</v>
      </c>
      <c r="Q3560" s="13">
        <f t="shared" si="221"/>
        <v>22.91</v>
      </c>
      <c r="R3560" s="14">
        <f t="shared" si="222"/>
        <v>42139.816840277781</v>
      </c>
      <c r="S3560" s="14">
        <f t="shared" si="223"/>
        <v>42181.875</v>
      </c>
    </row>
    <row r="3561" spans="1:19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2" t="s">
        <v>8297</v>
      </c>
      <c r="O3561" t="s">
        <v>8298</v>
      </c>
      <c r="P3561" s="13">
        <f t="shared" si="220"/>
        <v>104</v>
      </c>
      <c r="Q3561" s="13">
        <f t="shared" si="221"/>
        <v>43.13</v>
      </c>
      <c r="R3561" s="14">
        <f t="shared" si="222"/>
        <v>42194.096157407403</v>
      </c>
      <c r="S3561" s="14">
        <f t="shared" si="223"/>
        <v>42216.373611111107</v>
      </c>
    </row>
    <row r="3562" spans="1:19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2" t="s">
        <v>8297</v>
      </c>
      <c r="O3562" t="s">
        <v>8298</v>
      </c>
      <c r="P3562" s="13">
        <f t="shared" si="220"/>
        <v>108</v>
      </c>
      <c r="Q3562" s="13">
        <f t="shared" si="221"/>
        <v>46.89</v>
      </c>
      <c r="R3562" s="14">
        <f t="shared" si="222"/>
        <v>42115.889652777783</v>
      </c>
      <c r="S3562" s="14">
        <f t="shared" si="223"/>
        <v>42151.114583333328</v>
      </c>
    </row>
    <row r="3563" spans="1:19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2" t="s">
        <v>8297</v>
      </c>
      <c r="O3563" t="s">
        <v>8298</v>
      </c>
      <c r="P3563" s="13">
        <f t="shared" si="220"/>
        <v>102</v>
      </c>
      <c r="Q3563" s="13">
        <f t="shared" si="221"/>
        <v>47.41</v>
      </c>
      <c r="R3563" s="14">
        <f t="shared" si="222"/>
        <v>42203.680300925931</v>
      </c>
      <c r="S3563" s="14">
        <f t="shared" si="223"/>
        <v>42221.774999999994</v>
      </c>
    </row>
    <row r="3564" spans="1:19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2" t="s">
        <v>8297</v>
      </c>
      <c r="O3564" t="s">
        <v>8298</v>
      </c>
      <c r="P3564" s="13">
        <f t="shared" si="220"/>
        <v>149</v>
      </c>
      <c r="Q3564" s="13">
        <f t="shared" si="221"/>
        <v>15.13</v>
      </c>
      <c r="R3564" s="14">
        <f t="shared" si="222"/>
        <v>42433.761886574073</v>
      </c>
      <c r="S3564" s="14">
        <f t="shared" si="223"/>
        <v>42442.916666666672</v>
      </c>
    </row>
    <row r="3565" spans="1:19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2" t="s">
        <v>8297</v>
      </c>
      <c r="O3565" t="s">
        <v>8298</v>
      </c>
      <c r="P3565" s="13">
        <f t="shared" si="220"/>
        <v>105</v>
      </c>
      <c r="Q3565" s="13">
        <f t="shared" si="221"/>
        <v>21.1</v>
      </c>
      <c r="R3565" s="14">
        <f t="shared" si="222"/>
        <v>42555.671944444446</v>
      </c>
      <c r="S3565" s="14">
        <f t="shared" si="223"/>
        <v>42583.791666666672</v>
      </c>
    </row>
    <row r="3566" spans="1:19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2" t="s">
        <v>8297</v>
      </c>
      <c r="O3566" t="s">
        <v>8298</v>
      </c>
      <c r="P3566" s="13">
        <f t="shared" si="220"/>
        <v>101</v>
      </c>
      <c r="Q3566" s="13">
        <f t="shared" si="221"/>
        <v>59.12</v>
      </c>
      <c r="R3566" s="14">
        <f t="shared" si="222"/>
        <v>42236.623252314821</v>
      </c>
      <c r="S3566" s="14">
        <f t="shared" si="223"/>
        <v>42282.666666666672</v>
      </c>
    </row>
    <row r="3567" spans="1:19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2" t="s">
        <v>8297</v>
      </c>
      <c r="O3567" t="s">
        <v>8298</v>
      </c>
      <c r="P3567" s="13">
        <f t="shared" si="220"/>
        <v>131</v>
      </c>
      <c r="Q3567" s="13">
        <f t="shared" si="221"/>
        <v>97.92</v>
      </c>
      <c r="R3567" s="14">
        <f t="shared" si="222"/>
        <v>41974.743148148147</v>
      </c>
      <c r="S3567" s="14">
        <f t="shared" si="223"/>
        <v>42004.743148148147</v>
      </c>
    </row>
    <row r="3568" spans="1:19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2" t="s">
        <v>8297</v>
      </c>
      <c r="O3568" t="s">
        <v>8298</v>
      </c>
      <c r="P3568" s="13">
        <f t="shared" si="220"/>
        <v>105</v>
      </c>
      <c r="Q3568" s="13">
        <f t="shared" si="221"/>
        <v>55.13</v>
      </c>
      <c r="R3568" s="14">
        <f t="shared" si="222"/>
        <v>41997.507905092592</v>
      </c>
      <c r="S3568" s="14">
        <f t="shared" si="223"/>
        <v>42027.507905092592</v>
      </c>
    </row>
    <row r="3569" spans="1:19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2" t="s">
        <v>8297</v>
      </c>
      <c r="O3569" t="s">
        <v>8298</v>
      </c>
      <c r="P3569" s="13">
        <f t="shared" si="220"/>
        <v>109</v>
      </c>
      <c r="Q3569" s="13">
        <f t="shared" si="221"/>
        <v>26.54</v>
      </c>
      <c r="R3569" s="14">
        <f t="shared" si="222"/>
        <v>42135.810694444444</v>
      </c>
      <c r="S3569" s="14">
        <f t="shared" si="223"/>
        <v>42165.810694444444</v>
      </c>
    </row>
    <row r="3570" spans="1:19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2" t="s">
        <v>8297</v>
      </c>
      <c r="O3570" t="s">
        <v>8298</v>
      </c>
      <c r="P3570" s="13">
        <f t="shared" si="220"/>
        <v>111</v>
      </c>
      <c r="Q3570" s="13">
        <f t="shared" si="221"/>
        <v>58.42</v>
      </c>
      <c r="R3570" s="14">
        <f t="shared" si="222"/>
        <v>41869.740671296298</v>
      </c>
      <c r="S3570" s="14">
        <f t="shared" si="223"/>
        <v>41899.740671296298</v>
      </c>
    </row>
    <row r="3571" spans="1:19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2" t="s">
        <v>8297</v>
      </c>
      <c r="O3571" t="s">
        <v>8298</v>
      </c>
      <c r="P3571" s="13">
        <f t="shared" si="220"/>
        <v>100</v>
      </c>
      <c r="Q3571" s="13">
        <f t="shared" si="221"/>
        <v>122.54</v>
      </c>
      <c r="R3571" s="14">
        <f t="shared" si="222"/>
        <v>41982.688611111109</v>
      </c>
      <c r="S3571" s="14">
        <f t="shared" si="223"/>
        <v>42012.688611111109</v>
      </c>
    </row>
    <row r="3572" spans="1:19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2" t="s">
        <v>8297</v>
      </c>
      <c r="O3572" t="s">
        <v>8298</v>
      </c>
      <c r="P3572" s="13">
        <f t="shared" si="220"/>
        <v>114</v>
      </c>
      <c r="Q3572" s="13">
        <f t="shared" si="221"/>
        <v>87.96</v>
      </c>
      <c r="R3572" s="14">
        <f t="shared" si="222"/>
        <v>41976.331979166673</v>
      </c>
      <c r="S3572" s="14">
        <f t="shared" si="223"/>
        <v>42004.291666666672</v>
      </c>
    </row>
    <row r="3573" spans="1:19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2" t="s">
        <v>8297</v>
      </c>
      <c r="O3573" t="s">
        <v>8298</v>
      </c>
      <c r="P3573" s="13">
        <f t="shared" si="220"/>
        <v>122</v>
      </c>
      <c r="Q3573" s="13">
        <f t="shared" si="221"/>
        <v>73.239999999999995</v>
      </c>
      <c r="R3573" s="14">
        <f t="shared" si="222"/>
        <v>41912.858946759261</v>
      </c>
      <c r="S3573" s="14">
        <f t="shared" si="223"/>
        <v>41942.858946759261</v>
      </c>
    </row>
    <row r="3574" spans="1:19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2" t="s">
        <v>8297</v>
      </c>
      <c r="O3574" t="s">
        <v>8298</v>
      </c>
      <c r="P3574" s="13">
        <f t="shared" si="220"/>
        <v>100</v>
      </c>
      <c r="Q3574" s="13">
        <f t="shared" si="221"/>
        <v>55.56</v>
      </c>
      <c r="R3574" s="14">
        <f t="shared" si="222"/>
        <v>42146.570393518516</v>
      </c>
      <c r="S3574" s="14">
        <f t="shared" si="223"/>
        <v>42176.570393518516</v>
      </c>
    </row>
    <row r="3575" spans="1:19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2" t="s">
        <v>8297</v>
      </c>
      <c r="O3575" t="s">
        <v>8298</v>
      </c>
      <c r="P3575" s="13">
        <f t="shared" si="220"/>
        <v>103</v>
      </c>
      <c r="Q3575" s="13">
        <f t="shared" si="221"/>
        <v>39.54</v>
      </c>
      <c r="R3575" s="14">
        <f t="shared" si="222"/>
        <v>41921.375532407408</v>
      </c>
      <c r="S3575" s="14">
        <f t="shared" si="223"/>
        <v>41951.417199074072</v>
      </c>
    </row>
    <row r="3576" spans="1:19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2" t="s">
        <v>8297</v>
      </c>
      <c r="O3576" t="s">
        <v>8298</v>
      </c>
      <c r="P3576" s="13">
        <f t="shared" si="220"/>
        <v>106</v>
      </c>
      <c r="Q3576" s="13">
        <f t="shared" si="221"/>
        <v>136.78</v>
      </c>
      <c r="R3576" s="14">
        <f t="shared" si="222"/>
        <v>41926.942685185182</v>
      </c>
      <c r="S3576" s="14">
        <f t="shared" si="223"/>
        <v>41956.984351851846</v>
      </c>
    </row>
    <row r="3577" spans="1:19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2" t="s">
        <v>8297</v>
      </c>
      <c r="O3577" t="s">
        <v>8298</v>
      </c>
      <c r="P3577" s="13">
        <f t="shared" si="220"/>
        <v>101</v>
      </c>
      <c r="Q3577" s="13">
        <f t="shared" si="221"/>
        <v>99.34</v>
      </c>
      <c r="R3577" s="14">
        <f t="shared" si="222"/>
        <v>42561.783877314811</v>
      </c>
      <c r="S3577" s="14">
        <f t="shared" si="223"/>
        <v>42593.165972222225</v>
      </c>
    </row>
    <row r="3578" spans="1:19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2" t="s">
        <v>8297</v>
      </c>
      <c r="O3578" t="s">
        <v>8298</v>
      </c>
      <c r="P3578" s="13">
        <f t="shared" si="220"/>
        <v>100</v>
      </c>
      <c r="Q3578" s="13">
        <f t="shared" si="221"/>
        <v>20</v>
      </c>
      <c r="R3578" s="14">
        <f t="shared" si="222"/>
        <v>42649.54923611111</v>
      </c>
      <c r="S3578" s="14">
        <f t="shared" si="223"/>
        <v>42709.590902777782</v>
      </c>
    </row>
    <row r="3579" spans="1:19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2" t="s">
        <v>8297</v>
      </c>
      <c r="O3579" t="s">
        <v>8298</v>
      </c>
      <c r="P3579" s="13">
        <f t="shared" si="220"/>
        <v>130</v>
      </c>
      <c r="Q3579" s="13">
        <f t="shared" si="221"/>
        <v>28.89</v>
      </c>
      <c r="R3579" s="14">
        <f t="shared" si="222"/>
        <v>42093.786840277782</v>
      </c>
      <c r="S3579" s="14">
        <f t="shared" si="223"/>
        <v>42120.26944444445</v>
      </c>
    </row>
    <row r="3580" spans="1:19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2" t="s">
        <v>8297</v>
      </c>
      <c r="O3580" t="s">
        <v>8298</v>
      </c>
      <c r="P3580" s="13">
        <f t="shared" si="220"/>
        <v>100</v>
      </c>
      <c r="Q3580" s="13">
        <f t="shared" si="221"/>
        <v>40.549999999999997</v>
      </c>
      <c r="R3580" s="14">
        <f t="shared" si="222"/>
        <v>42460.733530092592</v>
      </c>
      <c r="S3580" s="14">
        <f t="shared" si="223"/>
        <v>42490.733530092592</v>
      </c>
    </row>
    <row r="3581" spans="1:19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2" t="s">
        <v>8297</v>
      </c>
      <c r="O3581" t="s">
        <v>8298</v>
      </c>
      <c r="P3581" s="13">
        <f t="shared" si="220"/>
        <v>100</v>
      </c>
      <c r="Q3581" s="13">
        <f t="shared" si="221"/>
        <v>35.71</v>
      </c>
      <c r="R3581" s="14">
        <f t="shared" si="222"/>
        <v>42430.762222222227</v>
      </c>
      <c r="S3581" s="14">
        <f t="shared" si="223"/>
        <v>42460.720555555556</v>
      </c>
    </row>
    <row r="3582" spans="1:19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2" t="s">
        <v>8297</v>
      </c>
      <c r="O3582" t="s">
        <v>8298</v>
      </c>
      <c r="P3582" s="13">
        <f t="shared" si="220"/>
        <v>114</v>
      </c>
      <c r="Q3582" s="13">
        <f t="shared" si="221"/>
        <v>37.96</v>
      </c>
      <c r="R3582" s="14">
        <f t="shared" si="222"/>
        <v>42026.176180555558</v>
      </c>
      <c r="S3582" s="14">
        <f t="shared" si="223"/>
        <v>42064.207638888889</v>
      </c>
    </row>
    <row r="3583" spans="1:19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2" t="s">
        <v>8297</v>
      </c>
      <c r="O3583" t="s">
        <v>8298</v>
      </c>
      <c r="P3583" s="13">
        <f t="shared" si="220"/>
        <v>100</v>
      </c>
      <c r="Q3583" s="13">
        <f t="shared" si="221"/>
        <v>33.33</v>
      </c>
      <c r="R3583" s="14">
        <f t="shared" si="222"/>
        <v>41836.471180555556</v>
      </c>
      <c r="S3583" s="14">
        <f t="shared" si="223"/>
        <v>41850.471180555556</v>
      </c>
    </row>
    <row r="3584" spans="1:19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2" t="s">
        <v>8297</v>
      </c>
      <c r="O3584" t="s">
        <v>8298</v>
      </c>
      <c r="P3584" s="13">
        <f t="shared" si="220"/>
        <v>287</v>
      </c>
      <c r="Q3584" s="13">
        <f t="shared" si="221"/>
        <v>58.57</v>
      </c>
      <c r="R3584" s="14">
        <f t="shared" si="222"/>
        <v>42451.095856481479</v>
      </c>
      <c r="S3584" s="14">
        <f t="shared" si="223"/>
        <v>42465.095856481479</v>
      </c>
    </row>
    <row r="3585" spans="1:19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2" t="s">
        <v>8297</v>
      </c>
      <c r="O3585" t="s">
        <v>8298</v>
      </c>
      <c r="P3585" s="13">
        <f t="shared" si="220"/>
        <v>109</v>
      </c>
      <c r="Q3585" s="13">
        <f t="shared" si="221"/>
        <v>135.63</v>
      </c>
      <c r="R3585" s="14">
        <f t="shared" si="222"/>
        <v>42418.425983796296</v>
      </c>
      <c r="S3585" s="14">
        <f t="shared" si="223"/>
        <v>42478.384317129632</v>
      </c>
    </row>
    <row r="3586" spans="1:19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2" t="s">
        <v>8297</v>
      </c>
      <c r="O3586" t="s">
        <v>8298</v>
      </c>
      <c r="P3586" s="13">
        <f t="shared" ref="P3586:P3649" si="224">ROUND(E3586/D3586*100,0)</f>
        <v>116</v>
      </c>
      <c r="Q3586" s="13">
        <f t="shared" si="221"/>
        <v>30.94</v>
      </c>
      <c r="R3586" s="14">
        <f t="shared" si="222"/>
        <v>42168.316481481481</v>
      </c>
      <c r="S3586" s="14">
        <f t="shared" si="223"/>
        <v>42198.316481481481</v>
      </c>
    </row>
    <row r="3587" spans="1:19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2" t="s">
        <v>8297</v>
      </c>
      <c r="O3587" t="s">
        <v>8298</v>
      </c>
      <c r="P3587" s="13">
        <f t="shared" si="224"/>
        <v>119</v>
      </c>
      <c r="Q3587" s="13">
        <f t="shared" ref="Q3587:Q3650" si="225">IFERROR(ROUND(E3587/L3587,2),0)</f>
        <v>176.09</v>
      </c>
      <c r="R3587" s="14">
        <f t="shared" ref="R3587:R3650" si="226">(((J3587/60)/60)/24)+DATE(1970,1,1)</f>
        <v>41964.716319444444</v>
      </c>
      <c r="S3587" s="14">
        <f t="shared" ref="S3587:S3650" si="227">(((I3587/60)/60)/24)+DATE(1970,1,1)</f>
        <v>41994.716319444444</v>
      </c>
    </row>
    <row r="3588" spans="1:19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2" t="s">
        <v>8297</v>
      </c>
      <c r="O3588" t="s">
        <v>8298</v>
      </c>
      <c r="P3588" s="13">
        <f t="shared" si="224"/>
        <v>109</v>
      </c>
      <c r="Q3588" s="13">
        <f t="shared" si="225"/>
        <v>151.97999999999999</v>
      </c>
      <c r="R3588" s="14">
        <f t="shared" si="226"/>
        <v>42576.697569444441</v>
      </c>
      <c r="S3588" s="14">
        <f t="shared" si="227"/>
        <v>42636.697569444441</v>
      </c>
    </row>
    <row r="3589" spans="1:19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2" t="s">
        <v>8297</v>
      </c>
      <c r="O3589" t="s">
        <v>8298</v>
      </c>
      <c r="P3589" s="13">
        <f t="shared" si="224"/>
        <v>127</v>
      </c>
      <c r="Q3589" s="13">
        <f t="shared" si="225"/>
        <v>22.61</v>
      </c>
      <c r="R3589" s="14">
        <f t="shared" si="226"/>
        <v>42503.539976851855</v>
      </c>
      <c r="S3589" s="14">
        <f t="shared" si="227"/>
        <v>42548.791666666672</v>
      </c>
    </row>
    <row r="3590" spans="1:19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2" t="s">
        <v>8297</v>
      </c>
      <c r="O3590" t="s">
        <v>8298</v>
      </c>
      <c r="P3590" s="13">
        <f t="shared" si="224"/>
        <v>101</v>
      </c>
      <c r="Q3590" s="13">
        <f t="shared" si="225"/>
        <v>18.27</v>
      </c>
      <c r="R3590" s="14">
        <f t="shared" si="226"/>
        <v>42101.828819444447</v>
      </c>
      <c r="S3590" s="14">
        <f t="shared" si="227"/>
        <v>42123.958333333328</v>
      </c>
    </row>
    <row r="3591" spans="1:19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2" t="s">
        <v>8297</v>
      </c>
      <c r="O3591" t="s">
        <v>8298</v>
      </c>
      <c r="P3591" s="13">
        <f t="shared" si="224"/>
        <v>128</v>
      </c>
      <c r="Q3591" s="13">
        <f t="shared" si="225"/>
        <v>82.26</v>
      </c>
      <c r="R3591" s="14">
        <f t="shared" si="226"/>
        <v>42125.647534722222</v>
      </c>
      <c r="S3591" s="14">
        <f t="shared" si="227"/>
        <v>42150.647534722222</v>
      </c>
    </row>
    <row r="3592" spans="1:19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2" t="s">
        <v>8297</v>
      </c>
      <c r="O3592" t="s">
        <v>8298</v>
      </c>
      <c r="P3592" s="13">
        <f t="shared" si="224"/>
        <v>100</v>
      </c>
      <c r="Q3592" s="13">
        <f t="shared" si="225"/>
        <v>68.53</v>
      </c>
      <c r="R3592" s="14">
        <f t="shared" si="226"/>
        <v>41902.333726851852</v>
      </c>
      <c r="S3592" s="14">
        <f t="shared" si="227"/>
        <v>41932.333726851852</v>
      </c>
    </row>
    <row r="3593" spans="1:19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2" t="s">
        <v>8297</v>
      </c>
      <c r="O3593" t="s">
        <v>8298</v>
      </c>
      <c r="P3593" s="13">
        <f t="shared" si="224"/>
        <v>175</v>
      </c>
      <c r="Q3593" s="13">
        <f t="shared" si="225"/>
        <v>68.06</v>
      </c>
      <c r="R3593" s="14">
        <f t="shared" si="226"/>
        <v>42003.948425925926</v>
      </c>
      <c r="S3593" s="14">
        <f t="shared" si="227"/>
        <v>42028.207638888889</v>
      </c>
    </row>
    <row r="3594" spans="1:19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2" t="s">
        <v>8297</v>
      </c>
      <c r="O3594" t="s">
        <v>8298</v>
      </c>
      <c r="P3594" s="13">
        <f t="shared" si="224"/>
        <v>127</v>
      </c>
      <c r="Q3594" s="13">
        <f t="shared" si="225"/>
        <v>72.709999999999994</v>
      </c>
      <c r="R3594" s="14">
        <f t="shared" si="226"/>
        <v>41988.829942129625</v>
      </c>
      <c r="S3594" s="14">
        <f t="shared" si="227"/>
        <v>42046.207638888889</v>
      </c>
    </row>
    <row r="3595" spans="1:19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2" t="s">
        <v>8297</v>
      </c>
      <c r="O3595" t="s">
        <v>8298</v>
      </c>
      <c r="P3595" s="13">
        <f t="shared" si="224"/>
        <v>111</v>
      </c>
      <c r="Q3595" s="13">
        <f t="shared" si="225"/>
        <v>77.19</v>
      </c>
      <c r="R3595" s="14">
        <f t="shared" si="226"/>
        <v>41974.898599537039</v>
      </c>
      <c r="S3595" s="14">
        <f t="shared" si="227"/>
        <v>42009.851388888885</v>
      </c>
    </row>
    <row r="3596" spans="1:19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2" t="s">
        <v>8297</v>
      </c>
      <c r="O3596" t="s">
        <v>8298</v>
      </c>
      <c r="P3596" s="13">
        <f t="shared" si="224"/>
        <v>126</v>
      </c>
      <c r="Q3596" s="13">
        <f t="shared" si="225"/>
        <v>55.97</v>
      </c>
      <c r="R3596" s="14">
        <f t="shared" si="226"/>
        <v>42592.066921296297</v>
      </c>
      <c r="S3596" s="14">
        <f t="shared" si="227"/>
        <v>42617.066921296297</v>
      </c>
    </row>
    <row r="3597" spans="1:19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2" t="s">
        <v>8297</v>
      </c>
      <c r="O3597" t="s">
        <v>8298</v>
      </c>
      <c r="P3597" s="13">
        <f t="shared" si="224"/>
        <v>119</v>
      </c>
      <c r="Q3597" s="13">
        <f t="shared" si="225"/>
        <v>49.69</v>
      </c>
      <c r="R3597" s="14">
        <f t="shared" si="226"/>
        <v>42050.008368055554</v>
      </c>
      <c r="S3597" s="14">
        <f t="shared" si="227"/>
        <v>42076.290972222225</v>
      </c>
    </row>
    <row r="3598" spans="1:19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2" t="s">
        <v>8297</v>
      </c>
      <c r="O3598" t="s">
        <v>8298</v>
      </c>
      <c r="P3598" s="13">
        <f t="shared" si="224"/>
        <v>108</v>
      </c>
      <c r="Q3598" s="13">
        <f t="shared" si="225"/>
        <v>79</v>
      </c>
      <c r="R3598" s="14">
        <f t="shared" si="226"/>
        <v>41856.715069444443</v>
      </c>
      <c r="S3598" s="14">
        <f t="shared" si="227"/>
        <v>41877.715069444443</v>
      </c>
    </row>
    <row r="3599" spans="1:19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2" t="s">
        <v>8297</v>
      </c>
      <c r="O3599" t="s">
        <v>8298</v>
      </c>
      <c r="P3599" s="13">
        <f t="shared" si="224"/>
        <v>103</v>
      </c>
      <c r="Q3599" s="13">
        <f t="shared" si="225"/>
        <v>77.73</v>
      </c>
      <c r="R3599" s="14">
        <f t="shared" si="226"/>
        <v>42417.585532407407</v>
      </c>
      <c r="S3599" s="14">
        <f t="shared" si="227"/>
        <v>42432.249305555553</v>
      </c>
    </row>
    <row r="3600" spans="1:19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2" t="s">
        <v>8297</v>
      </c>
      <c r="O3600" t="s">
        <v>8298</v>
      </c>
      <c r="P3600" s="13">
        <f t="shared" si="224"/>
        <v>110</v>
      </c>
      <c r="Q3600" s="13">
        <f t="shared" si="225"/>
        <v>40.78</v>
      </c>
      <c r="R3600" s="14">
        <f t="shared" si="226"/>
        <v>41866.79886574074</v>
      </c>
      <c r="S3600" s="14">
        <f t="shared" si="227"/>
        <v>41885.207638888889</v>
      </c>
    </row>
    <row r="3601" spans="1:19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2" t="s">
        <v>8297</v>
      </c>
      <c r="O3601" t="s">
        <v>8298</v>
      </c>
      <c r="P3601" s="13">
        <f t="shared" si="224"/>
        <v>202</v>
      </c>
      <c r="Q3601" s="13">
        <f t="shared" si="225"/>
        <v>59.41</v>
      </c>
      <c r="R3601" s="14">
        <f t="shared" si="226"/>
        <v>42220.79487268519</v>
      </c>
      <c r="S3601" s="14">
        <f t="shared" si="227"/>
        <v>42246</v>
      </c>
    </row>
    <row r="3602" spans="1:19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2" t="s">
        <v>8297</v>
      </c>
      <c r="O3602" t="s">
        <v>8298</v>
      </c>
      <c r="P3602" s="13">
        <f t="shared" si="224"/>
        <v>130</v>
      </c>
      <c r="Q3602" s="13">
        <f t="shared" si="225"/>
        <v>3.25</v>
      </c>
      <c r="R3602" s="14">
        <f t="shared" si="226"/>
        <v>42628.849120370374</v>
      </c>
      <c r="S3602" s="14">
        <f t="shared" si="227"/>
        <v>42656.849120370374</v>
      </c>
    </row>
    <row r="3603" spans="1:19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2" t="s">
        <v>8297</v>
      </c>
      <c r="O3603" t="s">
        <v>8298</v>
      </c>
      <c r="P3603" s="13">
        <f t="shared" si="224"/>
        <v>104</v>
      </c>
      <c r="Q3603" s="13">
        <f t="shared" si="225"/>
        <v>39.380000000000003</v>
      </c>
      <c r="R3603" s="14">
        <f t="shared" si="226"/>
        <v>41990.99863425926</v>
      </c>
      <c r="S3603" s="14">
        <f t="shared" si="227"/>
        <v>42020.99863425926</v>
      </c>
    </row>
    <row r="3604" spans="1:19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2" t="s">
        <v>8297</v>
      </c>
      <c r="O3604" t="s">
        <v>8298</v>
      </c>
      <c r="P3604" s="13">
        <f t="shared" si="224"/>
        <v>100</v>
      </c>
      <c r="Q3604" s="13">
        <f t="shared" si="225"/>
        <v>81.67</v>
      </c>
      <c r="R3604" s="14">
        <f t="shared" si="226"/>
        <v>42447.894432870366</v>
      </c>
      <c r="S3604" s="14">
        <f t="shared" si="227"/>
        <v>42507.894432870366</v>
      </c>
    </row>
    <row r="3605" spans="1:19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2" t="s">
        <v>8297</v>
      </c>
      <c r="O3605" t="s">
        <v>8298</v>
      </c>
      <c r="P3605" s="13">
        <f t="shared" si="224"/>
        <v>171</v>
      </c>
      <c r="Q3605" s="13">
        <f t="shared" si="225"/>
        <v>44.91</v>
      </c>
      <c r="R3605" s="14">
        <f t="shared" si="226"/>
        <v>42283.864351851851</v>
      </c>
      <c r="S3605" s="14">
        <f t="shared" si="227"/>
        <v>42313.906018518523</v>
      </c>
    </row>
    <row r="3606" spans="1:19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2" t="s">
        <v>8297</v>
      </c>
      <c r="O3606" t="s">
        <v>8298</v>
      </c>
      <c r="P3606" s="13">
        <f t="shared" si="224"/>
        <v>113</v>
      </c>
      <c r="Q3606" s="13">
        <f t="shared" si="225"/>
        <v>49.06</v>
      </c>
      <c r="R3606" s="14">
        <f t="shared" si="226"/>
        <v>42483.015694444446</v>
      </c>
      <c r="S3606" s="14">
        <f t="shared" si="227"/>
        <v>42489.290972222225</v>
      </c>
    </row>
    <row r="3607" spans="1:19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2" t="s">
        <v>8297</v>
      </c>
      <c r="O3607" t="s">
        <v>8298</v>
      </c>
      <c r="P3607" s="13">
        <f t="shared" si="224"/>
        <v>184</v>
      </c>
      <c r="Q3607" s="13">
        <f t="shared" si="225"/>
        <v>30.67</v>
      </c>
      <c r="R3607" s="14">
        <f t="shared" si="226"/>
        <v>42383.793124999997</v>
      </c>
      <c r="S3607" s="14">
        <f t="shared" si="227"/>
        <v>42413.793124999997</v>
      </c>
    </row>
    <row r="3608" spans="1:19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2" t="s">
        <v>8297</v>
      </c>
      <c r="O3608" t="s">
        <v>8298</v>
      </c>
      <c r="P3608" s="13">
        <f t="shared" si="224"/>
        <v>130</v>
      </c>
      <c r="Q3608" s="13">
        <f t="shared" si="225"/>
        <v>61.06</v>
      </c>
      <c r="R3608" s="14">
        <f t="shared" si="226"/>
        <v>42566.604826388888</v>
      </c>
      <c r="S3608" s="14">
        <f t="shared" si="227"/>
        <v>42596.604826388888</v>
      </c>
    </row>
    <row r="3609" spans="1:19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2" t="s">
        <v>8297</v>
      </c>
      <c r="O3609" t="s">
        <v>8298</v>
      </c>
      <c r="P3609" s="13">
        <f t="shared" si="224"/>
        <v>105</v>
      </c>
      <c r="Q3609" s="13">
        <f t="shared" si="225"/>
        <v>29</v>
      </c>
      <c r="R3609" s="14">
        <f t="shared" si="226"/>
        <v>42338.963912037041</v>
      </c>
      <c r="S3609" s="14">
        <f t="shared" si="227"/>
        <v>42353</v>
      </c>
    </row>
    <row r="3610" spans="1:19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2" t="s">
        <v>8297</v>
      </c>
      <c r="O3610" t="s">
        <v>8298</v>
      </c>
      <c r="P3610" s="13">
        <f t="shared" si="224"/>
        <v>100</v>
      </c>
      <c r="Q3610" s="13">
        <f t="shared" si="225"/>
        <v>29.63</v>
      </c>
      <c r="R3610" s="14">
        <f t="shared" si="226"/>
        <v>42506.709375000006</v>
      </c>
      <c r="S3610" s="14">
        <f t="shared" si="227"/>
        <v>42538.583333333328</v>
      </c>
    </row>
    <row r="3611" spans="1:19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2" t="s">
        <v>8297</v>
      </c>
      <c r="O3611" t="s">
        <v>8298</v>
      </c>
      <c r="P3611" s="13">
        <f t="shared" si="224"/>
        <v>153</v>
      </c>
      <c r="Q3611" s="13">
        <f t="shared" si="225"/>
        <v>143.1</v>
      </c>
      <c r="R3611" s="14">
        <f t="shared" si="226"/>
        <v>42429.991724537031</v>
      </c>
      <c r="S3611" s="14">
        <f t="shared" si="227"/>
        <v>42459.950057870374</v>
      </c>
    </row>
    <row r="3612" spans="1:19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2" t="s">
        <v>8297</v>
      </c>
      <c r="O3612" t="s">
        <v>8298</v>
      </c>
      <c r="P3612" s="13">
        <f t="shared" si="224"/>
        <v>162</v>
      </c>
      <c r="Q3612" s="13">
        <f t="shared" si="225"/>
        <v>52.35</v>
      </c>
      <c r="R3612" s="14">
        <f t="shared" si="226"/>
        <v>42203.432129629626</v>
      </c>
      <c r="S3612" s="14">
        <f t="shared" si="227"/>
        <v>42233.432129629626</v>
      </c>
    </row>
    <row r="3613" spans="1:19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2" t="s">
        <v>8297</v>
      </c>
      <c r="O3613" t="s">
        <v>8298</v>
      </c>
      <c r="P3613" s="13">
        <f t="shared" si="224"/>
        <v>136</v>
      </c>
      <c r="Q3613" s="13">
        <f t="shared" si="225"/>
        <v>66.67</v>
      </c>
      <c r="R3613" s="14">
        <f t="shared" si="226"/>
        <v>42072.370381944449</v>
      </c>
      <c r="S3613" s="14">
        <f t="shared" si="227"/>
        <v>42102.370381944449</v>
      </c>
    </row>
    <row r="3614" spans="1:19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2" t="s">
        <v>8297</v>
      </c>
      <c r="O3614" t="s">
        <v>8298</v>
      </c>
      <c r="P3614" s="13">
        <f t="shared" si="224"/>
        <v>144</v>
      </c>
      <c r="Q3614" s="13">
        <f t="shared" si="225"/>
        <v>126.67</v>
      </c>
      <c r="R3614" s="14">
        <f t="shared" si="226"/>
        <v>41789.726979166669</v>
      </c>
      <c r="S3614" s="14">
        <f t="shared" si="227"/>
        <v>41799.726979166669</v>
      </c>
    </row>
    <row r="3615" spans="1:19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2" t="s">
        <v>8297</v>
      </c>
      <c r="O3615" t="s">
        <v>8298</v>
      </c>
      <c r="P3615" s="13">
        <f t="shared" si="224"/>
        <v>100</v>
      </c>
      <c r="Q3615" s="13">
        <f t="shared" si="225"/>
        <v>62.5</v>
      </c>
      <c r="R3615" s="14">
        <f t="shared" si="226"/>
        <v>41788.58997685185</v>
      </c>
      <c r="S3615" s="14">
        <f t="shared" si="227"/>
        <v>41818.58997685185</v>
      </c>
    </row>
    <row r="3616" spans="1:19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2" t="s">
        <v>8297</v>
      </c>
      <c r="O3616" t="s">
        <v>8298</v>
      </c>
      <c r="P3616" s="13">
        <f t="shared" si="224"/>
        <v>101</v>
      </c>
      <c r="Q3616" s="13">
        <f t="shared" si="225"/>
        <v>35.49</v>
      </c>
      <c r="R3616" s="14">
        <f t="shared" si="226"/>
        <v>42144.041851851856</v>
      </c>
      <c r="S3616" s="14">
        <f t="shared" si="227"/>
        <v>42174.041851851856</v>
      </c>
    </row>
    <row r="3617" spans="1:19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2" t="s">
        <v>8297</v>
      </c>
      <c r="O3617" t="s">
        <v>8298</v>
      </c>
      <c r="P3617" s="13">
        <f t="shared" si="224"/>
        <v>107</v>
      </c>
      <c r="Q3617" s="13">
        <f t="shared" si="225"/>
        <v>37.08</v>
      </c>
      <c r="R3617" s="14">
        <f t="shared" si="226"/>
        <v>42318.593703703707</v>
      </c>
      <c r="S3617" s="14">
        <f t="shared" si="227"/>
        <v>42348.593703703707</v>
      </c>
    </row>
    <row r="3618" spans="1:19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2" t="s">
        <v>8297</v>
      </c>
      <c r="O3618" t="s">
        <v>8298</v>
      </c>
      <c r="P3618" s="13">
        <f t="shared" si="224"/>
        <v>125</v>
      </c>
      <c r="Q3618" s="13">
        <f t="shared" si="225"/>
        <v>69.33</v>
      </c>
      <c r="R3618" s="14">
        <f t="shared" si="226"/>
        <v>42052.949814814812</v>
      </c>
      <c r="S3618" s="14">
        <f t="shared" si="227"/>
        <v>42082.908148148148</v>
      </c>
    </row>
    <row r="3619" spans="1:19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2" t="s">
        <v>8297</v>
      </c>
      <c r="O3619" t="s">
        <v>8298</v>
      </c>
      <c r="P3619" s="13">
        <f t="shared" si="224"/>
        <v>119</v>
      </c>
      <c r="Q3619" s="13">
        <f t="shared" si="225"/>
        <v>17.25</v>
      </c>
      <c r="R3619" s="14">
        <f t="shared" si="226"/>
        <v>42779.610289351855</v>
      </c>
      <c r="S3619" s="14">
        <f t="shared" si="227"/>
        <v>42794</v>
      </c>
    </row>
    <row r="3620" spans="1:19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2" t="s">
        <v>8297</v>
      </c>
      <c r="O3620" t="s">
        <v>8298</v>
      </c>
      <c r="P3620" s="13">
        <f t="shared" si="224"/>
        <v>101</v>
      </c>
      <c r="Q3620" s="13">
        <f t="shared" si="225"/>
        <v>36.07</v>
      </c>
      <c r="R3620" s="14">
        <f t="shared" si="226"/>
        <v>42128.627893518518</v>
      </c>
      <c r="S3620" s="14">
        <f t="shared" si="227"/>
        <v>42158.627893518518</v>
      </c>
    </row>
    <row r="3621" spans="1:19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2" t="s">
        <v>8297</v>
      </c>
      <c r="O3621" t="s">
        <v>8298</v>
      </c>
      <c r="P3621" s="13">
        <f t="shared" si="224"/>
        <v>113</v>
      </c>
      <c r="Q3621" s="13">
        <f t="shared" si="225"/>
        <v>66.47</v>
      </c>
      <c r="R3621" s="14">
        <f t="shared" si="226"/>
        <v>42661.132245370376</v>
      </c>
      <c r="S3621" s="14">
        <f t="shared" si="227"/>
        <v>42693.916666666672</v>
      </c>
    </row>
    <row r="3622" spans="1:19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2" t="s">
        <v>8297</v>
      </c>
      <c r="O3622" t="s">
        <v>8298</v>
      </c>
      <c r="P3622" s="13">
        <f t="shared" si="224"/>
        <v>105</v>
      </c>
      <c r="Q3622" s="13">
        <f t="shared" si="225"/>
        <v>56.07</v>
      </c>
      <c r="R3622" s="14">
        <f t="shared" si="226"/>
        <v>42037.938206018516</v>
      </c>
      <c r="S3622" s="14">
        <f t="shared" si="227"/>
        <v>42068.166666666672</v>
      </c>
    </row>
    <row r="3623" spans="1:19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2" t="s">
        <v>8297</v>
      </c>
      <c r="O3623" t="s">
        <v>8298</v>
      </c>
      <c r="P3623" s="13">
        <f t="shared" si="224"/>
        <v>110</v>
      </c>
      <c r="Q3623" s="13">
        <f t="shared" si="225"/>
        <v>47.03</v>
      </c>
      <c r="R3623" s="14">
        <f t="shared" si="226"/>
        <v>42619.935694444444</v>
      </c>
      <c r="S3623" s="14">
        <f t="shared" si="227"/>
        <v>42643.875</v>
      </c>
    </row>
    <row r="3624" spans="1:19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2" t="s">
        <v>8297</v>
      </c>
      <c r="O3624" t="s">
        <v>8298</v>
      </c>
      <c r="P3624" s="13">
        <f t="shared" si="224"/>
        <v>100</v>
      </c>
      <c r="Q3624" s="13">
        <f t="shared" si="225"/>
        <v>47.67</v>
      </c>
      <c r="R3624" s="14">
        <f t="shared" si="226"/>
        <v>41877.221886574072</v>
      </c>
      <c r="S3624" s="14">
        <f t="shared" si="227"/>
        <v>41910.140972222223</v>
      </c>
    </row>
    <row r="3625" spans="1:19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2" t="s">
        <v>8297</v>
      </c>
      <c r="O3625" t="s">
        <v>8298</v>
      </c>
      <c r="P3625" s="13">
        <f t="shared" si="224"/>
        <v>120</v>
      </c>
      <c r="Q3625" s="13">
        <f t="shared" si="225"/>
        <v>88.24</v>
      </c>
      <c r="R3625" s="14">
        <f t="shared" si="226"/>
        <v>41828.736921296295</v>
      </c>
      <c r="S3625" s="14">
        <f t="shared" si="227"/>
        <v>41846.291666666664</v>
      </c>
    </row>
    <row r="3626" spans="1:19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2" t="s">
        <v>8297</v>
      </c>
      <c r="O3626" t="s">
        <v>8298</v>
      </c>
      <c r="P3626" s="13">
        <f t="shared" si="224"/>
        <v>105</v>
      </c>
      <c r="Q3626" s="13">
        <f t="shared" si="225"/>
        <v>80.72</v>
      </c>
      <c r="R3626" s="14">
        <f t="shared" si="226"/>
        <v>42545.774189814809</v>
      </c>
      <c r="S3626" s="14">
        <f t="shared" si="227"/>
        <v>42605.774189814809</v>
      </c>
    </row>
    <row r="3627" spans="1:19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2" t="s">
        <v>8297</v>
      </c>
      <c r="O3627" t="s">
        <v>8298</v>
      </c>
      <c r="P3627" s="13">
        <f t="shared" si="224"/>
        <v>103</v>
      </c>
      <c r="Q3627" s="13">
        <f t="shared" si="225"/>
        <v>39.49</v>
      </c>
      <c r="R3627" s="14">
        <f t="shared" si="226"/>
        <v>42157.652511574073</v>
      </c>
      <c r="S3627" s="14">
        <f t="shared" si="227"/>
        <v>42187.652511574073</v>
      </c>
    </row>
    <row r="3628" spans="1:19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2" t="s">
        <v>8297</v>
      </c>
      <c r="O3628" t="s">
        <v>8298</v>
      </c>
      <c r="P3628" s="13">
        <f t="shared" si="224"/>
        <v>102</v>
      </c>
      <c r="Q3628" s="13">
        <f t="shared" si="225"/>
        <v>84.85</v>
      </c>
      <c r="R3628" s="14">
        <f t="shared" si="226"/>
        <v>41846.667326388888</v>
      </c>
      <c r="S3628" s="14">
        <f t="shared" si="227"/>
        <v>41867.667326388888</v>
      </c>
    </row>
    <row r="3629" spans="1:19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2" t="s">
        <v>8297</v>
      </c>
      <c r="O3629" t="s">
        <v>8298</v>
      </c>
      <c r="P3629" s="13">
        <f t="shared" si="224"/>
        <v>100</v>
      </c>
      <c r="Q3629" s="13">
        <f t="shared" si="225"/>
        <v>68.97</v>
      </c>
      <c r="R3629" s="14">
        <f t="shared" si="226"/>
        <v>42460.741747685184</v>
      </c>
      <c r="S3629" s="14">
        <f t="shared" si="227"/>
        <v>42511.165972222225</v>
      </c>
    </row>
    <row r="3630" spans="1:19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2" t="s">
        <v>8297</v>
      </c>
      <c r="O3630" t="s">
        <v>8339</v>
      </c>
      <c r="P3630" s="13">
        <f t="shared" si="224"/>
        <v>0</v>
      </c>
      <c r="Q3630" s="13">
        <f t="shared" si="225"/>
        <v>0</v>
      </c>
      <c r="R3630" s="14">
        <f t="shared" si="226"/>
        <v>42291.833287037036</v>
      </c>
      <c r="S3630" s="14">
        <f t="shared" si="227"/>
        <v>42351.874953703707</v>
      </c>
    </row>
    <row r="3631" spans="1:19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2" t="s">
        <v>8297</v>
      </c>
      <c r="O3631" t="s">
        <v>8339</v>
      </c>
      <c r="P3631" s="13">
        <f t="shared" si="224"/>
        <v>0</v>
      </c>
      <c r="Q3631" s="13">
        <f t="shared" si="225"/>
        <v>1</v>
      </c>
      <c r="R3631" s="14">
        <f t="shared" si="226"/>
        <v>42437.094490740739</v>
      </c>
      <c r="S3631" s="14">
        <f t="shared" si="227"/>
        <v>42495.708333333328</v>
      </c>
    </row>
    <row r="3632" spans="1:19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2" t="s">
        <v>8297</v>
      </c>
      <c r="O3632" t="s">
        <v>8339</v>
      </c>
      <c r="P3632" s="13">
        <f t="shared" si="224"/>
        <v>0</v>
      </c>
      <c r="Q3632" s="13">
        <f t="shared" si="225"/>
        <v>1</v>
      </c>
      <c r="R3632" s="14">
        <f t="shared" si="226"/>
        <v>41942.84710648148</v>
      </c>
      <c r="S3632" s="14">
        <f t="shared" si="227"/>
        <v>41972.888773148152</v>
      </c>
    </row>
    <row r="3633" spans="1:19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2" t="s">
        <v>8297</v>
      </c>
      <c r="O3633" t="s">
        <v>8339</v>
      </c>
      <c r="P3633" s="13">
        <f t="shared" si="224"/>
        <v>51</v>
      </c>
      <c r="Q3633" s="13">
        <f t="shared" si="225"/>
        <v>147.88</v>
      </c>
      <c r="R3633" s="14">
        <f t="shared" si="226"/>
        <v>41880.753437499996</v>
      </c>
      <c r="S3633" s="14">
        <f t="shared" si="227"/>
        <v>41905.165972222225</v>
      </c>
    </row>
    <row r="3634" spans="1:19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2" t="s">
        <v>8297</v>
      </c>
      <c r="O3634" t="s">
        <v>8339</v>
      </c>
      <c r="P3634" s="13">
        <f t="shared" si="224"/>
        <v>20</v>
      </c>
      <c r="Q3634" s="13">
        <f t="shared" si="225"/>
        <v>100</v>
      </c>
      <c r="R3634" s="14">
        <f t="shared" si="226"/>
        <v>41946.936909722222</v>
      </c>
      <c r="S3634" s="14">
        <f t="shared" si="227"/>
        <v>41966.936909722222</v>
      </c>
    </row>
    <row r="3635" spans="1:19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2" t="s">
        <v>8297</v>
      </c>
      <c r="O3635" t="s">
        <v>8339</v>
      </c>
      <c r="P3635" s="13">
        <f t="shared" si="224"/>
        <v>35</v>
      </c>
      <c r="Q3635" s="13">
        <f t="shared" si="225"/>
        <v>56.84</v>
      </c>
      <c r="R3635" s="14">
        <f t="shared" si="226"/>
        <v>42649.623460648145</v>
      </c>
      <c r="S3635" s="14">
        <f t="shared" si="227"/>
        <v>42693.041666666672</v>
      </c>
    </row>
    <row r="3636" spans="1:19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2" t="s">
        <v>8297</v>
      </c>
      <c r="O3636" t="s">
        <v>8339</v>
      </c>
      <c r="P3636" s="13">
        <f t="shared" si="224"/>
        <v>4</v>
      </c>
      <c r="Q3636" s="13">
        <f t="shared" si="225"/>
        <v>176.94</v>
      </c>
      <c r="R3636" s="14">
        <f t="shared" si="226"/>
        <v>42701.166365740741</v>
      </c>
      <c r="S3636" s="14">
        <f t="shared" si="227"/>
        <v>42749.165972222225</v>
      </c>
    </row>
    <row r="3637" spans="1:19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2" t="s">
        <v>8297</v>
      </c>
      <c r="O3637" t="s">
        <v>8339</v>
      </c>
      <c r="P3637" s="13">
        <f t="shared" si="224"/>
        <v>36</v>
      </c>
      <c r="Q3637" s="13">
        <f t="shared" si="225"/>
        <v>127.6</v>
      </c>
      <c r="R3637" s="14">
        <f t="shared" si="226"/>
        <v>42450.88282407407</v>
      </c>
      <c r="S3637" s="14">
        <f t="shared" si="227"/>
        <v>42480.88282407407</v>
      </c>
    </row>
    <row r="3638" spans="1:19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2" t="s">
        <v>8297</v>
      </c>
      <c r="O3638" t="s">
        <v>8339</v>
      </c>
      <c r="P3638" s="13">
        <f t="shared" si="224"/>
        <v>0</v>
      </c>
      <c r="Q3638" s="13">
        <f t="shared" si="225"/>
        <v>0</v>
      </c>
      <c r="R3638" s="14">
        <f t="shared" si="226"/>
        <v>42226.694780092599</v>
      </c>
      <c r="S3638" s="14">
        <f t="shared" si="227"/>
        <v>42261.694780092599</v>
      </c>
    </row>
    <row r="3639" spans="1:19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2" t="s">
        <v>8297</v>
      </c>
      <c r="O3639" t="s">
        <v>8339</v>
      </c>
      <c r="P3639" s="13">
        <f t="shared" si="224"/>
        <v>31</v>
      </c>
      <c r="Q3639" s="13">
        <f t="shared" si="225"/>
        <v>66.14</v>
      </c>
      <c r="R3639" s="14">
        <f t="shared" si="226"/>
        <v>41975.700636574074</v>
      </c>
      <c r="S3639" s="14">
        <f t="shared" si="227"/>
        <v>42005.700636574074</v>
      </c>
    </row>
    <row r="3640" spans="1:19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2" t="s">
        <v>8297</v>
      </c>
      <c r="O3640" t="s">
        <v>8339</v>
      </c>
      <c r="P3640" s="13">
        <f t="shared" si="224"/>
        <v>7</v>
      </c>
      <c r="Q3640" s="13">
        <f t="shared" si="225"/>
        <v>108</v>
      </c>
      <c r="R3640" s="14">
        <f t="shared" si="226"/>
        <v>42053.672824074078</v>
      </c>
      <c r="S3640" s="14">
        <f t="shared" si="227"/>
        <v>42113.631157407406</v>
      </c>
    </row>
    <row r="3641" spans="1:19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2" t="s">
        <v>8297</v>
      </c>
      <c r="O3641" t="s">
        <v>8339</v>
      </c>
      <c r="P3641" s="13">
        <f t="shared" si="224"/>
        <v>0</v>
      </c>
      <c r="Q3641" s="13">
        <f t="shared" si="225"/>
        <v>1</v>
      </c>
      <c r="R3641" s="14">
        <f t="shared" si="226"/>
        <v>42590.677152777775</v>
      </c>
      <c r="S3641" s="14">
        <f t="shared" si="227"/>
        <v>42650.632638888885</v>
      </c>
    </row>
    <row r="3642" spans="1:19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2" t="s">
        <v>8297</v>
      </c>
      <c r="O3642" t="s">
        <v>8339</v>
      </c>
      <c r="P3642" s="13">
        <f t="shared" si="224"/>
        <v>6</v>
      </c>
      <c r="Q3642" s="13">
        <f t="shared" si="225"/>
        <v>18.329999999999998</v>
      </c>
      <c r="R3642" s="14">
        <f t="shared" si="226"/>
        <v>42104.781597222223</v>
      </c>
      <c r="S3642" s="14">
        <f t="shared" si="227"/>
        <v>42134.781597222223</v>
      </c>
    </row>
    <row r="3643" spans="1:19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2" t="s">
        <v>8297</v>
      </c>
      <c r="O3643" t="s">
        <v>8339</v>
      </c>
      <c r="P3643" s="13">
        <f t="shared" si="224"/>
        <v>0</v>
      </c>
      <c r="Q3643" s="13">
        <f t="shared" si="225"/>
        <v>0</v>
      </c>
      <c r="R3643" s="14">
        <f t="shared" si="226"/>
        <v>41899.627071759263</v>
      </c>
      <c r="S3643" s="14">
        <f t="shared" si="227"/>
        <v>41917.208333333336</v>
      </c>
    </row>
    <row r="3644" spans="1:19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2" t="s">
        <v>8297</v>
      </c>
      <c r="O3644" t="s">
        <v>8339</v>
      </c>
      <c r="P3644" s="13">
        <f t="shared" si="224"/>
        <v>2</v>
      </c>
      <c r="Q3644" s="13">
        <f t="shared" si="225"/>
        <v>7.5</v>
      </c>
      <c r="R3644" s="14">
        <f t="shared" si="226"/>
        <v>42297.816284722227</v>
      </c>
      <c r="S3644" s="14">
        <f t="shared" si="227"/>
        <v>42338.708333333328</v>
      </c>
    </row>
    <row r="3645" spans="1:19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2" t="s">
        <v>8297</v>
      </c>
      <c r="O3645" t="s">
        <v>8339</v>
      </c>
      <c r="P3645" s="13">
        <f t="shared" si="224"/>
        <v>0</v>
      </c>
      <c r="Q3645" s="13">
        <f t="shared" si="225"/>
        <v>0</v>
      </c>
      <c r="R3645" s="14">
        <f t="shared" si="226"/>
        <v>42285.143969907411</v>
      </c>
      <c r="S3645" s="14">
        <f t="shared" si="227"/>
        <v>42325.185636574075</v>
      </c>
    </row>
    <row r="3646" spans="1:19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2" t="s">
        <v>8297</v>
      </c>
      <c r="O3646" t="s">
        <v>8339</v>
      </c>
      <c r="P3646" s="13">
        <f t="shared" si="224"/>
        <v>16</v>
      </c>
      <c r="Q3646" s="13">
        <f t="shared" si="225"/>
        <v>68.42</v>
      </c>
      <c r="R3646" s="14">
        <f t="shared" si="226"/>
        <v>42409.241747685184</v>
      </c>
      <c r="S3646" s="14">
        <f t="shared" si="227"/>
        <v>42437.207638888889</v>
      </c>
    </row>
    <row r="3647" spans="1:19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2" t="s">
        <v>8297</v>
      </c>
      <c r="O3647" t="s">
        <v>8339</v>
      </c>
      <c r="P3647" s="13">
        <f t="shared" si="224"/>
        <v>0</v>
      </c>
      <c r="Q3647" s="13">
        <f t="shared" si="225"/>
        <v>1</v>
      </c>
      <c r="R3647" s="14">
        <f t="shared" si="226"/>
        <v>42665.970347222217</v>
      </c>
      <c r="S3647" s="14">
        <f t="shared" si="227"/>
        <v>42696.012013888889</v>
      </c>
    </row>
    <row r="3648" spans="1:19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2" t="s">
        <v>8297</v>
      </c>
      <c r="O3648" t="s">
        <v>8339</v>
      </c>
      <c r="P3648" s="13">
        <f t="shared" si="224"/>
        <v>5</v>
      </c>
      <c r="Q3648" s="13">
        <f t="shared" si="225"/>
        <v>60.13</v>
      </c>
      <c r="R3648" s="14">
        <f t="shared" si="226"/>
        <v>42140.421319444446</v>
      </c>
      <c r="S3648" s="14">
        <f t="shared" si="227"/>
        <v>42171.979166666672</v>
      </c>
    </row>
    <row r="3649" spans="1:19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2" t="s">
        <v>8297</v>
      </c>
      <c r="O3649" t="s">
        <v>8339</v>
      </c>
      <c r="P3649" s="13">
        <f t="shared" si="224"/>
        <v>6</v>
      </c>
      <c r="Q3649" s="13">
        <f t="shared" si="225"/>
        <v>15</v>
      </c>
      <c r="R3649" s="14">
        <f t="shared" si="226"/>
        <v>42598.749155092592</v>
      </c>
      <c r="S3649" s="14">
        <f t="shared" si="227"/>
        <v>42643.749155092592</v>
      </c>
    </row>
    <row r="3650" spans="1:19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2" t="s">
        <v>8297</v>
      </c>
      <c r="O3650" t="s">
        <v>8298</v>
      </c>
      <c r="P3650" s="13">
        <f t="shared" ref="P3650:P3713" si="228">ROUND(E3650/D3650*100,0)</f>
        <v>100</v>
      </c>
      <c r="Q3650" s="13">
        <f t="shared" si="225"/>
        <v>550.04</v>
      </c>
      <c r="R3650" s="14">
        <f t="shared" si="226"/>
        <v>41887.292187500003</v>
      </c>
      <c r="S3650" s="14">
        <f t="shared" si="227"/>
        <v>41917.292187500003</v>
      </c>
    </row>
    <row r="3651" spans="1:19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2" t="s">
        <v>8297</v>
      </c>
      <c r="O3651" t="s">
        <v>8298</v>
      </c>
      <c r="P3651" s="13">
        <f t="shared" si="228"/>
        <v>104</v>
      </c>
      <c r="Q3651" s="13">
        <f t="shared" ref="Q3651:Q3714" si="229">IFERROR(ROUND(E3651/L3651,2),0)</f>
        <v>97.5</v>
      </c>
      <c r="R3651" s="14">
        <f t="shared" ref="R3651:R3714" si="230">(((J3651/60)/60)/24)+DATE(1970,1,1)</f>
        <v>41780.712893518517</v>
      </c>
      <c r="S3651" s="14">
        <f t="shared" ref="S3651:S3714" si="231">(((I3651/60)/60)/24)+DATE(1970,1,1)</f>
        <v>41806.712893518517</v>
      </c>
    </row>
    <row r="3652" spans="1:19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2" t="s">
        <v>8297</v>
      </c>
      <c r="O3652" t="s">
        <v>8298</v>
      </c>
      <c r="P3652" s="13">
        <f t="shared" si="228"/>
        <v>100</v>
      </c>
      <c r="Q3652" s="13">
        <f t="shared" si="229"/>
        <v>29.41</v>
      </c>
      <c r="R3652" s="14">
        <f t="shared" si="230"/>
        <v>42381.478981481487</v>
      </c>
      <c r="S3652" s="14">
        <f t="shared" si="231"/>
        <v>42402.478981481487</v>
      </c>
    </row>
    <row r="3653" spans="1:19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2" t="s">
        <v>8297</v>
      </c>
      <c r="O3653" t="s">
        <v>8298</v>
      </c>
      <c r="P3653" s="13">
        <f t="shared" si="228"/>
        <v>104</v>
      </c>
      <c r="Q3653" s="13">
        <f t="shared" si="229"/>
        <v>57.78</v>
      </c>
      <c r="R3653" s="14">
        <f t="shared" si="230"/>
        <v>41828.646319444444</v>
      </c>
      <c r="S3653" s="14">
        <f t="shared" si="231"/>
        <v>41861.665972222225</v>
      </c>
    </row>
    <row r="3654" spans="1:19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2" t="s">
        <v>8297</v>
      </c>
      <c r="O3654" t="s">
        <v>8298</v>
      </c>
      <c r="P3654" s="13">
        <f t="shared" si="228"/>
        <v>251</v>
      </c>
      <c r="Q3654" s="13">
        <f t="shared" si="229"/>
        <v>44.24</v>
      </c>
      <c r="R3654" s="14">
        <f t="shared" si="230"/>
        <v>42596.644699074073</v>
      </c>
      <c r="S3654" s="14">
        <f t="shared" si="231"/>
        <v>42607.165972222225</v>
      </c>
    </row>
    <row r="3655" spans="1:19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2" t="s">
        <v>8297</v>
      </c>
      <c r="O3655" t="s">
        <v>8298</v>
      </c>
      <c r="P3655" s="13">
        <f t="shared" si="228"/>
        <v>101</v>
      </c>
      <c r="Q3655" s="13">
        <f t="shared" si="229"/>
        <v>60.91</v>
      </c>
      <c r="R3655" s="14">
        <f t="shared" si="230"/>
        <v>42191.363506944443</v>
      </c>
      <c r="S3655" s="14">
        <f t="shared" si="231"/>
        <v>42221.363506944443</v>
      </c>
    </row>
    <row r="3656" spans="1:19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2" t="s">
        <v>8297</v>
      </c>
      <c r="O3656" t="s">
        <v>8298</v>
      </c>
      <c r="P3656" s="13">
        <f t="shared" si="228"/>
        <v>174</v>
      </c>
      <c r="Q3656" s="13">
        <f t="shared" si="229"/>
        <v>68.84</v>
      </c>
      <c r="R3656" s="14">
        <f t="shared" si="230"/>
        <v>42440.416504629626</v>
      </c>
      <c r="S3656" s="14">
        <f t="shared" si="231"/>
        <v>42463.708333333328</v>
      </c>
    </row>
    <row r="3657" spans="1:19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2" t="s">
        <v>8297</v>
      </c>
      <c r="O3657" t="s">
        <v>8298</v>
      </c>
      <c r="P3657" s="13">
        <f t="shared" si="228"/>
        <v>116</v>
      </c>
      <c r="Q3657" s="13">
        <f t="shared" si="229"/>
        <v>73.58</v>
      </c>
      <c r="R3657" s="14">
        <f t="shared" si="230"/>
        <v>42173.803217592591</v>
      </c>
      <c r="S3657" s="14">
        <f t="shared" si="231"/>
        <v>42203.290972222225</v>
      </c>
    </row>
    <row r="3658" spans="1:19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2" t="s">
        <v>8297</v>
      </c>
      <c r="O3658" t="s">
        <v>8298</v>
      </c>
      <c r="P3658" s="13">
        <f t="shared" si="228"/>
        <v>106</v>
      </c>
      <c r="Q3658" s="13">
        <f t="shared" si="229"/>
        <v>115.02</v>
      </c>
      <c r="R3658" s="14">
        <f t="shared" si="230"/>
        <v>42737.910138888896</v>
      </c>
      <c r="S3658" s="14">
        <f t="shared" si="231"/>
        <v>42767.957638888889</v>
      </c>
    </row>
    <row r="3659" spans="1:19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2" t="s">
        <v>8297</v>
      </c>
      <c r="O3659" t="s">
        <v>8298</v>
      </c>
      <c r="P3659" s="13">
        <f t="shared" si="228"/>
        <v>111</v>
      </c>
      <c r="Q3659" s="13">
        <f t="shared" si="229"/>
        <v>110.75</v>
      </c>
      <c r="R3659" s="14">
        <f t="shared" si="230"/>
        <v>42499.629849537043</v>
      </c>
      <c r="S3659" s="14">
        <f t="shared" si="231"/>
        <v>42522.904166666667</v>
      </c>
    </row>
    <row r="3660" spans="1:19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2" t="s">
        <v>8297</v>
      </c>
      <c r="O3660" t="s">
        <v>8298</v>
      </c>
      <c r="P3660" s="13">
        <f t="shared" si="228"/>
        <v>101</v>
      </c>
      <c r="Q3660" s="13">
        <f t="shared" si="229"/>
        <v>75.5</v>
      </c>
      <c r="R3660" s="14">
        <f t="shared" si="230"/>
        <v>41775.858564814815</v>
      </c>
      <c r="S3660" s="14">
        <f t="shared" si="231"/>
        <v>41822.165972222225</v>
      </c>
    </row>
    <row r="3661" spans="1:19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2" t="s">
        <v>8297</v>
      </c>
      <c r="O3661" t="s">
        <v>8298</v>
      </c>
      <c r="P3661" s="13">
        <f t="shared" si="228"/>
        <v>102</v>
      </c>
      <c r="Q3661" s="13">
        <f t="shared" si="229"/>
        <v>235.46</v>
      </c>
      <c r="R3661" s="14">
        <f t="shared" si="230"/>
        <v>42055.277199074073</v>
      </c>
      <c r="S3661" s="14">
        <f t="shared" si="231"/>
        <v>42082.610416666663</v>
      </c>
    </row>
    <row r="3662" spans="1:19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2" t="s">
        <v>8297</v>
      </c>
      <c r="O3662" t="s">
        <v>8298</v>
      </c>
      <c r="P3662" s="13">
        <f t="shared" si="228"/>
        <v>100</v>
      </c>
      <c r="Q3662" s="13">
        <f t="shared" si="229"/>
        <v>11.36</v>
      </c>
      <c r="R3662" s="14">
        <f t="shared" si="230"/>
        <v>41971.881076388891</v>
      </c>
      <c r="S3662" s="14">
        <f t="shared" si="231"/>
        <v>41996.881076388891</v>
      </c>
    </row>
    <row r="3663" spans="1:19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2" t="s">
        <v>8297</v>
      </c>
      <c r="O3663" t="s">
        <v>8298</v>
      </c>
      <c r="P3663" s="13">
        <f t="shared" si="228"/>
        <v>111</v>
      </c>
      <c r="Q3663" s="13">
        <f t="shared" si="229"/>
        <v>92.5</v>
      </c>
      <c r="R3663" s="14">
        <f t="shared" si="230"/>
        <v>42447.896666666667</v>
      </c>
      <c r="S3663" s="14">
        <f t="shared" si="231"/>
        <v>42470.166666666672</v>
      </c>
    </row>
    <row r="3664" spans="1:19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2" t="s">
        <v>8297</v>
      </c>
      <c r="O3664" t="s">
        <v>8298</v>
      </c>
      <c r="P3664" s="13">
        <f t="shared" si="228"/>
        <v>101</v>
      </c>
      <c r="Q3664" s="13">
        <f t="shared" si="229"/>
        <v>202.85</v>
      </c>
      <c r="R3664" s="14">
        <f t="shared" si="230"/>
        <v>42064.220069444447</v>
      </c>
      <c r="S3664" s="14">
        <f t="shared" si="231"/>
        <v>42094.178402777776</v>
      </c>
    </row>
    <row r="3665" spans="1:19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2" t="s">
        <v>8297</v>
      </c>
      <c r="O3665" t="s">
        <v>8298</v>
      </c>
      <c r="P3665" s="13">
        <f t="shared" si="228"/>
        <v>104</v>
      </c>
      <c r="Q3665" s="13">
        <f t="shared" si="229"/>
        <v>26</v>
      </c>
      <c r="R3665" s="14">
        <f t="shared" si="230"/>
        <v>42665.451736111107</v>
      </c>
      <c r="S3665" s="14">
        <f t="shared" si="231"/>
        <v>42725.493402777778</v>
      </c>
    </row>
    <row r="3666" spans="1:19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2" t="s">
        <v>8297</v>
      </c>
      <c r="O3666" t="s">
        <v>8298</v>
      </c>
      <c r="P3666" s="13">
        <f t="shared" si="228"/>
        <v>109</v>
      </c>
      <c r="Q3666" s="13">
        <f t="shared" si="229"/>
        <v>46.05</v>
      </c>
      <c r="R3666" s="14">
        <f t="shared" si="230"/>
        <v>42523.248715277776</v>
      </c>
      <c r="S3666" s="14">
        <f t="shared" si="231"/>
        <v>42537.248715277776</v>
      </c>
    </row>
    <row r="3667" spans="1:19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2" t="s">
        <v>8297</v>
      </c>
      <c r="O3667" t="s">
        <v>8298</v>
      </c>
      <c r="P3667" s="13">
        <f t="shared" si="228"/>
        <v>115</v>
      </c>
      <c r="Q3667" s="13">
        <f t="shared" si="229"/>
        <v>51</v>
      </c>
      <c r="R3667" s="14">
        <f t="shared" si="230"/>
        <v>42294.808124999996</v>
      </c>
      <c r="S3667" s="14">
        <f t="shared" si="231"/>
        <v>42305.829166666663</v>
      </c>
    </row>
    <row r="3668" spans="1:19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2" t="s">
        <v>8297</v>
      </c>
      <c r="O3668" t="s">
        <v>8298</v>
      </c>
      <c r="P3668" s="13">
        <f t="shared" si="228"/>
        <v>100</v>
      </c>
      <c r="Q3668" s="13">
        <f t="shared" si="229"/>
        <v>31.58</v>
      </c>
      <c r="R3668" s="14">
        <f t="shared" si="230"/>
        <v>41822.90488425926</v>
      </c>
      <c r="S3668" s="14">
        <f t="shared" si="231"/>
        <v>41844.291666666664</v>
      </c>
    </row>
    <row r="3669" spans="1:19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2" t="s">
        <v>8297</v>
      </c>
      <c r="O3669" t="s">
        <v>8298</v>
      </c>
      <c r="P3669" s="13">
        <f t="shared" si="228"/>
        <v>103</v>
      </c>
      <c r="Q3669" s="13">
        <f t="shared" si="229"/>
        <v>53.36</v>
      </c>
      <c r="R3669" s="14">
        <f t="shared" si="230"/>
        <v>42173.970127314817</v>
      </c>
      <c r="S3669" s="14">
        <f t="shared" si="231"/>
        <v>42203.970127314817</v>
      </c>
    </row>
    <row r="3670" spans="1:19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2" t="s">
        <v>8297</v>
      </c>
      <c r="O3670" t="s">
        <v>8298</v>
      </c>
      <c r="P3670" s="13">
        <f t="shared" si="228"/>
        <v>104</v>
      </c>
      <c r="Q3670" s="13">
        <f t="shared" si="229"/>
        <v>36.96</v>
      </c>
      <c r="R3670" s="14">
        <f t="shared" si="230"/>
        <v>42185.556157407409</v>
      </c>
      <c r="S3670" s="14">
        <f t="shared" si="231"/>
        <v>42208.772916666669</v>
      </c>
    </row>
    <row r="3671" spans="1:19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2" t="s">
        <v>8297</v>
      </c>
      <c r="O3671" t="s">
        <v>8298</v>
      </c>
      <c r="P3671" s="13">
        <f t="shared" si="228"/>
        <v>138</v>
      </c>
      <c r="Q3671" s="13">
        <f t="shared" si="229"/>
        <v>81.290000000000006</v>
      </c>
      <c r="R3671" s="14">
        <f t="shared" si="230"/>
        <v>42136.675196759257</v>
      </c>
      <c r="S3671" s="14">
        <f t="shared" si="231"/>
        <v>42166.675196759257</v>
      </c>
    </row>
    <row r="3672" spans="1:19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2" t="s">
        <v>8297</v>
      </c>
      <c r="O3672" t="s">
        <v>8298</v>
      </c>
      <c r="P3672" s="13">
        <f t="shared" si="228"/>
        <v>110</v>
      </c>
      <c r="Q3672" s="13">
        <f t="shared" si="229"/>
        <v>20.079999999999998</v>
      </c>
      <c r="R3672" s="14">
        <f t="shared" si="230"/>
        <v>42142.514016203699</v>
      </c>
      <c r="S3672" s="14">
        <f t="shared" si="231"/>
        <v>42155.958333333328</v>
      </c>
    </row>
    <row r="3673" spans="1:19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2" t="s">
        <v>8297</v>
      </c>
      <c r="O3673" t="s">
        <v>8298</v>
      </c>
      <c r="P3673" s="13">
        <f t="shared" si="228"/>
        <v>101</v>
      </c>
      <c r="Q3673" s="13">
        <f t="shared" si="229"/>
        <v>88.25</v>
      </c>
      <c r="R3673" s="14">
        <f t="shared" si="230"/>
        <v>41820.62809027778</v>
      </c>
      <c r="S3673" s="14">
        <f t="shared" si="231"/>
        <v>41841.165972222225</v>
      </c>
    </row>
    <row r="3674" spans="1:19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2" t="s">
        <v>8297</v>
      </c>
      <c r="O3674" t="s">
        <v>8298</v>
      </c>
      <c r="P3674" s="13">
        <f t="shared" si="228"/>
        <v>102</v>
      </c>
      <c r="Q3674" s="13">
        <f t="shared" si="229"/>
        <v>53.44</v>
      </c>
      <c r="R3674" s="14">
        <f t="shared" si="230"/>
        <v>41878.946574074071</v>
      </c>
      <c r="S3674" s="14">
        <f t="shared" si="231"/>
        <v>41908.946574074071</v>
      </c>
    </row>
    <row r="3675" spans="1:19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2" t="s">
        <v>8297</v>
      </c>
      <c r="O3675" t="s">
        <v>8298</v>
      </c>
      <c r="P3675" s="13">
        <f t="shared" si="228"/>
        <v>114</v>
      </c>
      <c r="Q3675" s="13">
        <f t="shared" si="229"/>
        <v>39.869999999999997</v>
      </c>
      <c r="R3675" s="14">
        <f t="shared" si="230"/>
        <v>41914.295104166667</v>
      </c>
      <c r="S3675" s="14">
        <f t="shared" si="231"/>
        <v>41948.536111111112</v>
      </c>
    </row>
    <row r="3676" spans="1:19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2" t="s">
        <v>8297</v>
      </c>
      <c r="O3676" t="s">
        <v>8298</v>
      </c>
      <c r="P3676" s="13">
        <f t="shared" si="228"/>
        <v>100</v>
      </c>
      <c r="Q3676" s="13">
        <f t="shared" si="229"/>
        <v>145.16</v>
      </c>
      <c r="R3676" s="14">
        <f t="shared" si="230"/>
        <v>42556.873020833329</v>
      </c>
      <c r="S3676" s="14">
        <f t="shared" si="231"/>
        <v>42616.873020833329</v>
      </c>
    </row>
    <row r="3677" spans="1:19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2" t="s">
        <v>8297</v>
      </c>
      <c r="O3677" t="s">
        <v>8298</v>
      </c>
      <c r="P3677" s="13">
        <f t="shared" si="228"/>
        <v>140</v>
      </c>
      <c r="Q3677" s="13">
        <f t="shared" si="229"/>
        <v>23.33</v>
      </c>
      <c r="R3677" s="14">
        <f t="shared" si="230"/>
        <v>42493.597013888888</v>
      </c>
      <c r="S3677" s="14">
        <f t="shared" si="231"/>
        <v>42505.958333333328</v>
      </c>
    </row>
    <row r="3678" spans="1:19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2" t="s">
        <v>8297</v>
      </c>
      <c r="O3678" t="s">
        <v>8298</v>
      </c>
      <c r="P3678" s="13">
        <f t="shared" si="228"/>
        <v>129</v>
      </c>
      <c r="Q3678" s="13">
        <f t="shared" si="229"/>
        <v>64.38</v>
      </c>
      <c r="R3678" s="14">
        <f t="shared" si="230"/>
        <v>41876.815787037034</v>
      </c>
      <c r="S3678" s="14">
        <f t="shared" si="231"/>
        <v>41894.815787037034</v>
      </c>
    </row>
    <row r="3679" spans="1:19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2" t="s">
        <v>8297</v>
      </c>
      <c r="O3679" t="s">
        <v>8298</v>
      </c>
      <c r="P3679" s="13">
        <f t="shared" si="228"/>
        <v>103</v>
      </c>
      <c r="Q3679" s="13">
        <f t="shared" si="229"/>
        <v>62.05</v>
      </c>
      <c r="R3679" s="14">
        <f t="shared" si="230"/>
        <v>41802.574282407404</v>
      </c>
      <c r="S3679" s="14">
        <f t="shared" si="231"/>
        <v>41823.165972222225</v>
      </c>
    </row>
    <row r="3680" spans="1:19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2" t="s">
        <v>8297</v>
      </c>
      <c r="O3680" t="s">
        <v>8298</v>
      </c>
      <c r="P3680" s="13">
        <f t="shared" si="228"/>
        <v>103</v>
      </c>
      <c r="Q3680" s="13">
        <f t="shared" si="229"/>
        <v>66.13</v>
      </c>
      <c r="R3680" s="14">
        <f t="shared" si="230"/>
        <v>42120.531226851846</v>
      </c>
      <c r="S3680" s="14">
        <f t="shared" si="231"/>
        <v>42155.531226851846</v>
      </c>
    </row>
    <row r="3681" spans="1:19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2" t="s">
        <v>8297</v>
      </c>
      <c r="O3681" t="s">
        <v>8298</v>
      </c>
      <c r="P3681" s="13">
        <f t="shared" si="228"/>
        <v>110</v>
      </c>
      <c r="Q3681" s="13">
        <f t="shared" si="229"/>
        <v>73.400000000000006</v>
      </c>
      <c r="R3681" s="14">
        <f t="shared" si="230"/>
        <v>41786.761354166665</v>
      </c>
      <c r="S3681" s="14">
        <f t="shared" si="231"/>
        <v>41821.207638888889</v>
      </c>
    </row>
    <row r="3682" spans="1:19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2" t="s">
        <v>8297</v>
      </c>
      <c r="O3682" t="s">
        <v>8298</v>
      </c>
      <c r="P3682" s="13">
        <f t="shared" si="228"/>
        <v>113</v>
      </c>
      <c r="Q3682" s="13">
        <f t="shared" si="229"/>
        <v>99.5</v>
      </c>
      <c r="R3682" s="14">
        <f t="shared" si="230"/>
        <v>42627.454097222217</v>
      </c>
      <c r="S3682" s="14">
        <f t="shared" si="231"/>
        <v>42648.454097222217</v>
      </c>
    </row>
    <row r="3683" spans="1:19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2" t="s">
        <v>8297</v>
      </c>
      <c r="O3683" t="s">
        <v>8298</v>
      </c>
      <c r="P3683" s="13">
        <f t="shared" si="228"/>
        <v>112</v>
      </c>
      <c r="Q3683" s="13">
        <f t="shared" si="229"/>
        <v>62.17</v>
      </c>
      <c r="R3683" s="14">
        <f t="shared" si="230"/>
        <v>42374.651504629626</v>
      </c>
      <c r="S3683" s="14">
        <f t="shared" si="231"/>
        <v>42384.651504629626</v>
      </c>
    </row>
    <row r="3684" spans="1:19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2" t="s">
        <v>8297</v>
      </c>
      <c r="O3684" t="s">
        <v>8298</v>
      </c>
      <c r="P3684" s="13">
        <f t="shared" si="228"/>
        <v>139</v>
      </c>
      <c r="Q3684" s="13">
        <f t="shared" si="229"/>
        <v>62.33</v>
      </c>
      <c r="R3684" s="14">
        <f t="shared" si="230"/>
        <v>41772.685393518521</v>
      </c>
      <c r="S3684" s="14">
        <f t="shared" si="231"/>
        <v>41806.290972222225</v>
      </c>
    </row>
    <row r="3685" spans="1:19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2" t="s">
        <v>8297</v>
      </c>
      <c r="O3685" t="s">
        <v>8298</v>
      </c>
      <c r="P3685" s="13">
        <f t="shared" si="228"/>
        <v>111</v>
      </c>
      <c r="Q3685" s="13">
        <f t="shared" si="229"/>
        <v>58.79</v>
      </c>
      <c r="R3685" s="14">
        <f t="shared" si="230"/>
        <v>42633.116851851853</v>
      </c>
      <c r="S3685" s="14">
        <f t="shared" si="231"/>
        <v>42663.116851851853</v>
      </c>
    </row>
    <row r="3686" spans="1:19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2" t="s">
        <v>8297</v>
      </c>
      <c r="O3686" t="s">
        <v>8298</v>
      </c>
      <c r="P3686" s="13">
        <f t="shared" si="228"/>
        <v>139</v>
      </c>
      <c r="Q3686" s="13">
        <f t="shared" si="229"/>
        <v>45.35</v>
      </c>
      <c r="R3686" s="14">
        <f t="shared" si="230"/>
        <v>42219.180393518516</v>
      </c>
      <c r="S3686" s="14">
        <f t="shared" si="231"/>
        <v>42249.180393518516</v>
      </c>
    </row>
    <row r="3687" spans="1:19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2" t="s">
        <v>8297</v>
      </c>
      <c r="O3687" t="s">
        <v>8298</v>
      </c>
      <c r="P3687" s="13">
        <f t="shared" si="228"/>
        <v>106</v>
      </c>
      <c r="Q3687" s="13">
        <f t="shared" si="229"/>
        <v>41.94</v>
      </c>
      <c r="R3687" s="14">
        <f t="shared" si="230"/>
        <v>41753.593275462961</v>
      </c>
      <c r="S3687" s="14">
        <f t="shared" si="231"/>
        <v>41778.875</v>
      </c>
    </row>
    <row r="3688" spans="1:19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2" t="s">
        <v>8297</v>
      </c>
      <c r="O3688" t="s">
        <v>8298</v>
      </c>
      <c r="P3688" s="13">
        <f t="shared" si="228"/>
        <v>101</v>
      </c>
      <c r="Q3688" s="13">
        <f t="shared" si="229"/>
        <v>59.17</v>
      </c>
      <c r="R3688" s="14">
        <f t="shared" si="230"/>
        <v>42230.662731481483</v>
      </c>
      <c r="S3688" s="14">
        <f t="shared" si="231"/>
        <v>42245.165972222225</v>
      </c>
    </row>
    <row r="3689" spans="1:19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2" t="s">
        <v>8297</v>
      </c>
      <c r="O3689" t="s">
        <v>8298</v>
      </c>
      <c r="P3689" s="13">
        <f t="shared" si="228"/>
        <v>100</v>
      </c>
      <c r="Q3689" s="13">
        <f t="shared" si="229"/>
        <v>200.49</v>
      </c>
      <c r="R3689" s="14">
        <f t="shared" si="230"/>
        <v>41787.218229166669</v>
      </c>
      <c r="S3689" s="14">
        <f t="shared" si="231"/>
        <v>41817.218229166669</v>
      </c>
    </row>
    <row r="3690" spans="1:19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2" t="s">
        <v>8297</v>
      </c>
      <c r="O3690" t="s">
        <v>8298</v>
      </c>
      <c r="P3690" s="13">
        <f t="shared" si="228"/>
        <v>109</v>
      </c>
      <c r="Q3690" s="13">
        <f t="shared" si="229"/>
        <v>83.97</v>
      </c>
      <c r="R3690" s="14">
        <f t="shared" si="230"/>
        <v>41829.787083333329</v>
      </c>
      <c r="S3690" s="14">
        <f t="shared" si="231"/>
        <v>41859.787083333329</v>
      </c>
    </row>
    <row r="3691" spans="1:19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2" t="s">
        <v>8297</v>
      </c>
      <c r="O3691" t="s">
        <v>8298</v>
      </c>
      <c r="P3691" s="13">
        <f t="shared" si="228"/>
        <v>118</v>
      </c>
      <c r="Q3691" s="13">
        <f t="shared" si="229"/>
        <v>57.26</v>
      </c>
      <c r="R3691" s="14">
        <f t="shared" si="230"/>
        <v>42147.826840277776</v>
      </c>
      <c r="S3691" s="14">
        <f t="shared" si="231"/>
        <v>42176.934027777781</v>
      </c>
    </row>
    <row r="3692" spans="1:19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2" t="s">
        <v>8297</v>
      </c>
      <c r="O3692" t="s">
        <v>8298</v>
      </c>
      <c r="P3692" s="13">
        <f t="shared" si="228"/>
        <v>120</v>
      </c>
      <c r="Q3692" s="13">
        <f t="shared" si="229"/>
        <v>58.06</v>
      </c>
      <c r="R3692" s="14">
        <f t="shared" si="230"/>
        <v>41940.598182870373</v>
      </c>
      <c r="S3692" s="14">
        <f t="shared" si="231"/>
        <v>41970.639849537038</v>
      </c>
    </row>
    <row r="3693" spans="1:19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2" t="s">
        <v>8297</v>
      </c>
      <c r="O3693" t="s">
        <v>8298</v>
      </c>
      <c r="P3693" s="13">
        <f t="shared" si="228"/>
        <v>128</v>
      </c>
      <c r="Q3693" s="13">
        <f t="shared" si="229"/>
        <v>186.8</v>
      </c>
      <c r="R3693" s="14">
        <f t="shared" si="230"/>
        <v>42020.700567129628</v>
      </c>
      <c r="S3693" s="14">
        <f t="shared" si="231"/>
        <v>42065.207638888889</v>
      </c>
    </row>
    <row r="3694" spans="1:19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2" t="s">
        <v>8297</v>
      </c>
      <c r="O3694" t="s">
        <v>8298</v>
      </c>
      <c r="P3694" s="13">
        <f t="shared" si="228"/>
        <v>126</v>
      </c>
      <c r="Q3694" s="13">
        <f t="shared" si="229"/>
        <v>74.12</v>
      </c>
      <c r="R3694" s="14">
        <f t="shared" si="230"/>
        <v>41891.96503472222</v>
      </c>
      <c r="S3694" s="14">
        <f t="shared" si="231"/>
        <v>41901</v>
      </c>
    </row>
    <row r="3695" spans="1:19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2" t="s">
        <v>8297</v>
      </c>
      <c r="O3695" t="s">
        <v>8298</v>
      </c>
      <c r="P3695" s="13">
        <f t="shared" si="228"/>
        <v>129</v>
      </c>
      <c r="Q3695" s="13">
        <f t="shared" si="229"/>
        <v>30.71</v>
      </c>
      <c r="R3695" s="14">
        <f t="shared" si="230"/>
        <v>42309.191307870366</v>
      </c>
      <c r="S3695" s="14">
        <f t="shared" si="231"/>
        <v>42338.9375</v>
      </c>
    </row>
    <row r="3696" spans="1:19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2" t="s">
        <v>8297</v>
      </c>
      <c r="O3696" t="s">
        <v>8298</v>
      </c>
      <c r="P3696" s="13">
        <f t="shared" si="228"/>
        <v>107</v>
      </c>
      <c r="Q3696" s="13">
        <f t="shared" si="229"/>
        <v>62.67</v>
      </c>
      <c r="R3696" s="14">
        <f t="shared" si="230"/>
        <v>42490.133877314816</v>
      </c>
      <c r="S3696" s="14">
        <f t="shared" si="231"/>
        <v>42527.083333333328</v>
      </c>
    </row>
    <row r="3697" spans="1:19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2" t="s">
        <v>8297</v>
      </c>
      <c r="O3697" t="s">
        <v>8298</v>
      </c>
      <c r="P3697" s="13">
        <f t="shared" si="228"/>
        <v>100</v>
      </c>
      <c r="Q3697" s="13">
        <f t="shared" si="229"/>
        <v>121.36</v>
      </c>
      <c r="R3697" s="14">
        <f t="shared" si="230"/>
        <v>41995.870486111111</v>
      </c>
      <c r="S3697" s="14">
        <f t="shared" si="231"/>
        <v>42015.870486111111</v>
      </c>
    </row>
    <row r="3698" spans="1:19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2" t="s">
        <v>8297</v>
      </c>
      <c r="O3698" t="s">
        <v>8298</v>
      </c>
      <c r="P3698" s="13">
        <f t="shared" si="228"/>
        <v>155</v>
      </c>
      <c r="Q3698" s="13">
        <f t="shared" si="229"/>
        <v>39.74</v>
      </c>
      <c r="R3698" s="14">
        <f t="shared" si="230"/>
        <v>41988.617083333331</v>
      </c>
      <c r="S3698" s="14">
        <f t="shared" si="231"/>
        <v>42048.617083333331</v>
      </c>
    </row>
    <row r="3699" spans="1:19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2" t="s">
        <v>8297</v>
      </c>
      <c r="O3699" t="s">
        <v>8298</v>
      </c>
      <c r="P3699" s="13">
        <f t="shared" si="228"/>
        <v>108</v>
      </c>
      <c r="Q3699" s="13">
        <f t="shared" si="229"/>
        <v>72</v>
      </c>
      <c r="R3699" s="14">
        <f t="shared" si="230"/>
        <v>42479.465833333335</v>
      </c>
      <c r="S3699" s="14">
        <f t="shared" si="231"/>
        <v>42500.465833333335</v>
      </c>
    </row>
    <row r="3700" spans="1:19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2" t="s">
        <v>8297</v>
      </c>
      <c r="O3700" t="s">
        <v>8298</v>
      </c>
      <c r="P3700" s="13">
        <f t="shared" si="228"/>
        <v>111</v>
      </c>
      <c r="Q3700" s="13">
        <f t="shared" si="229"/>
        <v>40.630000000000003</v>
      </c>
      <c r="R3700" s="14">
        <f t="shared" si="230"/>
        <v>42401.806562500002</v>
      </c>
      <c r="S3700" s="14">
        <f t="shared" si="231"/>
        <v>42431.806562500002</v>
      </c>
    </row>
    <row r="3701" spans="1:19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2" t="s">
        <v>8297</v>
      </c>
      <c r="O3701" t="s">
        <v>8298</v>
      </c>
      <c r="P3701" s="13">
        <f t="shared" si="228"/>
        <v>101</v>
      </c>
      <c r="Q3701" s="13">
        <f t="shared" si="229"/>
        <v>63</v>
      </c>
      <c r="R3701" s="14">
        <f t="shared" si="230"/>
        <v>41897.602037037039</v>
      </c>
      <c r="S3701" s="14">
        <f t="shared" si="231"/>
        <v>41927.602037037039</v>
      </c>
    </row>
    <row r="3702" spans="1:19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2" t="s">
        <v>8297</v>
      </c>
      <c r="O3702" t="s">
        <v>8298</v>
      </c>
      <c r="P3702" s="13">
        <f t="shared" si="228"/>
        <v>121</v>
      </c>
      <c r="Q3702" s="13">
        <f t="shared" si="229"/>
        <v>33.67</v>
      </c>
      <c r="R3702" s="14">
        <f t="shared" si="230"/>
        <v>41882.585648148146</v>
      </c>
      <c r="S3702" s="14">
        <f t="shared" si="231"/>
        <v>41912.666666666664</v>
      </c>
    </row>
    <row r="3703" spans="1:19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2" t="s">
        <v>8297</v>
      </c>
      <c r="O3703" t="s">
        <v>8298</v>
      </c>
      <c r="P3703" s="13">
        <f t="shared" si="228"/>
        <v>100</v>
      </c>
      <c r="Q3703" s="13">
        <f t="shared" si="229"/>
        <v>38.590000000000003</v>
      </c>
      <c r="R3703" s="14">
        <f t="shared" si="230"/>
        <v>42129.541585648149</v>
      </c>
      <c r="S3703" s="14">
        <f t="shared" si="231"/>
        <v>42159.541585648149</v>
      </c>
    </row>
    <row r="3704" spans="1:19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2" t="s">
        <v>8297</v>
      </c>
      <c r="O3704" t="s">
        <v>8298</v>
      </c>
      <c r="P3704" s="13">
        <f t="shared" si="228"/>
        <v>109</v>
      </c>
      <c r="Q3704" s="13">
        <f t="shared" si="229"/>
        <v>155.94999999999999</v>
      </c>
      <c r="R3704" s="14">
        <f t="shared" si="230"/>
        <v>42524.53800925926</v>
      </c>
      <c r="S3704" s="14">
        <f t="shared" si="231"/>
        <v>42561.957638888889</v>
      </c>
    </row>
    <row r="3705" spans="1:19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2" t="s">
        <v>8297</v>
      </c>
      <c r="O3705" t="s">
        <v>8298</v>
      </c>
      <c r="P3705" s="13">
        <f t="shared" si="228"/>
        <v>123</v>
      </c>
      <c r="Q3705" s="13">
        <f t="shared" si="229"/>
        <v>43.2</v>
      </c>
      <c r="R3705" s="14">
        <f t="shared" si="230"/>
        <v>42556.504490740743</v>
      </c>
      <c r="S3705" s="14">
        <f t="shared" si="231"/>
        <v>42595.290972222225</v>
      </c>
    </row>
    <row r="3706" spans="1:19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2" t="s">
        <v>8297</v>
      </c>
      <c r="O3706" t="s">
        <v>8298</v>
      </c>
      <c r="P3706" s="13">
        <f t="shared" si="228"/>
        <v>136</v>
      </c>
      <c r="Q3706" s="13">
        <f t="shared" si="229"/>
        <v>15.15</v>
      </c>
      <c r="R3706" s="14">
        <f t="shared" si="230"/>
        <v>42461.689745370371</v>
      </c>
      <c r="S3706" s="14">
        <f t="shared" si="231"/>
        <v>42521.689745370371</v>
      </c>
    </row>
    <row r="3707" spans="1:19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2" t="s">
        <v>8297</v>
      </c>
      <c r="O3707" t="s">
        <v>8298</v>
      </c>
      <c r="P3707" s="13">
        <f t="shared" si="228"/>
        <v>103</v>
      </c>
      <c r="Q3707" s="13">
        <f t="shared" si="229"/>
        <v>83.57</v>
      </c>
      <c r="R3707" s="14">
        <f t="shared" si="230"/>
        <v>41792.542986111112</v>
      </c>
      <c r="S3707" s="14">
        <f t="shared" si="231"/>
        <v>41813.75</v>
      </c>
    </row>
    <row r="3708" spans="1:19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2" t="s">
        <v>8297</v>
      </c>
      <c r="O3708" t="s">
        <v>8298</v>
      </c>
      <c r="P3708" s="13">
        <f t="shared" si="228"/>
        <v>121</v>
      </c>
      <c r="Q3708" s="13">
        <f t="shared" si="229"/>
        <v>140</v>
      </c>
      <c r="R3708" s="14">
        <f t="shared" si="230"/>
        <v>41879.913761574076</v>
      </c>
      <c r="S3708" s="14">
        <f t="shared" si="231"/>
        <v>41894.913761574076</v>
      </c>
    </row>
    <row r="3709" spans="1:19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2" t="s">
        <v>8297</v>
      </c>
      <c r="O3709" t="s">
        <v>8298</v>
      </c>
      <c r="P3709" s="13">
        <f t="shared" si="228"/>
        <v>186</v>
      </c>
      <c r="Q3709" s="13">
        <f t="shared" si="229"/>
        <v>80.87</v>
      </c>
      <c r="R3709" s="14">
        <f t="shared" si="230"/>
        <v>42552.048356481479</v>
      </c>
      <c r="S3709" s="14">
        <f t="shared" si="231"/>
        <v>42573.226388888885</v>
      </c>
    </row>
    <row r="3710" spans="1:19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2" t="s">
        <v>8297</v>
      </c>
      <c r="O3710" t="s">
        <v>8298</v>
      </c>
      <c r="P3710" s="13">
        <f t="shared" si="228"/>
        <v>300</v>
      </c>
      <c r="Q3710" s="13">
        <f t="shared" si="229"/>
        <v>53.85</v>
      </c>
      <c r="R3710" s="14">
        <f t="shared" si="230"/>
        <v>41810.142199074071</v>
      </c>
      <c r="S3710" s="14">
        <f t="shared" si="231"/>
        <v>41824.142199074071</v>
      </c>
    </row>
    <row r="3711" spans="1:19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2" t="s">
        <v>8297</v>
      </c>
      <c r="O3711" t="s">
        <v>8298</v>
      </c>
      <c r="P3711" s="13">
        <f t="shared" si="228"/>
        <v>108</v>
      </c>
      <c r="Q3711" s="13">
        <f t="shared" si="229"/>
        <v>30.93</v>
      </c>
      <c r="R3711" s="14">
        <f t="shared" si="230"/>
        <v>41785.707708333335</v>
      </c>
      <c r="S3711" s="14">
        <f t="shared" si="231"/>
        <v>41815.707708333335</v>
      </c>
    </row>
    <row r="3712" spans="1:19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2" t="s">
        <v>8297</v>
      </c>
      <c r="O3712" t="s">
        <v>8298</v>
      </c>
      <c r="P3712" s="13">
        <f t="shared" si="228"/>
        <v>141</v>
      </c>
      <c r="Q3712" s="13">
        <f t="shared" si="229"/>
        <v>67.959999999999994</v>
      </c>
      <c r="R3712" s="14">
        <f t="shared" si="230"/>
        <v>42072.576249999998</v>
      </c>
      <c r="S3712" s="14">
        <f t="shared" si="231"/>
        <v>42097.576249999998</v>
      </c>
    </row>
    <row r="3713" spans="1:19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2" t="s">
        <v>8297</v>
      </c>
      <c r="O3713" t="s">
        <v>8298</v>
      </c>
      <c r="P3713" s="13">
        <f t="shared" si="228"/>
        <v>114</v>
      </c>
      <c r="Q3713" s="13">
        <f t="shared" si="229"/>
        <v>27.14</v>
      </c>
      <c r="R3713" s="14">
        <f t="shared" si="230"/>
        <v>41779.724224537036</v>
      </c>
      <c r="S3713" s="14">
        <f t="shared" si="231"/>
        <v>41805.666666666664</v>
      </c>
    </row>
    <row r="3714" spans="1:19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2" t="s">
        <v>8297</v>
      </c>
      <c r="O3714" t="s">
        <v>8298</v>
      </c>
      <c r="P3714" s="13">
        <f t="shared" ref="P3714:P3777" si="232">ROUND(E3714/D3714*100,0)</f>
        <v>154</v>
      </c>
      <c r="Q3714" s="13">
        <f t="shared" si="229"/>
        <v>110.87</v>
      </c>
      <c r="R3714" s="14">
        <f t="shared" si="230"/>
        <v>42134.172071759262</v>
      </c>
      <c r="S3714" s="14">
        <f t="shared" si="231"/>
        <v>42155.290972222225</v>
      </c>
    </row>
    <row r="3715" spans="1:19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2" t="s">
        <v>8297</v>
      </c>
      <c r="O3715" t="s">
        <v>8298</v>
      </c>
      <c r="P3715" s="13">
        <f t="shared" si="232"/>
        <v>102</v>
      </c>
      <c r="Q3715" s="13">
        <f t="shared" ref="Q3715:Q3778" si="233">IFERROR(ROUND(E3715/L3715,2),0)</f>
        <v>106.84</v>
      </c>
      <c r="R3715" s="14">
        <f t="shared" ref="R3715:R3778" si="234">(((J3715/60)/60)/24)+DATE(1970,1,1)</f>
        <v>42505.738032407404</v>
      </c>
      <c r="S3715" s="14">
        <f t="shared" ref="S3715:S3778" si="235">(((I3715/60)/60)/24)+DATE(1970,1,1)</f>
        <v>42525.738032407404</v>
      </c>
    </row>
    <row r="3716" spans="1:19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2" t="s">
        <v>8297</v>
      </c>
      <c r="O3716" t="s">
        <v>8298</v>
      </c>
      <c r="P3716" s="13">
        <f t="shared" si="232"/>
        <v>102</v>
      </c>
      <c r="Q3716" s="13">
        <f t="shared" si="233"/>
        <v>105.52</v>
      </c>
      <c r="R3716" s="14">
        <f t="shared" si="234"/>
        <v>42118.556331018524</v>
      </c>
      <c r="S3716" s="14">
        <f t="shared" si="235"/>
        <v>42150.165972222225</v>
      </c>
    </row>
    <row r="3717" spans="1:19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2" t="s">
        <v>8297</v>
      </c>
      <c r="O3717" t="s">
        <v>8298</v>
      </c>
      <c r="P3717" s="13">
        <f t="shared" si="232"/>
        <v>103</v>
      </c>
      <c r="Q3717" s="13">
        <f t="shared" si="233"/>
        <v>132.96</v>
      </c>
      <c r="R3717" s="14">
        <f t="shared" si="234"/>
        <v>42036.995590277773</v>
      </c>
      <c r="S3717" s="14">
        <f t="shared" si="235"/>
        <v>42094.536111111112</v>
      </c>
    </row>
    <row r="3718" spans="1:19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2" t="s">
        <v>8297</v>
      </c>
      <c r="O3718" t="s">
        <v>8298</v>
      </c>
      <c r="P3718" s="13">
        <f t="shared" si="232"/>
        <v>156</v>
      </c>
      <c r="Q3718" s="13">
        <f t="shared" si="233"/>
        <v>51.92</v>
      </c>
      <c r="R3718" s="14">
        <f t="shared" si="234"/>
        <v>42360.887835648144</v>
      </c>
      <c r="S3718" s="14">
        <f t="shared" si="235"/>
        <v>42390.887835648144</v>
      </c>
    </row>
    <row r="3719" spans="1:19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2" t="s">
        <v>8297</v>
      </c>
      <c r="O3719" t="s">
        <v>8298</v>
      </c>
      <c r="P3719" s="13">
        <f t="shared" si="232"/>
        <v>101</v>
      </c>
      <c r="Q3719" s="13">
        <f t="shared" si="233"/>
        <v>310</v>
      </c>
      <c r="R3719" s="14">
        <f t="shared" si="234"/>
        <v>42102.866307870368</v>
      </c>
      <c r="S3719" s="14">
        <f t="shared" si="235"/>
        <v>42133.866307870368</v>
      </c>
    </row>
    <row r="3720" spans="1:19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2" t="s">
        <v>8297</v>
      </c>
      <c r="O3720" t="s">
        <v>8298</v>
      </c>
      <c r="P3720" s="13">
        <f t="shared" si="232"/>
        <v>239</v>
      </c>
      <c r="Q3720" s="13">
        <f t="shared" si="233"/>
        <v>26.02</v>
      </c>
      <c r="R3720" s="14">
        <f t="shared" si="234"/>
        <v>42032.716145833328</v>
      </c>
      <c r="S3720" s="14">
        <f t="shared" si="235"/>
        <v>42062.716145833328</v>
      </c>
    </row>
    <row r="3721" spans="1:19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2" t="s">
        <v>8297</v>
      </c>
      <c r="O3721" t="s">
        <v>8298</v>
      </c>
      <c r="P3721" s="13">
        <f t="shared" si="232"/>
        <v>210</v>
      </c>
      <c r="Q3721" s="13">
        <f t="shared" si="233"/>
        <v>105</v>
      </c>
      <c r="R3721" s="14">
        <f t="shared" si="234"/>
        <v>42147.729930555557</v>
      </c>
      <c r="S3721" s="14">
        <f t="shared" si="235"/>
        <v>42177.729930555557</v>
      </c>
    </row>
    <row r="3722" spans="1:19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2" t="s">
        <v>8297</v>
      </c>
      <c r="O3722" t="s">
        <v>8298</v>
      </c>
      <c r="P3722" s="13">
        <f t="shared" si="232"/>
        <v>105</v>
      </c>
      <c r="Q3722" s="13">
        <f t="shared" si="233"/>
        <v>86.23</v>
      </c>
      <c r="R3722" s="14">
        <f t="shared" si="234"/>
        <v>42165.993125000001</v>
      </c>
      <c r="S3722" s="14">
        <f t="shared" si="235"/>
        <v>42187.993125000001</v>
      </c>
    </row>
    <row r="3723" spans="1:19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2" t="s">
        <v>8297</v>
      </c>
      <c r="O3723" t="s">
        <v>8298</v>
      </c>
      <c r="P3723" s="13">
        <f t="shared" si="232"/>
        <v>101</v>
      </c>
      <c r="Q3723" s="13">
        <f t="shared" si="233"/>
        <v>114.55</v>
      </c>
      <c r="R3723" s="14">
        <f t="shared" si="234"/>
        <v>41927.936157407406</v>
      </c>
      <c r="S3723" s="14">
        <f t="shared" si="235"/>
        <v>41948.977824074071</v>
      </c>
    </row>
    <row r="3724" spans="1:19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2" t="s">
        <v>8297</v>
      </c>
      <c r="O3724" t="s">
        <v>8298</v>
      </c>
      <c r="P3724" s="13">
        <f t="shared" si="232"/>
        <v>111</v>
      </c>
      <c r="Q3724" s="13">
        <f t="shared" si="233"/>
        <v>47.66</v>
      </c>
      <c r="R3724" s="14">
        <f t="shared" si="234"/>
        <v>42381.671840277777</v>
      </c>
      <c r="S3724" s="14">
        <f t="shared" si="235"/>
        <v>42411.957638888889</v>
      </c>
    </row>
    <row r="3725" spans="1:19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2" t="s">
        <v>8297</v>
      </c>
      <c r="O3725" t="s">
        <v>8298</v>
      </c>
      <c r="P3725" s="13">
        <f t="shared" si="232"/>
        <v>102</v>
      </c>
      <c r="Q3725" s="13">
        <f t="shared" si="233"/>
        <v>72.89</v>
      </c>
      <c r="R3725" s="14">
        <f t="shared" si="234"/>
        <v>41943.753032407411</v>
      </c>
      <c r="S3725" s="14">
        <f t="shared" si="235"/>
        <v>41973.794699074075</v>
      </c>
    </row>
    <row r="3726" spans="1:19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2" t="s">
        <v>8297</v>
      </c>
      <c r="O3726" t="s">
        <v>8298</v>
      </c>
      <c r="P3726" s="13">
        <f t="shared" si="232"/>
        <v>103</v>
      </c>
      <c r="Q3726" s="13">
        <f t="shared" si="233"/>
        <v>49.55</v>
      </c>
      <c r="R3726" s="14">
        <f t="shared" si="234"/>
        <v>42465.491435185191</v>
      </c>
      <c r="S3726" s="14">
        <f t="shared" si="235"/>
        <v>42494.958333333328</v>
      </c>
    </row>
    <row r="3727" spans="1:19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2" t="s">
        <v>8297</v>
      </c>
      <c r="O3727" t="s">
        <v>8298</v>
      </c>
      <c r="P3727" s="13">
        <f t="shared" si="232"/>
        <v>127</v>
      </c>
      <c r="Q3727" s="13">
        <f t="shared" si="233"/>
        <v>25.4</v>
      </c>
      <c r="R3727" s="14">
        <f t="shared" si="234"/>
        <v>42401.945219907408</v>
      </c>
      <c r="S3727" s="14">
        <f t="shared" si="235"/>
        <v>42418.895833333328</v>
      </c>
    </row>
    <row r="3728" spans="1:19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2" t="s">
        <v>8297</v>
      </c>
      <c r="O3728" t="s">
        <v>8298</v>
      </c>
      <c r="P3728" s="13">
        <f t="shared" si="232"/>
        <v>339</v>
      </c>
      <c r="Q3728" s="13">
        <f t="shared" si="233"/>
        <v>62.59</v>
      </c>
      <c r="R3728" s="14">
        <f t="shared" si="234"/>
        <v>42462.140868055561</v>
      </c>
      <c r="S3728" s="14">
        <f t="shared" si="235"/>
        <v>42489.875</v>
      </c>
    </row>
    <row r="3729" spans="1:19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2" t="s">
        <v>8297</v>
      </c>
      <c r="O3729" t="s">
        <v>8298</v>
      </c>
      <c r="P3729" s="13">
        <f t="shared" si="232"/>
        <v>101</v>
      </c>
      <c r="Q3729" s="13">
        <f t="shared" si="233"/>
        <v>61.06</v>
      </c>
      <c r="R3729" s="14">
        <f t="shared" si="234"/>
        <v>42632.348310185189</v>
      </c>
      <c r="S3729" s="14">
        <f t="shared" si="235"/>
        <v>42663.204861111109</v>
      </c>
    </row>
    <row r="3730" spans="1:19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2" t="s">
        <v>8297</v>
      </c>
      <c r="O3730" t="s">
        <v>8298</v>
      </c>
      <c r="P3730" s="13">
        <f t="shared" si="232"/>
        <v>9</v>
      </c>
      <c r="Q3730" s="13">
        <f t="shared" si="233"/>
        <v>60.06</v>
      </c>
      <c r="R3730" s="14">
        <f t="shared" si="234"/>
        <v>42205.171018518522</v>
      </c>
      <c r="S3730" s="14">
        <f t="shared" si="235"/>
        <v>42235.171018518522</v>
      </c>
    </row>
    <row r="3731" spans="1:19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2" t="s">
        <v>8297</v>
      </c>
      <c r="O3731" t="s">
        <v>8298</v>
      </c>
      <c r="P3731" s="13">
        <f t="shared" si="232"/>
        <v>7</v>
      </c>
      <c r="Q3731" s="13">
        <f t="shared" si="233"/>
        <v>72.400000000000006</v>
      </c>
      <c r="R3731" s="14">
        <f t="shared" si="234"/>
        <v>42041.205000000002</v>
      </c>
      <c r="S3731" s="14">
        <f t="shared" si="235"/>
        <v>42086.16333333333</v>
      </c>
    </row>
    <row r="3732" spans="1:19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2" t="s">
        <v>8297</v>
      </c>
      <c r="O3732" t="s">
        <v>8298</v>
      </c>
      <c r="P3732" s="13">
        <f t="shared" si="232"/>
        <v>10</v>
      </c>
      <c r="Q3732" s="13">
        <f t="shared" si="233"/>
        <v>100</v>
      </c>
      <c r="R3732" s="14">
        <f t="shared" si="234"/>
        <v>42203.677766203706</v>
      </c>
      <c r="S3732" s="14">
        <f t="shared" si="235"/>
        <v>42233.677766203706</v>
      </c>
    </row>
    <row r="3733" spans="1:19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2" t="s">
        <v>8297</v>
      </c>
      <c r="O3733" t="s">
        <v>8298</v>
      </c>
      <c r="P3733" s="13">
        <f t="shared" si="232"/>
        <v>11</v>
      </c>
      <c r="Q3733" s="13">
        <f t="shared" si="233"/>
        <v>51.67</v>
      </c>
      <c r="R3733" s="14">
        <f t="shared" si="234"/>
        <v>41983.752847222218</v>
      </c>
      <c r="S3733" s="14">
        <f t="shared" si="235"/>
        <v>42014.140972222223</v>
      </c>
    </row>
    <row r="3734" spans="1:19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2" t="s">
        <v>8297</v>
      </c>
      <c r="O3734" t="s">
        <v>8298</v>
      </c>
      <c r="P3734" s="13">
        <f t="shared" si="232"/>
        <v>15</v>
      </c>
      <c r="Q3734" s="13">
        <f t="shared" si="233"/>
        <v>32.75</v>
      </c>
      <c r="R3734" s="14">
        <f t="shared" si="234"/>
        <v>41968.677465277782</v>
      </c>
      <c r="S3734" s="14">
        <f t="shared" si="235"/>
        <v>42028.5</v>
      </c>
    </row>
    <row r="3735" spans="1:19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2" t="s">
        <v>8297</v>
      </c>
      <c r="O3735" t="s">
        <v>8298</v>
      </c>
      <c r="P3735" s="13">
        <f t="shared" si="232"/>
        <v>0</v>
      </c>
      <c r="Q3735" s="13">
        <f t="shared" si="233"/>
        <v>0</v>
      </c>
      <c r="R3735" s="14">
        <f t="shared" si="234"/>
        <v>42103.024398148147</v>
      </c>
      <c r="S3735" s="14">
        <f t="shared" si="235"/>
        <v>42112.9375</v>
      </c>
    </row>
    <row r="3736" spans="1:19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2" t="s">
        <v>8297</v>
      </c>
      <c r="O3736" t="s">
        <v>8298</v>
      </c>
      <c r="P3736" s="13">
        <f t="shared" si="232"/>
        <v>28</v>
      </c>
      <c r="Q3736" s="13">
        <f t="shared" si="233"/>
        <v>61</v>
      </c>
      <c r="R3736" s="14">
        <f t="shared" si="234"/>
        <v>42089.901574074072</v>
      </c>
      <c r="S3736" s="14">
        <f t="shared" si="235"/>
        <v>42149.901574074072</v>
      </c>
    </row>
    <row r="3737" spans="1:19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2" t="s">
        <v>8297</v>
      </c>
      <c r="O3737" t="s">
        <v>8298</v>
      </c>
      <c r="P3737" s="13">
        <f t="shared" si="232"/>
        <v>13</v>
      </c>
      <c r="Q3737" s="13">
        <f t="shared" si="233"/>
        <v>10</v>
      </c>
      <c r="R3737" s="14">
        <f t="shared" si="234"/>
        <v>42122.693159722221</v>
      </c>
      <c r="S3737" s="14">
        <f t="shared" si="235"/>
        <v>42152.693159722221</v>
      </c>
    </row>
    <row r="3738" spans="1:19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2" t="s">
        <v>8297</v>
      </c>
      <c r="O3738" t="s">
        <v>8298</v>
      </c>
      <c r="P3738" s="13">
        <f t="shared" si="232"/>
        <v>1</v>
      </c>
      <c r="Q3738" s="13">
        <f t="shared" si="233"/>
        <v>10</v>
      </c>
      <c r="R3738" s="14">
        <f t="shared" si="234"/>
        <v>42048.711724537032</v>
      </c>
      <c r="S3738" s="14">
        <f t="shared" si="235"/>
        <v>42086.75</v>
      </c>
    </row>
    <row r="3739" spans="1:19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2" t="s">
        <v>8297</v>
      </c>
      <c r="O3739" t="s">
        <v>8298</v>
      </c>
      <c r="P3739" s="13">
        <f t="shared" si="232"/>
        <v>21</v>
      </c>
      <c r="Q3739" s="13">
        <f t="shared" si="233"/>
        <v>37.5</v>
      </c>
      <c r="R3739" s="14">
        <f t="shared" si="234"/>
        <v>42297.691006944442</v>
      </c>
      <c r="S3739" s="14">
        <f t="shared" si="235"/>
        <v>42320.290972222225</v>
      </c>
    </row>
    <row r="3740" spans="1:19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2" t="s">
        <v>8297</v>
      </c>
      <c r="O3740" t="s">
        <v>8298</v>
      </c>
      <c r="P3740" s="13">
        <f t="shared" si="232"/>
        <v>18</v>
      </c>
      <c r="Q3740" s="13">
        <f t="shared" si="233"/>
        <v>45</v>
      </c>
      <c r="R3740" s="14">
        <f t="shared" si="234"/>
        <v>41813.938715277778</v>
      </c>
      <c r="S3740" s="14">
        <f t="shared" si="235"/>
        <v>41835.916666666664</v>
      </c>
    </row>
    <row r="3741" spans="1:19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2" t="s">
        <v>8297</v>
      </c>
      <c r="O3741" t="s">
        <v>8298</v>
      </c>
      <c r="P3741" s="13">
        <f t="shared" si="232"/>
        <v>20</v>
      </c>
      <c r="Q3741" s="13">
        <f t="shared" si="233"/>
        <v>100.63</v>
      </c>
      <c r="R3741" s="14">
        <f t="shared" si="234"/>
        <v>42548.449861111112</v>
      </c>
      <c r="S3741" s="14">
        <f t="shared" si="235"/>
        <v>42568.449861111112</v>
      </c>
    </row>
    <row r="3742" spans="1:19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2" t="s">
        <v>8297</v>
      </c>
      <c r="O3742" t="s">
        <v>8298</v>
      </c>
      <c r="P3742" s="13">
        <f t="shared" si="232"/>
        <v>18</v>
      </c>
      <c r="Q3742" s="13">
        <f t="shared" si="233"/>
        <v>25.57</v>
      </c>
      <c r="R3742" s="14">
        <f t="shared" si="234"/>
        <v>41833.089756944442</v>
      </c>
      <c r="S3742" s="14">
        <f t="shared" si="235"/>
        <v>41863.079143518517</v>
      </c>
    </row>
    <row r="3743" spans="1:19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2" t="s">
        <v>8297</v>
      </c>
      <c r="O3743" t="s">
        <v>8298</v>
      </c>
      <c r="P3743" s="13">
        <f t="shared" si="232"/>
        <v>0</v>
      </c>
      <c r="Q3743" s="13">
        <f t="shared" si="233"/>
        <v>0</v>
      </c>
      <c r="R3743" s="14">
        <f t="shared" si="234"/>
        <v>42325.920717592591</v>
      </c>
      <c r="S3743" s="14">
        <f t="shared" si="235"/>
        <v>42355.920717592591</v>
      </c>
    </row>
    <row r="3744" spans="1:19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2" t="s">
        <v>8297</v>
      </c>
      <c r="O3744" t="s">
        <v>8298</v>
      </c>
      <c r="P3744" s="13">
        <f t="shared" si="232"/>
        <v>2</v>
      </c>
      <c r="Q3744" s="13">
        <f t="shared" si="233"/>
        <v>25</v>
      </c>
      <c r="R3744" s="14">
        <f t="shared" si="234"/>
        <v>41858.214629629627</v>
      </c>
      <c r="S3744" s="14">
        <f t="shared" si="235"/>
        <v>41888.214629629627</v>
      </c>
    </row>
    <row r="3745" spans="1:19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2" t="s">
        <v>8297</v>
      </c>
      <c r="O3745" t="s">
        <v>8298</v>
      </c>
      <c r="P3745" s="13">
        <f t="shared" si="232"/>
        <v>0</v>
      </c>
      <c r="Q3745" s="13">
        <f t="shared" si="233"/>
        <v>0</v>
      </c>
      <c r="R3745" s="14">
        <f t="shared" si="234"/>
        <v>41793.710231481484</v>
      </c>
      <c r="S3745" s="14">
        <f t="shared" si="235"/>
        <v>41823.710231481484</v>
      </c>
    </row>
    <row r="3746" spans="1:19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2" t="s">
        <v>8297</v>
      </c>
      <c r="O3746" t="s">
        <v>8298</v>
      </c>
      <c r="P3746" s="13">
        <f t="shared" si="232"/>
        <v>0</v>
      </c>
      <c r="Q3746" s="13">
        <f t="shared" si="233"/>
        <v>0</v>
      </c>
      <c r="R3746" s="14">
        <f t="shared" si="234"/>
        <v>41793.814259259263</v>
      </c>
      <c r="S3746" s="14">
        <f t="shared" si="235"/>
        <v>41825.165972222225</v>
      </c>
    </row>
    <row r="3747" spans="1:19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2" t="s">
        <v>8297</v>
      </c>
      <c r="O3747" t="s">
        <v>8298</v>
      </c>
      <c r="P3747" s="13">
        <f t="shared" si="232"/>
        <v>10</v>
      </c>
      <c r="Q3747" s="13">
        <f t="shared" si="233"/>
        <v>10</v>
      </c>
      <c r="R3747" s="14">
        <f t="shared" si="234"/>
        <v>41831.697939814818</v>
      </c>
      <c r="S3747" s="14">
        <f t="shared" si="235"/>
        <v>41861.697939814818</v>
      </c>
    </row>
    <row r="3748" spans="1:19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2" t="s">
        <v>8297</v>
      </c>
      <c r="O3748" t="s">
        <v>8298</v>
      </c>
      <c r="P3748" s="13">
        <f t="shared" si="232"/>
        <v>2</v>
      </c>
      <c r="Q3748" s="13">
        <f t="shared" si="233"/>
        <v>202</v>
      </c>
      <c r="R3748" s="14">
        <f t="shared" si="234"/>
        <v>42621.389340277776</v>
      </c>
      <c r="S3748" s="14">
        <f t="shared" si="235"/>
        <v>42651.389340277776</v>
      </c>
    </row>
    <row r="3749" spans="1:19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2" t="s">
        <v>8297</v>
      </c>
      <c r="O3749" t="s">
        <v>8298</v>
      </c>
      <c r="P3749" s="13">
        <f t="shared" si="232"/>
        <v>1</v>
      </c>
      <c r="Q3749" s="13">
        <f t="shared" si="233"/>
        <v>25</v>
      </c>
      <c r="R3749" s="14">
        <f t="shared" si="234"/>
        <v>42164.299722222218</v>
      </c>
      <c r="S3749" s="14">
        <f t="shared" si="235"/>
        <v>42190.957638888889</v>
      </c>
    </row>
    <row r="3750" spans="1:19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2" t="s">
        <v>8297</v>
      </c>
      <c r="O3750" t="s">
        <v>8339</v>
      </c>
      <c r="P3750" s="13">
        <f t="shared" si="232"/>
        <v>104</v>
      </c>
      <c r="Q3750" s="13">
        <f t="shared" si="233"/>
        <v>99.54</v>
      </c>
      <c r="R3750" s="14">
        <f t="shared" si="234"/>
        <v>42395.706435185188</v>
      </c>
      <c r="S3750" s="14">
        <f t="shared" si="235"/>
        <v>42416.249305555553</v>
      </c>
    </row>
    <row r="3751" spans="1:19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2" t="s">
        <v>8297</v>
      </c>
      <c r="O3751" t="s">
        <v>8339</v>
      </c>
      <c r="P3751" s="13">
        <f t="shared" si="232"/>
        <v>105</v>
      </c>
      <c r="Q3751" s="13">
        <f t="shared" si="233"/>
        <v>75</v>
      </c>
      <c r="R3751" s="14">
        <f t="shared" si="234"/>
        <v>42458.127175925925</v>
      </c>
      <c r="S3751" s="14">
        <f t="shared" si="235"/>
        <v>42489.165972222225</v>
      </c>
    </row>
    <row r="3752" spans="1:19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2" t="s">
        <v>8297</v>
      </c>
      <c r="O3752" t="s">
        <v>8339</v>
      </c>
      <c r="P3752" s="13">
        <f t="shared" si="232"/>
        <v>100</v>
      </c>
      <c r="Q3752" s="13">
        <f t="shared" si="233"/>
        <v>215.25</v>
      </c>
      <c r="R3752" s="14">
        <f t="shared" si="234"/>
        <v>42016.981574074074</v>
      </c>
      <c r="S3752" s="14">
        <f t="shared" si="235"/>
        <v>42045.332638888889</v>
      </c>
    </row>
    <row r="3753" spans="1:19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2" t="s">
        <v>8297</v>
      </c>
      <c r="O3753" t="s">
        <v>8339</v>
      </c>
      <c r="P3753" s="13">
        <f t="shared" si="232"/>
        <v>133</v>
      </c>
      <c r="Q3753" s="13">
        <f t="shared" si="233"/>
        <v>120.55</v>
      </c>
      <c r="R3753" s="14">
        <f t="shared" si="234"/>
        <v>42403.035567129627</v>
      </c>
      <c r="S3753" s="14">
        <f t="shared" si="235"/>
        <v>42462.993900462956</v>
      </c>
    </row>
    <row r="3754" spans="1:19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2" t="s">
        <v>8297</v>
      </c>
      <c r="O3754" t="s">
        <v>8339</v>
      </c>
      <c r="P3754" s="13">
        <f t="shared" si="232"/>
        <v>113</v>
      </c>
      <c r="Q3754" s="13">
        <f t="shared" si="233"/>
        <v>37.67</v>
      </c>
      <c r="R3754" s="14">
        <f t="shared" si="234"/>
        <v>42619.802488425921</v>
      </c>
      <c r="S3754" s="14">
        <f t="shared" si="235"/>
        <v>42659.875</v>
      </c>
    </row>
    <row r="3755" spans="1:19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2" t="s">
        <v>8297</v>
      </c>
      <c r="O3755" t="s">
        <v>8339</v>
      </c>
      <c r="P3755" s="13">
        <f t="shared" si="232"/>
        <v>103</v>
      </c>
      <c r="Q3755" s="13">
        <f t="shared" si="233"/>
        <v>172.23</v>
      </c>
      <c r="R3755" s="14">
        <f t="shared" si="234"/>
        <v>42128.824074074073</v>
      </c>
      <c r="S3755" s="14">
        <f t="shared" si="235"/>
        <v>42158</v>
      </c>
    </row>
    <row r="3756" spans="1:19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2" t="s">
        <v>8297</v>
      </c>
      <c r="O3756" t="s">
        <v>8339</v>
      </c>
      <c r="P3756" s="13">
        <f t="shared" si="232"/>
        <v>120</v>
      </c>
      <c r="Q3756" s="13">
        <f t="shared" si="233"/>
        <v>111.11</v>
      </c>
      <c r="R3756" s="14">
        <f t="shared" si="234"/>
        <v>41808.881215277775</v>
      </c>
      <c r="S3756" s="14">
        <f t="shared" si="235"/>
        <v>41846.207638888889</v>
      </c>
    </row>
    <row r="3757" spans="1:19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2" t="s">
        <v>8297</v>
      </c>
      <c r="O3757" t="s">
        <v>8339</v>
      </c>
      <c r="P3757" s="13">
        <f t="shared" si="232"/>
        <v>130</v>
      </c>
      <c r="Q3757" s="13">
        <f t="shared" si="233"/>
        <v>25.46</v>
      </c>
      <c r="R3757" s="14">
        <f t="shared" si="234"/>
        <v>42445.866979166662</v>
      </c>
      <c r="S3757" s="14">
        <f t="shared" si="235"/>
        <v>42475.866979166662</v>
      </c>
    </row>
    <row r="3758" spans="1:19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2" t="s">
        <v>8297</v>
      </c>
      <c r="O3758" t="s">
        <v>8339</v>
      </c>
      <c r="P3758" s="13">
        <f t="shared" si="232"/>
        <v>101</v>
      </c>
      <c r="Q3758" s="13">
        <f t="shared" si="233"/>
        <v>267.64999999999998</v>
      </c>
      <c r="R3758" s="14">
        <f t="shared" si="234"/>
        <v>41771.814791666664</v>
      </c>
      <c r="S3758" s="14">
        <f t="shared" si="235"/>
        <v>41801.814791666664</v>
      </c>
    </row>
    <row r="3759" spans="1:19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2" t="s">
        <v>8297</v>
      </c>
      <c r="O3759" t="s">
        <v>8339</v>
      </c>
      <c r="P3759" s="13">
        <f t="shared" si="232"/>
        <v>109</v>
      </c>
      <c r="Q3759" s="13">
        <f t="shared" si="233"/>
        <v>75.959999999999994</v>
      </c>
      <c r="R3759" s="14">
        <f t="shared" si="234"/>
        <v>41954.850868055553</v>
      </c>
      <c r="S3759" s="14">
        <f t="shared" si="235"/>
        <v>41974.850868055553</v>
      </c>
    </row>
    <row r="3760" spans="1:19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2" t="s">
        <v>8297</v>
      </c>
      <c r="O3760" t="s">
        <v>8339</v>
      </c>
      <c r="P3760" s="13">
        <f t="shared" si="232"/>
        <v>102</v>
      </c>
      <c r="Q3760" s="13">
        <f t="shared" si="233"/>
        <v>59.04</v>
      </c>
      <c r="R3760" s="14">
        <f t="shared" si="234"/>
        <v>41747.471504629626</v>
      </c>
      <c r="S3760" s="14">
        <f t="shared" si="235"/>
        <v>41778.208333333336</v>
      </c>
    </row>
    <row r="3761" spans="1:19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2" t="s">
        <v>8297</v>
      </c>
      <c r="O3761" t="s">
        <v>8339</v>
      </c>
      <c r="P3761" s="13">
        <f t="shared" si="232"/>
        <v>110</v>
      </c>
      <c r="Q3761" s="13">
        <f t="shared" si="233"/>
        <v>50.11</v>
      </c>
      <c r="R3761" s="14">
        <f t="shared" si="234"/>
        <v>42182.108252314814</v>
      </c>
      <c r="S3761" s="14">
        <f t="shared" si="235"/>
        <v>42242.108252314814</v>
      </c>
    </row>
    <row r="3762" spans="1:19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2" t="s">
        <v>8297</v>
      </c>
      <c r="O3762" t="s">
        <v>8339</v>
      </c>
      <c r="P3762" s="13">
        <f t="shared" si="232"/>
        <v>101</v>
      </c>
      <c r="Q3762" s="13">
        <f t="shared" si="233"/>
        <v>55.5</v>
      </c>
      <c r="R3762" s="14">
        <f t="shared" si="234"/>
        <v>41739.525300925925</v>
      </c>
      <c r="S3762" s="14">
        <f t="shared" si="235"/>
        <v>41764.525300925925</v>
      </c>
    </row>
    <row r="3763" spans="1:19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2" t="s">
        <v>8297</v>
      </c>
      <c r="O3763" t="s">
        <v>8339</v>
      </c>
      <c r="P3763" s="13">
        <f t="shared" si="232"/>
        <v>100</v>
      </c>
      <c r="Q3763" s="13">
        <f t="shared" si="233"/>
        <v>166.67</v>
      </c>
      <c r="R3763" s="14">
        <f t="shared" si="234"/>
        <v>42173.466863425929</v>
      </c>
      <c r="S3763" s="14">
        <f t="shared" si="235"/>
        <v>42226.958333333328</v>
      </c>
    </row>
    <row r="3764" spans="1:19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2" t="s">
        <v>8297</v>
      </c>
      <c r="O3764" t="s">
        <v>8339</v>
      </c>
      <c r="P3764" s="13">
        <f t="shared" si="232"/>
        <v>106</v>
      </c>
      <c r="Q3764" s="13">
        <f t="shared" si="233"/>
        <v>47.43</v>
      </c>
      <c r="R3764" s="14">
        <f t="shared" si="234"/>
        <v>42193.813530092593</v>
      </c>
      <c r="S3764" s="14">
        <f t="shared" si="235"/>
        <v>42218.813530092593</v>
      </c>
    </row>
    <row r="3765" spans="1:19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2" t="s">
        <v>8297</v>
      </c>
      <c r="O3765" t="s">
        <v>8339</v>
      </c>
      <c r="P3765" s="13">
        <f t="shared" si="232"/>
        <v>100</v>
      </c>
      <c r="Q3765" s="13">
        <f t="shared" si="233"/>
        <v>64.94</v>
      </c>
      <c r="R3765" s="14">
        <f t="shared" si="234"/>
        <v>42065.750300925924</v>
      </c>
      <c r="S3765" s="14">
        <f t="shared" si="235"/>
        <v>42095.708634259259</v>
      </c>
    </row>
    <row r="3766" spans="1:19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2" t="s">
        <v>8297</v>
      </c>
      <c r="O3766" t="s">
        <v>8339</v>
      </c>
      <c r="P3766" s="13">
        <f t="shared" si="232"/>
        <v>100</v>
      </c>
      <c r="Q3766" s="13">
        <f t="shared" si="233"/>
        <v>55.56</v>
      </c>
      <c r="R3766" s="14">
        <f t="shared" si="234"/>
        <v>42499.842962962968</v>
      </c>
      <c r="S3766" s="14">
        <f t="shared" si="235"/>
        <v>42519.024999999994</v>
      </c>
    </row>
    <row r="3767" spans="1:19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2" t="s">
        <v>8297</v>
      </c>
      <c r="O3767" t="s">
        <v>8339</v>
      </c>
      <c r="P3767" s="13">
        <f t="shared" si="232"/>
        <v>113</v>
      </c>
      <c r="Q3767" s="13">
        <f t="shared" si="233"/>
        <v>74.22</v>
      </c>
      <c r="R3767" s="14">
        <f t="shared" si="234"/>
        <v>41820.776412037041</v>
      </c>
      <c r="S3767" s="14">
        <f t="shared" si="235"/>
        <v>41850.776412037041</v>
      </c>
    </row>
    <row r="3768" spans="1:19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2" t="s">
        <v>8297</v>
      </c>
      <c r="O3768" t="s">
        <v>8339</v>
      </c>
      <c r="P3768" s="13">
        <f t="shared" si="232"/>
        <v>103</v>
      </c>
      <c r="Q3768" s="13">
        <f t="shared" si="233"/>
        <v>106.93</v>
      </c>
      <c r="R3768" s="14">
        <f t="shared" si="234"/>
        <v>41788.167187500003</v>
      </c>
      <c r="S3768" s="14">
        <f t="shared" si="235"/>
        <v>41823.167187500003</v>
      </c>
    </row>
    <row r="3769" spans="1:19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2" t="s">
        <v>8297</v>
      </c>
      <c r="O3769" t="s">
        <v>8339</v>
      </c>
      <c r="P3769" s="13">
        <f t="shared" si="232"/>
        <v>117</v>
      </c>
      <c r="Q3769" s="13">
        <f t="shared" si="233"/>
        <v>41.7</v>
      </c>
      <c r="R3769" s="14">
        <f t="shared" si="234"/>
        <v>42050.019641203704</v>
      </c>
      <c r="S3769" s="14">
        <f t="shared" si="235"/>
        <v>42064.207638888889</v>
      </c>
    </row>
    <row r="3770" spans="1:19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2" t="s">
        <v>8297</v>
      </c>
      <c r="O3770" t="s">
        <v>8339</v>
      </c>
      <c r="P3770" s="13">
        <f t="shared" si="232"/>
        <v>108</v>
      </c>
      <c r="Q3770" s="13">
        <f t="shared" si="233"/>
        <v>74.239999999999995</v>
      </c>
      <c r="R3770" s="14">
        <f t="shared" si="234"/>
        <v>41772.727893518517</v>
      </c>
      <c r="S3770" s="14">
        <f t="shared" si="235"/>
        <v>41802.727893518517</v>
      </c>
    </row>
    <row r="3771" spans="1:19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2" t="s">
        <v>8297</v>
      </c>
      <c r="O3771" t="s">
        <v>8339</v>
      </c>
      <c r="P3771" s="13">
        <f t="shared" si="232"/>
        <v>100</v>
      </c>
      <c r="Q3771" s="13">
        <f t="shared" si="233"/>
        <v>73.33</v>
      </c>
      <c r="R3771" s="14">
        <f t="shared" si="234"/>
        <v>42445.598136574074</v>
      </c>
      <c r="S3771" s="14">
        <f t="shared" si="235"/>
        <v>42475.598136574074</v>
      </c>
    </row>
    <row r="3772" spans="1:19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2" t="s">
        <v>8297</v>
      </c>
      <c r="O3772" t="s">
        <v>8339</v>
      </c>
      <c r="P3772" s="13">
        <f t="shared" si="232"/>
        <v>100</v>
      </c>
      <c r="Q3772" s="13">
        <f t="shared" si="233"/>
        <v>100</v>
      </c>
      <c r="R3772" s="14">
        <f t="shared" si="234"/>
        <v>42138.930671296301</v>
      </c>
      <c r="S3772" s="14">
        <f t="shared" si="235"/>
        <v>42168.930671296301</v>
      </c>
    </row>
    <row r="3773" spans="1:19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2" t="s">
        <v>8297</v>
      </c>
      <c r="O3773" t="s">
        <v>8339</v>
      </c>
      <c r="P3773" s="13">
        <f t="shared" si="232"/>
        <v>146</v>
      </c>
      <c r="Q3773" s="13">
        <f t="shared" si="233"/>
        <v>38.42</v>
      </c>
      <c r="R3773" s="14">
        <f t="shared" si="234"/>
        <v>42493.857083333336</v>
      </c>
      <c r="S3773" s="14">
        <f t="shared" si="235"/>
        <v>42508</v>
      </c>
    </row>
    <row r="3774" spans="1:19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2" t="s">
        <v>8297</v>
      </c>
      <c r="O3774" t="s">
        <v>8339</v>
      </c>
      <c r="P3774" s="13">
        <f t="shared" si="232"/>
        <v>110</v>
      </c>
      <c r="Q3774" s="13">
        <f t="shared" si="233"/>
        <v>166.97</v>
      </c>
      <c r="R3774" s="14">
        <f t="shared" si="234"/>
        <v>42682.616967592592</v>
      </c>
      <c r="S3774" s="14">
        <f t="shared" si="235"/>
        <v>42703.25</v>
      </c>
    </row>
    <row r="3775" spans="1:19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2" t="s">
        <v>8297</v>
      </c>
      <c r="O3775" t="s">
        <v>8339</v>
      </c>
      <c r="P3775" s="13">
        <f t="shared" si="232"/>
        <v>108</v>
      </c>
      <c r="Q3775" s="13">
        <f t="shared" si="233"/>
        <v>94.91</v>
      </c>
      <c r="R3775" s="14">
        <f t="shared" si="234"/>
        <v>42656.005173611105</v>
      </c>
      <c r="S3775" s="14">
        <f t="shared" si="235"/>
        <v>42689.088888888888</v>
      </c>
    </row>
    <row r="3776" spans="1:19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2" t="s">
        <v>8297</v>
      </c>
      <c r="O3776" t="s">
        <v>8339</v>
      </c>
      <c r="P3776" s="13">
        <f t="shared" si="232"/>
        <v>100</v>
      </c>
      <c r="Q3776" s="13">
        <f t="shared" si="233"/>
        <v>100</v>
      </c>
      <c r="R3776" s="14">
        <f t="shared" si="234"/>
        <v>42087.792303240742</v>
      </c>
      <c r="S3776" s="14">
        <f t="shared" si="235"/>
        <v>42103.792303240742</v>
      </c>
    </row>
    <row r="3777" spans="1:19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2" t="s">
        <v>8297</v>
      </c>
      <c r="O3777" t="s">
        <v>8339</v>
      </c>
      <c r="P3777" s="13">
        <f t="shared" si="232"/>
        <v>100</v>
      </c>
      <c r="Q3777" s="13">
        <f t="shared" si="233"/>
        <v>143.21</v>
      </c>
      <c r="R3777" s="14">
        <f t="shared" si="234"/>
        <v>42075.942627314813</v>
      </c>
      <c r="S3777" s="14">
        <f t="shared" si="235"/>
        <v>42103.166666666672</v>
      </c>
    </row>
    <row r="3778" spans="1:19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2" t="s">
        <v>8297</v>
      </c>
      <c r="O3778" t="s">
        <v>8339</v>
      </c>
      <c r="P3778" s="13">
        <f t="shared" ref="P3778:P3841" si="236">ROUND(E3778/D3778*100,0)</f>
        <v>107</v>
      </c>
      <c r="Q3778" s="13">
        <f t="shared" si="233"/>
        <v>90.82</v>
      </c>
      <c r="R3778" s="14">
        <f t="shared" si="234"/>
        <v>41814.367800925924</v>
      </c>
      <c r="S3778" s="14">
        <f t="shared" si="235"/>
        <v>41852.041666666664</v>
      </c>
    </row>
    <row r="3779" spans="1:19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2" t="s">
        <v>8297</v>
      </c>
      <c r="O3779" t="s">
        <v>8339</v>
      </c>
      <c r="P3779" s="13">
        <f t="shared" si="236"/>
        <v>143</v>
      </c>
      <c r="Q3779" s="13">
        <f t="shared" ref="Q3779:Q3842" si="237">IFERROR(ROUND(E3779/L3779,2),0)</f>
        <v>48.54</v>
      </c>
      <c r="R3779" s="14">
        <f t="shared" ref="R3779:R3842" si="238">(((J3779/60)/60)/24)+DATE(1970,1,1)</f>
        <v>41887.111354166671</v>
      </c>
      <c r="S3779" s="14">
        <f t="shared" ref="S3779:S3842" si="239">(((I3779/60)/60)/24)+DATE(1970,1,1)</f>
        <v>41909.166666666664</v>
      </c>
    </row>
    <row r="3780" spans="1:19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2" t="s">
        <v>8297</v>
      </c>
      <c r="O3780" t="s">
        <v>8339</v>
      </c>
      <c r="P3780" s="13">
        <f t="shared" si="236"/>
        <v>105</v>
      </c>
      <c r="Q3780" s="13">
        <f t="shared" si="237"/>
        <v>70.03</v>
      </c>
      <c r="R3780" s="14">
        <f t="shared" si="238"/>
        <v>41989.819212962961</v>
      </c>
      <c r="S3780" s="14">
        <f t="shared" si="239"/>
        <v>42049.819212962961</v>
      </c>
    </row>
    <row r="3781" spans="1:19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2" t="s">
        <v>8297</v>
      </c>
      <c r="O3781" t="s">
        <v>8339</v>
      </c>
      <c r="P3781" s="13">
        <f t="shared" si="236"/>
        <v>104</v>
      </c>
      <c r="Q3781" s="13">
        <f t="shared" si="237"/>
        <v>135.63</v>
      </c>
      <c r="R3781" s="14">
        <f t="shared" si="238"/>
        <v>42425.735416666663</v>
      </c>
      <c r="S3781" s="14">
        <f t="shared" si="239"/>
        <v>42455.693750000006</v>
      </c>
    </row>
    <row r="3782" spans="1:19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2" t="s">
        <v>8297</v>
      </c>
      <c r="O3782" t="s">
        <v>8339</v>
      </c>
      <c r="P3782" s="13">
        <f t="shared" si="236"/>
        <v>120</v>
      </c>
      <c r="Q3782" s="13">
        <f t="shared" si="237"/>
        <v>100</v>
      </c>
      <c r="R3782" s="14">
        <f t="shared" si="238"/>
        <v>42166.219733796301</v>
      </c>
      <c r="S3782" s="14">
        <f t="shared" si="239"/>
        <v>42198.837499999994</v>
      </c>
    </row>
    <row r="3783" spans="1:19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2" t="s">
        <v>8297</v>
      </c>
      <c r="O3783" t="s">
        <v>8339</v>
      </c>
      <c r="P3783" s="13">
        <f t="shared" si="236"/>
        <v>110</v>
      </c>
      <c r="Q3783" s="13">
        <f t="shared" si="237"/>
        <v>94.9</v>
      </c>
      <c r="R3783" s="14">
        <f t="shared" si="238"/>
        <v>41865.882928240739</v>
      </c>
      <c r="S3783" s="14">
        <f t="shared" si="239"/>
        <v>41890.882928240739</v>
      </c>
    </row>
    <row r="3784" spans="1:19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2" t="s">
        <v>8297</v>
      </c>
      <c r="O3784" t="s">
        <v>8339</v>
      </c>
      <c r="P3784" s="13">
        <f t="shared" si="236"/>
        <v>102</v>
      </c>
      <c r="Q3784" s="13">
        <f t="shared" si="237"/>
        <v>75.37</v>
      </c>
      <c r="R3784" s="14">
        <f t="shared" si="238"/>
        <v>42546.862233796302</v>
      </c>
      <c r="S3784" s="14">
        <f t="shared" si="239"/>
        <v>42575.958333333328</v>
      </c>
    </row>
    <row r="3785" spans="1:19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2" t="s">
        <v>8297</v>
      </c>
      <c r="O3785" t="s">
        <v>8339</v>
      </c>
      <c r="P3785" s="13">
        <f t="shared" si="236"/>
        <v>129</v>
      </c>
      <c r="Q3785" s="13">
        <f t="shared" si="237"/>
        <v>64.459999999999994</v>
      </c>
      <c r="R3785" s="14">
        <f t="shared" si="238"/>
        <v>42420.140277777777</v>
      </c>
      <c r="S3785" s="14">
        <f t="shared" si="239"/>
        <v>42444.666666666672</v>
      </c>
    </row>
    <row r="3786" spans="1:19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2" t="s">
        <v>8297</v>
      </c>
      <c r="O3786" t="s">
        <v>8339</v>
      </c>
      <c r="P3786" s="13">
        <f t="shared" si="236"/>
        <v>115</v>
      </c>
      <c r="Q3786" s="13">
        <f t="shared" si="237"/>
        <v>115</v>
      </c>
      <c r="R3786" s="14">
        <f t="shared" si="238"/>
        <v>42531.980694444443</v>
      </c>
      <c r="S3786" s="14">
        <f t="shared" si="239"/>
        <v>42561.980694444443</v>
      </c>
    </row>
    <row r="3787" spans="1:19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2" t="s">
        <v>8297</v>
      </c>
      <c r="O3787" t="s">
        <v>8339</v>
      </c>
      <c r="P3787" s="13">
        <f t="shared" si="236"/>
        <v>151</v>
      </c>
      <c r="Q3787" s="13">
        <f t="shared" si="237"/>
        <v>100.5</v>
      </c>
      <c r="R3787" s="14">
        <f t="shared" si="238"/>
        <v>42548.63853009259</v>
      </c>
      <c r="S3787" s="14">
        <f t="shared" si="239"/>
        <v>42584.418749999997</v>
      </c>
    </row>
    <row r="3788" spans="1:19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2" t="s">
        <v>8297</v>
      </c>
      <c r="O3788" t="s">
        <v>8339</v>
      </c>
      <c r="P3788" s="13">
        <f t="shared" si="236"/>
        <v>111</v>
      </c>
      <c r="Q3788" s="13">
        <f t="shared" si="237"/>
        <v>93.77</v>
      </c>
      <c r="R3788" s="14">
        <f t="shared" si="238"/>
        <v>42487.037905092591</v>
      </c>
      <c r="S3788" s="14">
        <f t="shared" si="239"/>
        <v>42517.037905092591</v>
      </c>
    </row>
    <row r="3789" spans="1:19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2" t="s">
        <v>8297</v>
      </c>
      <c r="O3789" t="s">
        <v>8339</v>
      </c>
      <c r="P3789" s="13">
        <f t="shared" si="236"/>
        <v>100</v>
      </c>
      <c r="Q3789" s="13">
        <f t="shared" si="237"/>
        <v>35.1</v>
      </c>
      <c r="R3789" s="14">
        <f t="shared" si="238"/>
        <v>42167.534791666665</v>
      </c>
      <c r="S3789" s="14">
        <f t="shared" si="239"/>
        <v>42196.165972222225</v>
      </c>
    </row>
    <row r="3790" spans="1:19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2" t="s">
        <v>8297</v>
      </c>
      <c r="O3790" t="s">
        <v>8339</v>
      </c>
      <c r="P3790" s="13">
        <f t="shared" si="236"/>
        <v>1</v>
      </c>
      <c r="Q3790" s="13">
        <f t="shared" si="237"/>
        <v>500</v>
      </c>
      <c r="R3790" s="14">
        <f t="shared" si="238"/>
        <v>42333.695821759262</v>
      </c>
      <c r="S3790" s="14">
        <f t="shared" si="239"/>
        <v>42361.679166666669</v>
      </c>
    </row>
    <row r="3791" spans="1:19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2" t="s">
        <v>8297</v>
      </c>
      <c r="O3791" t="s">
        <v>8339</v>
      </c>
      <c r="P3791" s="13">
        <f t="shared" si="236"/>
        <v>3</v>
      </c>
      <c r="Q3791" s="13">
        <f t="shared" si="237"/>
        <v>29</v>
      </c>
      <c r="R3791" s="14">
        <f t="shared" si="238"/>
        <v>42138.798819444448</v>
      </c>
      <c r="S3791" s="14">
        <f t="shared" si="239"/>
        <v>42170.798819444448</v>
      </c>
    </row>
    <row r="3792" spans="1:19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2" t="s">
        <v>8297</v>
      </c>
      <c r="O3792" t="s">
        <v>8339</v>
      </c>
      <c r="P3792" s="13">
        <f t="shared" si="236"/>
        <v>0</v>
      </c>
      <c r="Q3792" s="13">
        <f t="shared" si="237"/>
        <v>0</v>
      </c>
      <c r="R3792" s="14">
        <f t="shared" si="238"/>
        <v>42666.666932870372</v>
      </c>
      <c r="S3792" s="14">
        <f t="shared" si="239"/>
        <v>42696.708599537036</v>
      </c>
    </row>
    <row r="3793" spans="1:19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2" t="s">
        <v>8297</v>
      </c>
      <c r="O3793" t="s">
        <v>8339</v>
      </c>
      <c r="P3793" s="13">
        <f t="shared" si="236"/>
        <v>0</v>
      </c>
      <c r="Q3793" s="13">
        <f t="shared" si="237"/>
        <v>0</v>
      </c>
      <c r="R3793" s="14">
        <f t="shared" si="238"/>
        <v>41766.692037037035</v>
      </c>
      <c r="S3793" s="14">
        <f t="shared" si="239"/>
        <v>41826.692037037035</v>
      </c>
    </row>
    <row r="3794" spans="1:19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2" t="s">
        <v>8297</v>
      </c>
      <c r="O3794" t="s">
        <v>8339</v>
      </c>
      <c r="P3794" s="13">
        <f t="shared" si="236"/>
        <v>0</v>
      </c>
      <c r="Q3794" s="13">
        <f t="shared" si="237"/>
        <v>17.5</v>
      </c>
      <c r="R3794" s="14">
        <f t="shared" si="238"/>
        <v>42170.447013888886</v>
      </c>
      <c r="S3794" s="14">
        <f t="shared" si="239"/>
        <v>42200.447013888886</v>
      </c>
    </row>
    <row r="3795" spans="1:19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2" t="s">
        <v>8297</v>
      </c>
      <c r="O3795" t="s">
        <v>8339</v>
      </c>
      <c r="P3795" s="13">
        <f t="shared" si="236"/>
        <v>60</v>
      </c>
      <c r="Q3795" s="13">
        <f t="shared" si="237"/>
        <v>174</v>
      </c>
      <c r="R3795" s="14">
        <f t="shared" si="238"/>
        <v>41968.938993055555</v>
      </c>
      <c r="S3795" s="14">
        <f t="shared" si="239"/>
        <v>41989.938993055555</v>
      </c>
    </row>
    <row r="3796" spans="1:19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2" t="s">
        <v>8297</v>
      </c>
      <c r="O3796" t="s">
        <v>8339</v>
      </c>
      <c r="P3796" s="13">
        <f t="shared" si="236"/>
        <v>1</v>
      </c>
      <c r="Q3796" s="13">
        <f t="shared" si="237"/>
        <v>50</v>
      </c>
      <c r="R3796" s="14">
        <f t="shared" si="238"/>
        <v>42132.58048611111</v>
      </c>
      <c r="S3796" s="14">
        <f t="shared" si="239"/>
        <v>42162.58048611111</v>
      </c>
    </row>
    <row r="3797" spans="1:19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2" t="s">
        <v>8297</v>
      </c>
      <c r="O3797" t="s">
        <v>8339</v>
      </c>
      <c r="P3797" s="13">
        <f t="shared" si="236"/>
        <v>2</v>
      </c>
      <c r="Q3797" s="13">
        <f t="shared" si="237"/>
        <v>5</v>
      </c>
      <c r="R3797" s="14">
        <f t="shared" si="238"/>
        <v>42201.436226851853</v>
      </c>
      <c r="S3797" s="14">
        <f t="shared" si="239"/>
        <v>42244.9375</v>
      </c>
    </row>
    <row r="3798" spans="1:19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2" t="s">
        <v>8297</v>
      </c>
      <c r="O3798" t="s">
        <v>8339</v>
      </c>
      <c r="P3798" s="13">
        <f t="shared" si="236"/>
        <v>0</v>
      </c>
      <c r="Q3798" s="13">
        <f t="shared" si="237"/>
        <v>1</v>
      </c>
      <c r="R3798" s="14">
        <f t="shared" si="238"/>
        <v>42689.029583333337</v>
      </c>
      <c r="S3798" s="14">
        <f t="shared" si="239"/>
        <v>42749.029583333337</v>
      </c>
    </row>
    <row r="3799" spans="1:19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2" t="s">
        <v>8297</v>
      </c>
      <c r="O3799" t="s">
        <v>8339</v>
      </c>
      <c r="P3799" s="13">
        <f t="shared" si="236"/>
        <v>90</v>
      </c>
      <c r="Q3799" s="13">
        <f t="shared" si="237"/>
        <v>145.41</v>
      </c>
      <c r="R3799" s="14">
        <f t="shared" si="238"/>
        <v>42084.881539351853</v>
      </c>
      <c r="S3799" s="14">
        <f t="shared" si="239"/>
        <v>42114.881539351853</v>
      </c>
    </row>
    <row r="3800" spans="1:19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2" t="s">
        <v>8297</v>
      </c>
      <c r="O3800" t="s">
        <v>8339</v>
      </c>
      <c r="P3800" s="13">
        <f t="shared" si="236"/>
        <v>1</v>
      </c>
      <c r="Q3800" s="13">
        <f t="shared" si="237"/>
        <v>205</v>
      </c>
      <c r="R3800" s="14">
        <f t="shared" si="238"/>
        <v>41831.722777777781</v>
      </c>
      <c r="S3800" s="14">
        <f t="shared" si="239"/>
        <v>41861.722777777781</v>
      </c>
    </row>
    <row r="3801" spans="1:19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2" t="s">
        <v>8297</v>
      </c>
      <c r="O3801" t="s">
        <v>8339</v>
      </c>
      <c r="P3801" s="13">
        <f t="shared" si="236"/>
        <v>4</v>
      </c>
      <c r="Q3801" s="13">
        <f t="shared" si="237"/>
        <v>100.5</v>
      </c>
      <c r="R3801" s="14">
        <f t="shared" si="238"/>
        <v>42410.93105324074</v>
      </c>
      <c r="S3801" s="14">
        <f t="shared" si="239"/>
        <v>42440.93105324074</v>
      </c>
    </row>
    <row r="3802" spans="1:19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2" t="s">
        <v>8297</v>
      </c>
      <c r="O3802" t="s">
        <v>8339</v>
      </c>
      <c r="P3802" s="13">
        <f t="shared" si="236"/>
        <v>4</v>
      </c>
      <c r="Q3802" s="13">
        <f t="shared" si="237"/>
        <v>55.06</v>
      </c>
      <c r="R3802" s="14">
        <f t="shared" si="238"/>
        <v>41982.737071759257</v>
      </c>
      <c r="S3802" s="14">
        <f t="shared" si="239"/>
        <v>42015.207638888889</v>
      </c>
    </row>
    <row r="3803" spans="1:19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2" t="s">
        <v>8297</v>
      </c>
      <c r="O3803" t="s">
        <v>8339</v>
      </c>
      <c r="P3803" s="13">
        <f t="shared" si="236"/>
        <v>9</v>
      </c>
      <c r="Q3803" s="13">
        <f t="shared" si="237"/>
        <v>47.33</v>
      </c>
      <c r="R3803" s="14">
        <f t="shared" si="238"/>
        <v>41975.676111111112</v>
      </c>
      <c r="S3803" s="14">
        <f t="shared" si="239"/>
        <v>42006.676111111112</v>
      </c>
    </row>
    <row r="3804" spans="1:19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2" t="s">
        <v>8297</v>
      </c>
      <c r="O3804" t="s">
        <v>8339</v>
      </c>
      <c r="P3804" s="13">
        <f t="shared" si="236"/>
        <v>0</v>
      </c>
      <c r="Q3804" s="13">
        <f t="shared" si="237"/>
        <v>0</v>
      </c>
      <c r="R3804" s="14">
        <f t="shared" si="238"/>
        <v>42269.126226851848</v>
      </c>
      <c r="S3804" s="14">
        <f t="shared" si="239"/>
        <v>42299.126226851848</v>
      </c>
    </row>
    <row r="3805" spans="1:19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2" t="s">
        <v>8297</v>
      </c>
      <c r="O3805" t="s">
        <v>8339</v>
      </c>
      <c r="P3805" s="13">
        <f t="shared" si="236"/>
        <v>20</v>
      </c>
      <c r="Q3805" s="13">
        <f t="shared" si="237"/>
        <v>58.95</v>
      </c>
      <c r="R3805" s="14">
        <f t="shared" si="238"/>
        <v>42403.971851851849</v>
      </c>
      <c r="S3805" s="14">
        <f t="shared" si="239"/>
        <v>42433.971851851849</v>
      </c>
    </row>
    <row r="3806" spans="1:19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2" t="s">
        <v>8297</v>
      </c>
      <c r="O3806" t="s">
        <v>8339</v>
      </c>
      <c r="P3806" s="13">
        <f t="shared" si="236"/>
        <v>0</v>
      </c>
      <c r="Q3806" s="13">
        <f t="shared" si="237"/>
        <v>0</v>
      </c>
      <c r="R3806" s="14">
        <f t="shared" si="238"/>
        <v>42527.00953703704</v>
      </c>
      <c r="S3806" s="14">
        <f t="shared" si="239"/>
        <v>42582.291666666672</v>
      </c>
    </row>
    <row r="3807" spans="1:19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2" t="s">
        <v>8297</v>
      </c>
      <c r="O3807" t="s">
        <v>8339</v>
      </c>
      <c r="P3807" s="13">
        <f t="shared" si="236"/>
        <v>0</v>
      </c>
      <c r="Q3807" s="13">
        <f t="shared" si="237"/>
        <v>1.5</v>
      </c>
      <c r="R3807" s="14">
        <f t="shared" si="238"/>
        <v>41849.887037037035</v>
      </c>
      <c r="S3807" s="14">
        <f t="shared" si="239"/>
        <v>41909.887037037035</v>
      </c>
    </row>
    <row r="3808" spans="1:19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2" t="s">
        <v>8297</v>
      </c>
      <c r="O3808" t="s">
        <v>8339</v>
      </c>
      <c r="P3808" s="13">
        <f t="shared" si="236"/>
        <v>0</v>
      </c>
      <c r="Q3808" s="13">
        <f t="shared" si="237"/>
        <v>5</v>
      </c>
      <c r="R3808" s="14">
        <f t="shared" si="238"/>
        <v>41799.259039351848</v>
      </c>
      <c r="S3808" s="14">
        <f t="shared" si="239"/>
        <v>41819.259039351848</v>
      </c>
    </row>
    <row r="3809" spans="1:19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2" t="s">
        <v>8297</v>
      </c>
      <c r="O3809" t="s">
        <v>8339</v>
      </c>
      <c r="P3809" s="13">
        <f t="shared" si="236"/>
        <v>30</v>
      </c>
      <c r="Q3809" s="13">
        <f t="shared" si="237"/>
        <v>50.56</v>
      </c>
      <c r="R3809" s="14">
        <f t="shared" si="238"/>
        <v>42090.909016203703</v>
      </c>
      <c r="S3809" s="14">
        <f t="shared" si="239"/>
        <v>42097.909016203703</v>
      </c>
    </row>
    <row r="3810" spans="1:19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2" t="s">
        <v>8297</v>
      </c>
      <c r="O3810" t="s">
        <v>8298</v>
      </c>
      <c r="P3810" s="13">
        <f t="shared" si="236"/>
        <v>100</v>
      </c>
      <c r="Q3810" s="13">
        <f t="shared" si="237"/>
        <v>41.67</v>
      </c>
      <c r="R3810" s="14">
        <f t="shared" si="238"/>
        <v>42059.453923611116</v>
      </c>
      <c r="S3810" s="14">
        <f t="shared" si="239"/>
        <v>42119.412256944444</v>
      </c>
    </row>
    <row r="3811" spans="1:19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2" t="s">
        <v>8297</v>
      </c>
      <c r="O3811" t="s">
        <v>8298</v>
      </c>
      <c r="P3811" s="13">
        <f t="shared" si="236"/>
        <v>101</v>
      </c>
      <c r="Q3811" s="13">
        <f t="shared" si="237"/>
        <v>53.29</v>
      </c>
      <c r="R3811" s="14">
        <f t="shared" si="238"/>
        <v>41800.526701388888</v>
      </c>
      <c r="S3811" s="14">
        <f t="shared" si="239"/>
        <v>41850.958333333336</v>
      </c>
    </row>
    <row r="3812" spans="1:19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2" t="s">
        <v>8297</v>
      </c>
      <c r="O3812" t="s">
        <v>8298</v>
      </c>
      <c r="P3812" s="13">
        <f t="shared" si="236"/>
        <v>122</v>
      </c>
      <c r="Q3812" s="13">
        <f t="shared" si="237"/>
        <v>70.23</v>
      </c>
      <c r="R3812" s="14">
        <f t="shared" si="238"/>
        <v>42054.849050925928</v>
      </c>
      <c r="S3812" s="14">
        <f t="shared" si="239"/>
        <v>42084.807384259257</v>
      </c>
    </row>
    <row r="3813" spans="1:19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2" t="s">
        <v>8297</v>
      </c>
      <c r="O3813" t="s">
        <v>8298</v>
      </c>
      <c r="P3813" s="13">
        <f t="shared" si="236"/>
        <v>330</v>
      </c>
      <c r="Q3813" s="13">
        <f t="shared" si="237"/>
        <v>43.42</v>
      </c>
      <c r="R3813" s="14">
        <f t="shared" si="238"/>
        <v>42487.62700231481</v>
      </c>
      <c r="S3813" s="14">
        <f t="shared" si="239"/>
        <v>42521.458333333328</v>
      </c>
    </row>
    <row r="3814" spans="1:19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2" t="s">
        <v>8297</v>
      </c>
      <c r="O3814" t="s">
        <v>8298</v>
      </c>
      <c r="P3814" s="13">
        <f t="shared" si="236"/>
        <v>110</v>
      </c>
      <c r="Q3814" s="13">
        <f t="shared" si="237"/>
        <v>199.18</v>
      </c>
      <c r="R3814" s="14">
        <f t="shared" si="238"/>
        <v>42109.751250000001</v>
      </c>
      <c r="S3814" s="14">
        <f t="shared" si="239"/>
        <v>42156.165972222225</v>
      </c>
    </row>
    <row r="3815" spans="1:19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2" t="s">
        <v>8297</v>
      </c>
      <c r="O3815" t="s">
        <v>8298</v>
      </c>
      <c r="P3815" s="13">
        <f t="shared" si="236"/>
        <v>101</v>
      </c>
      <c r="Q3815" s="13">
        <f t="shared" si="237"/>
        <v>78.52</v>
      </c>
      <c r="R3815" s="14">
        <f t="shared" si="238"/>
        <v>42497.275706018518</v>
      </c>
      <c r="S3815" s="14">
        <f t="shared" si="239"/>
        <v>42535.904861111107</v>
      </c>
    </row>
    <row r="3816" spans="1:19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2" t="s">
        <v>8297</v>
      </c>
      <c r="O3816" t="s">
        <v>8298</v>
      </c>
      <c r="P3816" s="13">
        <f t="shared" si="236"/>
        <v>140</v>
      </c>
      <c r="Q3816" s="13">
        <f t="shared" si="237"/>
        <v>61.82</v>
      </c>
      <c r="R3816" s="14">
        <f t="shared" si="238"/>
        <v>42058.904074074075</v>
      </c>
      <c r="S3816" s="14">
        <f t="shared" si="239"/>
        <v>42095.165972222225</v>
      </c>
    </row>
    <row r="3817" spans="1:19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2" t="s">
        <v>8297</v>
      </c>
      <c r="O3817" t="s">
        <v>8298</v>
      </c>
      <c r="P3817" s="13">
        <f t="shared" si="236"/>
        <v>100</v>
      </c>
      <c r="Q3817" s="13">
        <f t="shared" si="237"/>
        <v>50</v>
      </c>
      <c r="R3817" s="14">
        <f t="shared" si="238"/>
        <v>42207.259918981479</v>
      </c>
      <c r="S3817" s="14">
        <f t="shared" si="239"/>
        <v>42236.958333333328</v>
      </c>
    </row>
    <row r="3818" spans="1:19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2" t="s">
        <v>8297</v>
      </c>
      <c r="O3818" t="s">
        <v>8298</v>
      </c>
      <c r="P3818" s="13">
        <f t="shared" si="236"/>
        <v>119</v>
      </c>
      <c r="Q3818" s="13">
        <f t="shared" si="237"/>
        <v>48.34</v>
      </c>
      <c r="R3818" s="14">
        <f t="shared" si="238"/>
        <v>41807.690081018518</v>
      </c>
      <c r="S3818" s="14">
        <f t="shared" si="239"/>
        <v>41837.690081018518</v>
      </c>
    </row>
    <row r="3819" spans="1:19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2" t="s">
        <v>8297</v>
      </c>
      <c r="O3819" t="s">
        <v>8298</v>
      </c>
      <c r="P3819" s="13">
        <f t="shared" si="236"/>
        <v>107</v>
      </c>
      <c r="Q3819" s="13">
        <f t="shared" si="237"/>
        <v>107.25</v>
      </c>
      <c r="R3819" s="14">
        <f t="shared" si="238"/>
        <v>42284.69694444444</v>
      </c>
      <c r="S3819" s="14">
        <f t="shared" si="239"/>
        <v>42301.165972222225</v>
      </c>
    </row>
    <row r="3820" spans="1:19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2" t="s">
        <v>8297</v>
      </c>
      <c r="O3820" t="s">
        <v>8298</v>
      </c>
      <c r="P3820" s="13">
        <f t="shared" si="236"/>
        <v>228</v>
      </c>
      <c r="Q3820" s="13">
        <f t="shared" si="237"/>
        <v>57</v>
      </c>
      <c r="R3820" s="14">
        <f t="shared" si="238"/>
        <v>42045.84238425926</v>
      </c>
      <c r="S3820" s="14">
        <f t="shared" si="239"/>
        <v>42075.800717592589</v>
      </c>
    </row>
    <row r="3821" spans="1:19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2" t="s">
        <v>8297</v>
      </c>
      <c r="O3821" t="s">
        <v>8298</v>
      </c>
      <c r="P3821" s="13">
        <f t="shared" si="236"/>
        <v>106</v>
      </c>
      <c r="Q3821" s="13">
        <f t="shared" si="237"/>
        <v>40.92</v>
      </c>
      <c r="R3821" s="14">
        <f t="shared" si="238"/>
        <v>42184.209537037037</v>
      </c>
      <c r="S3821" s="14">
        <f t="shared" si="239"/>
        <v>42202.876388888893</v>
      </c>
    </row>
    <row r="3822" spans="1:19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2" t="s">
        <v>8297</v>
      </c>
      <c r="O3822" t="s">
        <v>8298</v>
      </c>
      <c r="P3822" s="13">
        <f t="shared" si="236"/>
        <v>143</v>
      </c>
      <c r="Q3822" s="13">
        <f t="shared" si="237"/>
        <v>21.5</v>
      </c>
      <c r="R3822" s="14">
        <f t="shared" si="238"/>
        <v>42160.651817129634</v>
      </c>
      <c r="S3822" s="14">
        <f t="shared" si="239"/>
        <v>42190.651817129634</v>
      </c>
    </row>
    <row r="3823" spans="1:19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2" t="s">
        <v>8297</v>
      </c>
      <c r="O3823" t="s">
        <v>8298</v>
      </c>
      <c r="P3823" s="13">
        <f t="shared" si="236"/>
        <v>105</v>
      </c>
      <c r="Q3823" s="13">
        <f t="shared" si="237"/>
        <v>79.540000000000006</v>
      </c>
      <c r="R3823" s="14">
        <f t="shared" si="238"/>
        <v>42341.180636574078</v>
      </c>
      <c r="S3823" s="14">
        <f t="shared" si="239"/>
        <v>42373.180636574078</v>
      </c>
    </row>
    <row r="3824" spans="1:19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2" t="s">
        <v>8297</v>
      </c>
      <c r="O3824" t="s">
        <v>8298</v>
      </c>
      <c r="P3824" s="13">
        <f t="shared" si="236"/>
        <v>110</v>
      </c>
      <c r="Q3824" s="13">
        <f t="shared" si="237"/>
        <v>72.38</v>
      </c>
      <c r="R3824" s="14">
        <f t="shared" si="238"/>
        <v>42329.838159722218</v>
      </c>
      <c r="S3824" s="14">
        <f t="shared" si="239"/>
        <v>42388.957638888889</v>
      </c>
    </row>
    <row r="3825" spans="1:19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2" t="s">
        <v>8297</v>
      </c>
      <c r="O3825" t="s">
        <v>8298</v>
      </c>
      <c r="P3825" s="13">
        <f t="shared" si="236"/>
        <v>106</v>
      </c>
      <c r="Q3825" s="13">
        <f t="shared" si="237"/>
        <v>64.63</v>
      </c>
      <c r="R3825" s="14">
        <f t="shared" si="238"/>
        <v>42170.910231481481</v>
      </c>
      <c r="S3825" s="14">
        <f t="shared" si="239"/>
        <v>42205.165972222225</v>
      </c>
    </row>
    <row r="3826" spans="1:19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2" t="s">
        <v>8297</v>
      </c>
      <c r="O3826" t="s">
        <v>8298</v>
      </c>
      <c r="P3826" s="13">
        <f t="shared" si="236"/>
        <v>108</v>
      </c>
      <c r="Q3826" s="13">
        <f t="shared" si="237"/>
        <v>38.57</v>
      </c>
      <c r="R3826" s="14">
        <f t="shared" si="238"/>
        <v>42571.626192129625</v>
      </c>
      <c r="S3826" s="14">
        <f t="shared" si="239"/>
        <v>42583.570138888885</v>
      </c>
    </row>
    <row r="3827" spans="1:19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2" t="s">
        <v>8297</v>
      </c>
      <c r="O3827" t="s">
        <v>8298</v>
      </c>
      <c r="P3827" s="13">
        <f t="shared" si="236"/>
        <v>105</v>
      </c>
      <c r="Q3827" s="13">
        <f t="shared" si="237"/>
        <v>107.57</v>
      </c>
      <c r="R3827" s="14">
        <f t="shared" si="238"/>
        <v>42151.069606481484</v>
      </c>
      <c r="S3827" s="14">
        <f t="shared" si="239"/>
        <v>42172.069606481484</v>
      </c>
    </row>
    <row r="3828" spans="1:19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2" t="s">
        <v>8297</v>
      </c>
      <c r="O3828" t="s">
        <v>8298</v>
      </c>
      <c r="P3828" s="13">
        <f t="shared" si="236"/>
        <v>119</v>
      </c>
      <c r="Q3828" s="13">
        <f t="shared" si="237"/>
        <v>27.5</v>
      </c>
      <c r="R3828" s="14">
        <f t="shared" si="238"/>
        <v>42101.423541666663</v>
      </c>
      <c r="S3828" s="14">
        <f t="shared" si="239"/>
        <v>42131.423541666663</v>
      </c>
    </row>
    <row r="3829" spans="1:19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2" t="s">
        <v>8297</v>
      </c>
      <c r="O3829" t="s">
        <v>8298</v>
      </c>
      <c r="P3829" s="13">
        <f t="shared" si="236"/>
        <v>153</v>
      </c>
      <c r="Q3829" s="13">
        <f t="shared" si="237"/>
        <v>70.459999999999994</v>
      </c>
      <c r="R3829" s="14">
        <f t="shared" si="238"/>
        <v>42034.928252314814</v>
      </c>
      <c r="S3829" s="14">
        <f t="shared" si="239"/>
        <v>42090</v>
      </c>
    </row>
    <row r="3830" spans="1:19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2" t="s">
        <v>8297</v>
      </c>
      <c r="O3830" t="s">
        <v>8298</v>
      </c>
      <c r="P3830" s="13">
        <f t="shared" si="236"/>
        <v>100</v>
      </c>
      <c r="Q3830" s="13">
        <f t="shared" si="237"/>
        <v>178.57</v>
      </c>
      <c r="R3830" s="14">
        <f t="shared" si="238"/>
        <v>41944.527627314819</v>
      </c>
      <c r="S3830" s="14">
        <f t="shared" si="239"/>
        <v>42004.569293981483</v>
      </c>
    </row>
    <row r="3831" spans="1:19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2" t="s">
        <v>8297</v>
      </c>
      <c r="O3831" t="s">
        <v>8298</v>
      </c>
      <c r="P3831" s="13">
        <f t="shared" si="236"/>
        <v>100</v>
      </c>
      <c r="Q3831" s="13">
        <f t="shared" si="237"/>
        <v>62.63</v>
      </c>
      <c r="R3831" s="14">
        <f t="shared" si="238"/>
        <v>42593.865405092598</v>
      </c>
      <c r="S3831" s="14">
        <f t="shared" si="239"/>
        <v>42613.865405092598</v>
      </c>
    </row>
    <row r="3832" spans="1:19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2" t="s">
        <v>8297</v>
      </c>
      <c r="O3832" t="s">
        <v>8298</v>
      </c>
      <c r="P3832" s="13">
        <f t="shared" si="236"/>
        <v>225</v>
      </c>
      <c r="Q3832" s="13">
        <f t="shared" si="237"/>
        <v>75</v>
      </c>
      <c r="R3832" s="14">
        <f t="shared" si="238"/>
        <v>42503.740868055553</v>
      </c>
      <c r="S3832" s="14">
        <f t="shared" si="239"/>
        <v>42517.740868055553</v>
      </c>
    </row>
    <row r="3833" spans="1:19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2" t="s">
        <v>8297</v>
      </c>
      <c r="O3833" t="s">
        <v>8298</v>
      </c>
      <c r="P3833" s="13">
        <f t="shared" si="236"/>
        <v>106</v>
      </c>
      <c r="Q3833" s="13">
        <f t="shared" si="237"/>
        <v>58.9</v>
      </c>
      <c r="R3833" s="14">
        <f t="shared" si="238"/>
        <v>41927.848900462966</v>
      </c>
      <c r="S3833" s="14">
        <f t="shared" si="239"/>
        <v>41948.890567129631</v>
      </c>
    </row>
    <row r="3834" spans="1:19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2" t="s">
        <v>8297</v>
      </c>
      <c r="O3834" t="s">
        <v>8298</v>
      </c>
      <c r="P3834" s="13">
        <f t="shared" si="236"/>
        <v>105</v>
      </c>
      <c r="Q3834" s="13">
        <f t="shared" si="237"/>
        <v>139.56</v>
      </c>
      <c r="R3834" s="14">
        <f t="shared" si="238"/>
        <v>42375.114988425921</v>
      </c>
      <c r="S3834" s="14">
        <f t="shared" si="239"/>
        <v>42420.114988425921</v>
      </c>
    </row>
    <row r="3835" spans="1:19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2" t="s">
        <v>8297</v>
      </c>
      <c r="O3835" t="s">
        <v>8298</v>
      </c>
      <c r="P3835" s="13">
        <f t="shared" si="236"/>
        <v>117</v>
      </c>
      <c r="Q3835" s="13">
        <f t="shared" si="237"/>
        <v>70</v>
      </c>
      <c r="R3835" s="14">
        <f t="shared" si="238"/>
        <v>41963.872361111105</v>
      </c>
      <c r="S3835" s="14">
        <f t="shared" si="239"/>
        <v>41974.797916666663</v>
      </c>
    </row>
    <row r="3836" spans="1:19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2" t="s">
        <v>8297</v>
      </c>
      <c r="O3836" t="s">
        <v>8298</v>
      </c>
      <c r="P3836" s="13">
        <f t="shared" si="236"/>
        <v>109</v>
      </c>
      <c r="Q3836" s="13">
        <f t="shared" si="237"/>
        <v>57.39</v>
      </c>
      <c r="R3836" s="14">
        <f t="shared" si="238"/>
        <v>42143.445219907408</v>
      </c>
      <c r="S3836" s="14">
        <f t="shared" si="239"/>
        <v>42173.445219907408</v>
      </c>
    </row>
    <row r="3837" spans="1:19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2" t="s">
        <v>8297</v>
      </c>
      <c r="O3837" t="s">
        <v>8298</v>
      </c>
      <c r="P3837" s="13">
        <f t="shared" si="236"/>
        <v>160</v>
      </c>
      <c r="Q3837" s="13">
        <f t="shared" si="237"/>
        <v>40</v>
      </c>
      <c r="R3837" s="14">
        <f t="shared" si="238"/>
        <v>42460.94222222222</v>
      </c>
      <c r="S3837" s="14">
        <f t="shared" si="239"/>
        <v>42481.94222222222</v>
      </c>
    </row>
    <row r="3838" spans="1:19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2" t="s">
        <v>8297</v>
      </c>
      <c r="O3838" t="s">
        <v>8298</v>
      </c>
      <c r="P3838" s="13">
        <f t="shared" si="236"/>
        <v>113</v>
      </c>
      <c r="Q3838" s="13">
        <f t="shared" si="237"/>
        <v>64.290000000000006</v>
      </c>
      <c r="R3838" s="14">
        <f t="shared" si="238"/>
        <v>42553.926527777774</v>
      </c>
      <c r="S3838" s="14">
        <f t="shared" si="239"/>
        <v>42585.172916666663</v>
      </c>
    </row>
    <row r="3839" spans="1:19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2" t="s">
        <v>8297</v>
      </c>
      <c r="O3839" t="s">
        <v>8298</v>
      </c>
      <c r="P3839" s="13">
        <f t="shared" si="236"/>
        <v>102</v>
      </c>
      <c r="Q3839" s="13">
        <f t="shared" si="237"/>
        <v>120.12</v>
      </c>
      <c r="R3839" s="14">
        <f t="shared" si="238"/>
        <v>42152.765717592592</v>
      </c>
      <c r="S3839" s="14">
        <f t="shared" si="239"/>
        <v>42188.765717592592</v>
      </c>
    </row>
    <row r="3840" spans="1:19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2" t="s">
        <v>8297</v>
      </c>
      <c r="O3840" t="s">
        <v>8298</v>
      </c>
      <c r="P3840" s="13">
        <f t="shared" si="236"/>
        <v>101</v>
      </c>
      <c r="Q3840" s="13">
        <f t="shared" si="237"/>
        <v>1008.24</v>
      </c>
      <c r="R3840" s="14">
        <f t="shared" si="238"/>
        <v>42116.710752314815</v>
      </c>
      <c r="S3840" s="14">
        <f t="shared" si="239"/>
        <v>42146.710752314815</v>
      </c>
    </row>
    <row r="3841" spans="1:19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2" t="s">
        <v>8297</v>
      </c>
      <c r="O3841" t="s">
        <v>8298</v>
      </c>
      <c r="P3841" s="13">
        <f t="shared" si="236"/>
        <v>101</v>
      </c>
      <c r="Q3841" s="13">
        <f t="shared" si="237"/>
        <v>63.28</v>
      </c>
      <c r="R3841" s="14">
        <f t="shared" si="238"/>
        <v>42155.142638888887</v>
      </c>
      <c r="S3841" s="14">
        <f t="shared" si="239"/>
        <v>42215.142638888887</v>
      </c>
    </row>
    <row r="3842" spans="1:19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2" t="s">
        <v>8297</v>
      </c>
      <c r="O3842" t="s">
        <v>8298</v>
      </c>
      <c r="P3842" s="13">
        <f t="shared" ref="P3842:P3905" si="240">ROUND(E3842/D3842*100,0)</f>
        <v>6500</v>
      </c>
      <c r="Q3842" s="13">
        <f t="shared" si="237"/>
        <v>21.67</v>
      </c>
      <c r="R3842" s="14">
        <f t="shared" si="238"/>
        <v>42432.701724537037</v>
      </c>
      <c r="S3842" s="14">
        <f t="shared" si="239"/>
        <v>42457.660057870366</v>
      </c>
    </row>
    <row r="3843" spans="1:19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2" t="s">
        <v>8297</v>
      </c>
      <c r="O3843" t="s">
        <v>8298</v>
      </c>
      <c r="P3843" s="13">
        <f t="shared" si="240"/>
        <v>9</v>
      </c>
      <c r="Q3843" s="13">
        <f t="shared" ref="Q3843:Q3906" si="241">IFERROR(ROUND(E3843/L3843,2),0)</f>
        <v>25.65</v>
      </c>
      <c r="R3843" s="14">
        <f t="shared" ref="R3843:R3906" si="242">(((J3843/60)/60)/24)+DATE(1970,1,1)</f>
        <v>41780.785729166666</v>
      </c>
      <c r="S3843" s="14">
        <f t="shared" ref="S3843:S3906" si="243">(((I3843/60)/60)/24)+DATE(1970,1,1)</f>
        <v>41840.785729166666</v>
      </c>
    </row>
    <row r="3844" spans="1:19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2" t="s">
        <v>8297</v>
      </c>
      <c r="O3844" t="s">
        <v>8298</v>
      </c>
      <c r="P3844" s="13">
        <f t="shared" si="240"/>
        <v>22</v>
      </c>
      <c r="Q3844" s="13">
        <f t="shared" si="241"/>
        <v>47.7</v>
      </c>
      <c r="R3844" s="14">
        <f t="shared" si="242"/>
        <v>41740.493657407409</v>
      </c>
      <c r="S3844" s="14">
        <f t="shared" si="243"/>
        <v>41770.493657407409</v>
      </c>
    </row>
    <row r="3845" spans="1:19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2" t="s">
        <v>8297</v>
      </c>
      <c r="O3845" t="s">
        <v>8298</v>
      </c>
      <c r="P3845" s="13">
        <f t="shared" si="240"/>
        <v>21</v>
      </c>
      <c r="Q3845" s="13">
        <f t="shared" si="241"/>
        <v>56.05</v>
      </c>
      <c r="R3845" s="14">
        <f t="shared" si="242"/>
        <v>41766.072500000002</v>
      </c>
      <c r="S3845" s="14">
        <f t="shared" si="243"/>
        <v>41791.072500000002</v>
      </c>
    </row>
    <row r="3846" spans="1:19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2" t="s">
        <v>8297</v>
      </c>
      <c r="O3846" t="s">
        <v>8298</v>
      </c>
      <c r="P3846" s="13">
        <f t="shared" si="240"/>
        <v>41</v>
      </c>
      <c r="Q3846" s="13">
        <f t="shared" si="241"/>
        <v>81.319999999999993</v>
      </c>
      <c r="R3846" s="14">
        <f t="shared" si="242"/>
        <v>41766.617291666669</v>
      </c>
      <c r="S3846" s="14">
        <f t="shared" si="243"/>
        <v>41793.290972222225</v>
      </c>
    </row>
    <row r="3847" spans="1:19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2" t="s">
        <v>8297</v>
      </c>
      <c r="O3847" t="s">
        <v>8298</v>
      </c>
      <c r="P3847" s="13">
        <f t="shared" si="240"/>
        <v>2</v>
      </c>
      <c r="Q3847" s="13">
        <f t="shared" si="241"/>
        <v>70.17</v>
      </c>
      <c r="R3847" s="14">
        <f t="shared" si="242"/>
        <v>42248.627013888887</v>
      </c>
      <c r="S3847" s="14">
        <f t="shared" si="243"/>
        <v>42278.627013888887</v>
      </c>
    </row>
    <row r="3848" spans="1:19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2" t="s">
        <v>8297</v>
      </c>
      <c r="O3848" t="s">
        <v>8298</v>
      </c>
      <c r="P3848" s="13">
        <f t="shared" si="240"/>
        <v>3</v>
      </c>
      <c r="Q3848" s="13">
        <f t="shared" si="241"/>
        <v>23.63</v>
      </c>
      <c r="R3848" s="14">
        <f t="shared" si="242"/>
        <v>41885.221550925926</v>
      </c>
      <c r="S3848" s="14">
        <f t="shared" si="243"/>
        <v>41916.290972222225</v>
      </c>
    </row>
    <row r="3849" spans="1:19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2" t="s">
        <v>8297</v>
      </c>
      <c r="O3849" t="s">
        <v>8298</v>
      </c>
      <c r="P3849" s="13">
        <f t="shared" si="240"/>
        <v>16</v>
      </c>
      <c r="Q3849" s="13">
        <f t="shared" si="241"/>
        <v>188.56</v>
      </c>
      <c r="R3849" s="14">
        <f t="shared" si="242"/>
        <v>42159.224432870367</v>
      </c>
      <c r="S3849" s="14">
        <f t="shared" si="243"/>
        <v>42204.224432870367</v>
      </c>
    </row>
    <row r="3850" spans="1:19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2" t="s">
        <v>8297</v>
      </c>
      <c r="O3850" t="s">
        <v>8298</v>
      </c>
      <c r="P3850" s="13">
        <f t="shared" si="240"/>
        <v>16</v>
      </c>
      <c r="Q3850" s="13">
        <f t="shared" si="241"/>
        <v>49.51</v>
      </c>
      <c r="R3850" s="14">
        <f t="shared" si="242"/>
        <v>42265.817002314812</v>
      </c>
      <c r="S3850" s="14">
        <f t="shared" si="243"/>
        <v>42295.817002314812</v>
      </c>
    </row>
    <row r="3851" spans="1:19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2" t="s">
        <v>8297</v>
      </c>
      <c r="O3851" t="s">
        <v>8298</v>
      </c>
      <c r="P3851" s="13">
        <f t="shared" si="240"/>
        <v>7</v>
      </c>
      <c r="Q3851" s="13">
        <f t="shared" si="241"/>
        <v>75.459999999999994</v>
      </c>
      <c r="R3851" s="14">
        <f t="shared" si="242"/>
        <v>42136.767175925925</v>
      </c>
      <c r="S3851" s="14">
        <f t="shared" si="243"/>
        <v>42166.767175925925</v>
      </c>
    </row>
    <row r="3852" spans="1:19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2" t="s">
        <v>8297</v>
      </c>
      <c r="O3852" t="s">
        <v>8298</v>
      </c>
      <c r="P3852" s="13">
        <f t="shared" si="240"/>
        <v>4</v>
      </c>
      <c r="Q3852" s="13">
        <f t="shared" si="241"/>
        <v>9.5</v>
      </c>
      <c r="R3852" s="14">
        <f t="shared" si="242"/>
        <v>41975.124340277776</v>
      </c>
      <c r="S3852" s="14">
        <f t="shared" si="243"/>
        <v>42005.124340277776</v>
      </c>
    </row>
    <row r="3853" spans="1:19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2" t="s">
        <v>8297</v>
      </c>
      <c r="O3853" t="s">
        <v>8298</v>
      </c>
      <c r="P3853" s="13">
        <f t="shared" si="240"/>
        <v>34</v>
      </c>
      <c r="Q3853" s="13">
        <f t="shared" si="241"/>
        <v>35.5</v>
      </c>
      <c r="R3853" s="14">
        <f t="shared" si="242"/>
        <v>42172.439571759256</v>
      </c>
      <c r="S3853" s="14">
        <f t="shared" si="243"/>
        <v>42202.439571759256</v>
      </c>
    </row>
    <row r="3854" spans="1:19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2" t="s">
        <v>8297</v>
      </c>
      <c r="O3854" t="s">
        <v>8298</v>
      </c>
      <c r="P3854" s="13">
        <f t="shared" si="240"/>
        <v>0</v>
      </c>
      <c r="Q3854" s="13">
        <f t="shared" si="241"/>
        <v>10</v>
      </c>
      <c r="R3854" s="14">
        <f t="shared" si="242"/>
        <v>42065.190694444449</v>
      </c>
      <c r="S3854" s="14">
        <f t="shared" si="243"/>
        <v>42090.149027777778</v>
      </c>
    </row>
    <row r="3855" spans="1:19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2" t="s">
        <v>8297</v>
      </c>
      <c r="O3855" t="s">
        <v>8298</v>
      </c>
      <c r="P3855" s="13">
        <f t="shared" si="240"/>
        <v>0</v>
      </c>
      <c r="Q3855" s="13">
        <f t="shared" si="241"/>
        <v>13</v>
      </c>
      <c r="R3855" s="14">
        <f t="shared" si="242"/>
        <v>41848.84002314815</v>
      </c>
      <c r="S3855" s="14">
        <f t="shared" si="243"/>
        <v>41883.84002314815</v>
      </c>
    </row>
    <row r="3856" spans="1:19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2" t="s">
        <v>8297</v>
      </c>
      <c r="O3856" t="s">
        <v>8298</v>
      </c>
      <c r="P3856" s="13">
        <f t="shared" si="240"/>
        <v>16</v>
      </c>
      <c r="Q3856" s="13">
        <f t="shared" si="241"/>
        <v>89.4</v>
      </c>
      <c r="R3856" s="14">
        <f t="shared" si="242"/>
        <v>42103.884930555556</v>
      </c>
      <c r="S3856" s="14">
        <f t="shared" si="243"/>
        <v>42133.884930555556</v>
      </c>
    </row>
    <row r="3857" spans="1:19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2" t="s">
        <v>8297</v>
      </c>
      <c r="O3857" t="s">
        <v>8298</v>
      </c>
      <c r="P3857" s="13">
        <f t="shared" si="240"/>
        <v>3</v>
      </c>
      <c r="Q3857" s="13">
        <f t="shared" si="241"/>
        <v>25</v>
      </c>
      <c r="R3857" s="14">
        <f t="shared" si="242"/>
        <v>42059.970729166671</v>
      </c>
      <c r="S3857" s="14">
        <f t="shared" si="243"/>
        <v>42089.929062499999</v>
      </c>
    </row>
    <row r="3858" spans="1:19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2" t="s">
        <v>8297</v>
      </c>
      <c r="O3858" t="s">
        <v>8298</v>
      </c>
      <c r="P3858" s="13">
        <f t="shared" si="240"/>
        <v>0</v>
      </c>
      <c r="Q3858" s="13">
        <f t="shared" si="241"/>
        <v>1</v>
      </c>
      <c r="R3858" s="14">
        <f t="shared" si="242"/>
        <v>42041.743090277778</v>
      </c>
      <c r="S3858" s="14">
        <f t="shared" si="243"/>
        <v>42071.701423611114</v>
      </c>
    </row>
    <row r="3859" spans="1:19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2" t="s">
        <v>8297</v>
      </c>
      <c r="O3859" t="s">
        <v>8298</v>
      </c>
      <c r="P3859" s="13">
        <f t="shared" si="240"/>
        <v>5</v>
      </c>
      <c r="Q3859" s="13">
        <f t="shared" si="241"/>
        <v>65</v>
      </c>
      <c r="R3859" s="14">
        <f t="shared" si="242"/>
        <v>41829.73715277778</v>
      </c>
      <c r="S3859" s="14">
        <f t="shared" si="243"/>
        <v>41852.716666666667</v>
      </c>
    </row>
    <row r="3860" spans="1:19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2" t="s">
        <v>8297</v>
      </c>
      <c r="O3860" t="s">
        <v>8298</v>
      </c>
      <c r="P3860" s="13">
        <f t="shared" si="240"/>
        <v>2</v>
      </c>
      <c r="Q3860" s="13">
        <f t="shared" si="241"/>
        <v>10</v>
      </c>
      <c r="R3860" s="14">
        <f t="shared" si="242"/>
        <v>42128.431064814817</v>
      </c>
      <c r="S3860" s="14">
        <f t="shared" si="243"/>
        <v>42146.875</v>
      </c>
    </row>
    <row r="3861" spans="1:19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2" t="s">
        <v>8297</v>
      </c>
      <c r="O3861" t="s">
        <v>8298</v>
      </c>
      <c r="P3861" s="13">
        <f t="shared" si="240"/>
        <v>0</v>
      </c>
      <c r="Q3861" s="13">
        <f t="shared" si="241"/>
        <v>1</v>
      </c>
      <c r="R3861" s="14">
        <f t="shared" si="242"/>
        <v>41789.893599537041</v>
      </c>
      <c r="S3861" s="14">
        <f t="shared" si="243"/>
        <v>41815.875</v>
      </c>
    </row>
    <row r="3862" spans="1:19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2" t="s">
        <v>8297</v>
      </c>
      <c r="O3862" t="s">
        <v>8298</v>
      </c>
      <c r="P3862" s="13">
        <f t="shared" si="240"/>
        <v>18</v>
      </c>
      <c r="Q3862" s="13">
        <f t="shared" si="241"/>
        <v>81.540000000000006</v>
      </c>
      <c r="R3862" s="14">
        <f t="shared" si="242"/>
        <v>41833.660995370366</v>
      </c>
      <c r="S3862" s="14">
        <f t="shared" si="243"/>
        <v>41863.660995370366</v>
      </c>
    </row>
    <row r="3863" spans="1:19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2" t="s">
        <v>8297</v>
      </c>
      <c r="O3863" t="s">
        <v>8298</v>
      </c>
      <c r="P3863" s="13">
        <f t="shared" si="240"/>
        <v>5</v>
      </c>
      <c r="Q3863" s="13">
        <f t="shared" si="241"/>
        <v>100</v>
      </c>
      <c r="R3863" s="14">
        <f t="shared" si="242"/>
        <v>41914.590011574073</v>
      </c>
      <c r="S3863" s="14">
        <f t="shared" si="243"/>
        <v>41955.907638888893</v>
      </c>
    </row>
    <row r="3864" spans="1:19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2" t="s">
        <v>8297</v>
      </c>
      <c r="O3864" t="s">
        <v>8298</v>
      </c>
      <c r="P3864" s="13">
        <f t="shared" si="240"/>
        <v>0</v>
      </c>
      <c r="Q3864" s="13">
        <f t="shared" si="241"/>
        <v>1</v>
      </c>
      <c r="R3864" s="14">
        <f t="shared" si="242"/>
        <v>42611.261064814811</v>
      </c>
      <c r="S3864" s="14">
        <f t="shared" si="243"/>
        <v>42625.707638888889</v>
      </c>
    </row>
    <row r="3865" spans="1:19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2" t="s">
        <v>8297</v>
      </c>
      <c r="O3865" t="s">
        <v>8298</v>
      </c>
      <c r="P3865" s="13">
        <f t="shared" si="240"/>
        <v>0</v>
      </c>
      <c r="Q3865" s="13">
        <f t="shared" si="241"/>
        <v>0</v>
      </c>
      <c r="R3865" s="14">
        <f t="shared" si="242"/>
        <v>42253.633159722223</v>
      </c>
      <c r="S3865" s="14">
        <f t="shared" si="243"/>
        <v>42313.674826388888</v>
      </c>
    </row>
    <row r="3866" spans="1:19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2" t="s">
        <v>8297</v>
      </c>
      <c r="O3866" t="s">
        <v>8298</v>
      </c>
      <c r="P3866" s="13">
        <f t="shared" si="240"/>
        <v>1</v>
      </c>
      <c r="Q3866" s="13">
        <f t="shared" si="241"/>
        <v>20</v>
      </c>
      <c r="R3866" s="14">
        <f t="shared" si="242"/>
        <v>42295.891828703709</v>
      </c>
      <c r="S3866" s="14">
        <f t="shared" si="243"/>
        <v>42325.933495370366</v>
      </c>
    </row>
    <row r="3867" spans="1:19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2" t="s">
        <v>8297</v>
      </c>
      <c r="O3867" t="s">
        <v>8298</v>
      </c>
      <c r="P3867" s="13">
        <f t="shared" si="240"/>
        <v>27</v>
      </c>
      <c r="Q3867" s="13">
        <f t="shared" si="241"/>
        <v>46.43</v>
      </c>
      <c r="R3867" s="14">
        <f t="shared" si="242"/>
        <v>41841.651597222226</v>
      </c>
      <c r="S3867" s="14">
        <f t="shared" si="243"/>
        <v>41881.229166666664</v>
      </c>
    </row>
    <row r="3868" spans="1:19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2" t="s">
        <v>8297</v>
      </c>
      <c r="O3868" t="s">
        <v>8298</v>
      </c>
      <c r="P3868" s="13">
        <f t="shared" si="240"/>
        <v>1</v>
      </c>
      <c r="Q3868" s="13">
        <f t="shared" si="241"/>
        <v>5.5</v>
      </c>
      <c r="R3868" s="14">
        <f t="shared" si="242"/>
        <v>42402.947002314817</v>
      </c>
      <c r="S3868" s="14">
        <f t="shared" si="243"/>
        <v>42452.145138888889</v>
      </c>
    </row>
    <row r="3869" spans="1:19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2" t="s">
        <v>8297</v>
      </c>
      <c r="O3869" t="s">
        <v>8298</v>
      </c>
      <c r="P3869" s="13">
        <f t="shared" si="240"/>
        <v>13</v>
      </c>
      <c r="Q3869" s="13">
        <f t="shared" si="241"/>
        <v>50.2</v>
      </c>
      <c r="R3869" s="14">
        <f t="shared" si="242"/>
        <v>42509.814108796301</v>
      </c>
      <c r="S3869" s="14">
        <f t="shared" si="243"/>
        <v>42539.814108796301</v>
      </c>
    </row>
    <row r="3870" spans="1:19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2" t="s">
        <v>8297</v>
      </c>
      <c r="O3870" t="s">
        <v>8339</v>
      </c>
      <c r="P3870" s="13">
        <f t="shared" si="240"/>
        <v>0</v>
      </c>
      <c r="Q3870" s="13">
        <f t="shared" si="241"/>
        <v>10</v>
      </c>
      <c r="R3870" s="14">
        <f t="shared" si="242"/>
        <v>41865.659780092588</v>
      </c>
      <c r="S3870" s="14">
        <f t="shared" si="243"/>
        <v>41890.659780092588</v>
      </c>
    </row>
    <row r="3871" spans="1:19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2" t="s">
        <v>8297</v>
      </c>
      <c r="O3871" t="s">
        <v>8339</v>
      </c>
      <c r="P3871" s="13">
        <f t="shared" si="240"/>
        <v>3</v>
      </c>
      <c r="Q3871" s="13">
        <f t="shared" si="241"/>
        <v>30.13</v>
      </c>
      <c r="R3871" s="14">
        <f t="shared" si="242"/>
        <v>42047.724444444444</v>
      </c>
      <c r="S3871" s="14">
        <f t="shared" si="243"/>
        <v>42077.132638888885</v>
      </c>
    </row>
    <row r="3872" spans="1:19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2" t="s">
        <v>8297</v>
      </c>
      <c r="O3872" t="s">
        <v>8339</v>
      </c>
      <c r="P3872" s="13">
        <f t="shared" si="240"/>
        <v>15</v>
      </c>
      <c r="Q3872" s="13">
        <f t="shared" si="241"/>
        <v>150</v>
      </c>
      <c r="R3872" s="14">
        <f t="shared" si="242"/>
        <v>41793.17219907407</v>
      </c>
      <c r="S3872" s="14">
        <f t="shared" si="243"/>
        <v>41823.17219907407</v>
      </c>
    </row>
    <row r="3873" spans="1:19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2" t="s">
        <v>8297</v>
      </c>
      <c r="O3873" t="s">
        <v>8339</v>
      </c>
      <c r="P3873" s="13">
        <f t="shared" si="240"/>
        <v>3</v>
      </c>
      <c r="Q3873" s="13">
        <f t="shared" si="241"/>
        <v>13.33</v>
      </c>
      <c r="R3873" s="14">
        <f t="shared" si="242"/>
        <v>42763.780671296292</v>
      </c>
      <c r="S3873" s="14">
        <f t="shared" si="243"/>
        <v>42823.739004629635</v>
      </c>
    </row>
    <row r="3874" spans="1:19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2" t="s">
        <v>8297</v>
      </c>
      <c r="O3874" t="s">
        <v>8339</v>
      </c>
      <c r="P3874" s="13">
        <f t="shared" si="240"/>
        <v>0</v>
      </c>
      <c r="Q3874" s="13">
        <f t="shared" si="241"/>
        <v>0</v>
      </c>
      <c r="R3874" s="14">
        <f t="shared" si="242"/>
        <v>42180.145787037036</v>
      </c>
      <c r="S3874" s="14">
        <f t="shared" si="243"/>
        <v>42230.145787037036</v>
      </c>
    </row>
    <row r="3875" spans="1:19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2" t="s">
        <v>8297</v>
      </c>
      <c r="O3875" t="s">
        <v>8339</v>
      </c>
      <c r="P3875" s="13">
        <f t="shared" si="240"/>
        <v>0</v>
      </c>
      <c r="Q3875" s="13">
        <f t="shared" si="241"/>
        <v>0</v>
      </c>
      <c r="R3875" s="14">
        <f t="shared" si="242"/>
        <v>42255.696006944447</v>
      </c>
      <c r="S3875" s="14">
        <f t="shared" si="243"/>
        <v>42285.696006944447</v>
      </c>
    </row>
    <row r="3876" spans="1:19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2" t="s">
        <v>8297</v>
      </c>
      <c r="O3876" t="s">
        <v>8339</v>
      </c>
      <c r="P3876" s="13">
        <f t="shared" si="240"/>
        <v>0</v>
      </c>
      <c r="Q3876" s="13">
        <f t="shared" si="241"/>
        <v>0</v>
      </c>
      <c r="R3876" s="14">
        <f t="shared" si="242"/>
        <v>42007.016458333332</v>
      </c>
      <c r="S3876" s="14">
        <f t="shared" si="243"/>
        <v>42028.041666666672</v>
      </c>
    </row>
    <row r="3877" spans="1:19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2" t="s">
        <v>8297</v>
      </c>
      <c r="O3877" t="s">
        <v>8339</v>
      </c>
      <c r="P3877" s="13">
        <f t="shared" si="240"/>
        <v>0</v>
      </c>
      <c r="Q3877" s="13">
        <f t="shared" si="241"/>
        <v>0</v>
      </c>
      <c r="R3877" s="14">
        <f t="shared" si="242"/>
        <v>42615.346817129626</v>
      </c>
      <c r="S3877" s="14">
        <f t="shared" si="243"/>
        <v>42616.416666666672</v>
      </c>
    </row>
    <row r="3878" spans="1:19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2" t="s">
        <v>8297</v>
      </c>
      <c r="O3878" t="s">
        <v>8339</v>
      </c>
      <c r="P3878" s="13">
        <f t="shared" si="240"/>
        <v>53</v>
      </c>
      <c r="Q3878" s="13">
        <f t="shared" si="241"/>
        <v>44.76</v>
      </c>
      <c r="R3878" s="14">
        <f t="shared" si="242"/>
        <v>42372.624166666668</v>
      </c>
      <c r="S3878" s="14">
        <f t="shared" si="243"/>
        <v>42402.624166666668</v>
      </c>
    </row>
    <row r="3879" spans="1:19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2" t="s">
        <v>8297</v>
      </c>
      <c r="O3879" t="s">
        <v>8339</v>
      </c>
      <c r="P3879" s="13">
        <f t="shared" si="240"/>
        <v>5</v>
      </c>
      <c r="Q3879" s="13">
        <f t="shared" si="241"/>
        <v>88.64</v>
      </c>
      <c r="R3879" s="14">
        <f t="shared" si="242"/>
        <v>42682.67768518519</v>
      </c>
      <c r="S3879" s="14">
        <f t="shared" si="243"/>
        <v>42712.67768518519</v>
      </c>
    </row>
    <row r="3880" spans="1:19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2" t="s">
        <v>8297</v>
      </c>
      <c r="O3880" t="s">
        <v>8339</v>
      </c>
      <c r="P3880" s="13">
        <f t="shared" si="240"/>
        <v>0</v>
      </c>
      <c r="Q3880" s="13">
        <f t="shared" si="241"/>
        <v>10</v>
      </c>
      <c r="R3880" s="14">
        <f t="shared" si="242"/>
        <v>42154.818819444445</v>
      </c>
      <c r="S3880" s="14">
        <f t="shared" si="243"/>
        <v>42185.165972222225</v>
      </c>
    </row>
    <row r="3881" spans="1:19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2" t="s">
        <v>8297</v>
      </c>
      <c r="O3881" t="s">
        <v>8339</v>
      </c>
      <c r="P3881" s="13">
        <f t="shared" si="240"/>
        <v>0</v>
      </c>
      <c r="Q3881" s="13">
        <f t="shared" si="241"/>
        <v>0</v>
      </c>
      <c r="R3881" s="14">
        <f t="shared" si="242"/>
        <v>41999.861064814817</v>
      </c>
      <c r="S3881" s="14">
        <f t="shared" si="243"/>
        <v>42029.861064814817</v>
      </c>
    </row>
    <row r="3882" spans="1:19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2" t="s">
        <v>8297</v>
      </c>
      <c r="O3882" t="s">
        <v>8339</v>
      </c>
      <c r="P3882" s="13">
        <f t="shared" si="240"/>
        <v>13</v>
      </c>
      <c r="Q3882" s="13">
        <f t="shared" si="241"/>
        <v>57.65</v>
      </c>
      <c r="R3882" s="14">
        <f t="shared" si="242"/>
        <v>41815.815046296295</v>
      </c>
      <c r="S3882" s="14">
        <f t="shared" si="243"/>
        <v>41850.958333333336</v>
      </c>
    </row>
    <row r="3883" spans="1:19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2" t="s">
        <v>8297</v>
      </c>
      <c r="O3883" t="s">
        <v>8339</v>
      </c>
      <c r="P3883" s="13">
        <f t="shared" si="240"/>
        <v>5</v>
      </c>
      <c r="Q3883" s="13">
        <f t="shared" si="241"/>
        <v>25</v>
      </c>
      <c r="R3883" s="14">
        <f t="shared" si="242"/>
        <v>42756.018506944441</v>
      </c>
      <c r="S3883" s="14">
        <f t="shared" si="243"/>
        <v>42786.018506944441</v>
      </c>
    </row>
    <row r="3884" spans="1:19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2" t="s">
        <v>8297</v>
      </c>
      <c r="O3884" t="s">
        <v>8339</v>
      </c>
      <c r="P3884" s="13">
        <f t="shared" si="240"/>
        <v>0</v>
      </c>
      <c r="Q3884" s="13">
        <f t="shared" si="241"/>
        <v>0</v>
      </c>
      <c r="R3884" s="14">
        <f t="shared" si="242"/>
        <v>42373.983449074076</v>
      </c>
      <c r="S3884" s="14">
        <f t="shared" si="243"/>
        <v>42400.960416666669</v>
      </c>
    </row>
    <row r="3885" spans="1:19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2" t="s">
        <v>8297</v>
      </c>
      <c r="O3885" t="s">
        <v>8339</v>
      </c>
      <c r="P3885" s="13">
        <f t="shared" si="240"/>
        <v>0</v>
      </c>
      <c r="Q3885" s="13">
        <f t="shared" si="241"/>
        <v>0</v>
      </c>
      <c r="R3885" s="14">
        <f t="shared" si="242"/>
        <v>41854.602650462963</v>
      </c>
      <c r="S3885" s="14">
        <f t="shared" si="243"/>
        <v>41884.602650462963</v>
      </c>
    </row>
    <row r="3886" spans="1:19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2" t="s">
        <v>8297</v>
      </c>
      <c r="O3886" t="s">
        <v>8339</v>
      </c>
      <c r="P3886" s="13">
        <f t="shared" si="240"/>
        <v>0</v>
      </c>
      <c r="Q3886" s="13">
        <f t="shared" si="241"/>
        <v>0</v>
      </c>
      <c r="R3886" s="14">
        <f t="shared" si="242"/>
        <v>42065.791574074072</v>
      </c>
      <c r="S3886" s="14">
        <f t="shared" si="243"/>
        <v>42090.749907407408</v>
      </c>
    </row>
    <row r="3887" spans="1:19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2" t="s">
        <v>8297</v>
      </c>
      <c r="O3887" t="s">
        <v>8339</v>
      </c>
      <c r="P3887" s="13">
        <f t="shared" si="240"/>
        <v>0</v>
      </c>
      <c r="Q3887" s="13">
        <f t="shared" si="241"/>
        <v>0</v>
      </c>
      <c r="R3887" s="14">
        <f t="shared" si="242"/>
        <v>42469.951284722221</v>
      </c>
      <c r="S3887" s="14">
        <f t="shared" si="243"/>
        <v>42499.951284722221</v>
      </c>
    </row>
    <row r="3888" spans="1:19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2" t="s">
        <v>8297</v>
      </c>
      <c r="O3888" t="s">
        <v>8339</v>
      </c>
      <c r="P3888" s="13">
        <f t="shared" si="240"/>
        <v>0</v>
      </c>
      <c r="Q3888" s="13">
        <f t="shared" si="241"/>
        <v>0</v>
      </c>
      <c r="R3888" s="14">
        <f t="shared" si="242"/>
        <v>41954.228032407409</v>
      </c>
      <c r="S3888" s="14">
        <f t="shared" si="243"/>
        <v>41984.228032407409</v>
      </c>
    </row>
    <row r="3889" spans="1:19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2" t="s">
        <v>8297</v>
      </c>
      <c r="O3889" t="s">
        <v>8339</v>
      </c>
      <c r="P3889" s="13">
        <f t="shared" si="240"/>
        <v>2</v>
      </c>
      <c r="Q3889" s="13">
        <f t="shared" si="241"/>
        <v>17.5</v>
      </c>
      <c r="R3889" s="14">
        <f t="shared" si="242"/>
        <v>42079.857974537037</v>
      </c>
      <c r="S3889" s="14">
        <f t="shared" si="243"/>
        <v>42125.916666666672</v>
      </c>
    </row>
    <row r="3890" spans="1:19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2" t="s">
        <v>8297</v>
      </c>
      <c r="O3890" t="s">
        <v>8298</v>
      </c>
      <c r="P3890" s="13">
        <f t="shared" si="240"/>
        <v>27</v>
      </c>
      <c r="Q3890" s="13">
        <f t="shared" si="241"/>
        <v>38.71</v>
      </c>
      <c r="R3890" s="14">
        <f t="shared" si="242"/>
        <v>42762.545810185184</v>
      </c>
      <c r="S3890" s="14">
        <f t="shared" si="243"/>
        <v>42792.545810185184</v>
      </c>
    </row>
    <row r="3891" spans="1:19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2" t="s">
        <v>8297</v>
      </c>
      <c r="O3891" t="s">
        <v>8298</v>
      </c>
      <c r="P3891" s="13">
        <f t="shared" si="240"/>
        <v>1</v>
      </c>
      <c r="Q3891" s="13">
        <f t="shared" si="241"/>
        <v>13.11</v>
      </c>
      <c r="R3891" s="14">
        <f t="shared" si="242"/>
        <v>41977.004976851851</v>
      </c>
      <c r="S3891" s="14">
        <f t="shared" si="243"/>
        <v>42008.976388888885</v>
      </c>
    </row>
    <row r="3892" spans="1:19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2" t="s">
        <v>8297</v>
      </c>
      <c r="O3892" t="s">
        <v>8298</v>
      </c>
      <c r="P3892" s="13">
        <f t="shared" si="240"/>
        <v>17</v>
      </c>
      <c r="Q3892" s="13">
        <f t="shared" si="241"/>
        <v>315.5</v>
      </c>
      <c r="R3892" s="14">
        <f t="shared" si="242"/>
        <v>42171.758611111116</v>
      </c>
      <c r="S3892" s="14">
        <f t="shared" si="243"/>
        <v>42231.758611111116</v>
      </c>
    </row>
    <row r="3893" spans="1:19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2" t="s">
        <v>8297</v>
      </c>
      <c r="O3893" t="s">
        <v>8298</v>
      </c>
      <c r="P3893" s="13">
        <f t="shared" si="240"/>
        <v>33</v>
      </c>
      <c r="Q3893" s="13">
        <f t="shared" si="241"/>
        <v>37.14</v>
      </c>
      <c r="R3893" s="14">
        <f t="shared" si="242"/>
        <v>42056.1324537037</v>
      </c>
      <c r="S3893" s="14">
        <f t="shared" si="243"/>
        <v>42086.207638888889</v>
      </c>
    </row>
    <row r="3894" spans="1:19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2" t="s">
        <v>8297</v>
      </c>
      <c r="O3894" t="s">
        <v>8298</v>
      </c>
      <c r="P3894" s="13">
        <f t="shared" si="240"/>
        <v>0</v>
      </c>
      <c r="Q3894" s="13">
        <f t="shared" si="241"/>
        <v>0</v>
      </c>
      <c r="R3894" s="14">
        <f t="shared" si="242"/>
        <v>41867.652280092596</v>
      </c>
      <c r="S3894" s="14">
        <f t="shared" si="243"/>
        <v>41875.291666666664</v>
      </c>
    </row>
    <row r="3895" spans="1:19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2" t="s">
        <v>8297</v>
      </c>
      <c r="O3895" t="s">
        <v>8298</v>
      </c>
      <c r="P3895" s="13">
        <f t="shared" si="240"/>
        <v>22</v>
      </c>
      <c r="Q3895" s="13">
        <f t="shared" si="241"/>
        <v>128.27000000000001</v>
      </c>
      <c r="R3895" s="14">
        <f t="shared" si="242"/>
        <v>41779.657870370371</v>
      </c>
      <c r="S3895" s="14">
        <f t="shared" si="243"/>
        <v>41821.25</v>
      </c>
    </row>
    <row r="3896" spans="1:19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2" t="s">
        <v>8297</v>
      </c>
      <c r="O3896" t="s">
        <v>8298</v>
      </c>
      <c r="P3896" s="13">
        <f t="shared" si="240"/>
        <v>3</v>
      </c>
      <c r="Q3896" s="13">
        <f t="shared" si="241"/>
        <v>47.27</v>
      </c>
      <c r="R3896" s="14">
        <f t="shared" si="242"/>
        <v>42679.958472222221</v>
      </c>
      <c r="S3896" s="14">
        <f t="shared" si="243"/>
        <v>42710.207638888889</v>
      </c>
    </row>
    <row r="3897" spans="1:19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2" t="s">
        <v>8297</v>
      </c>
      <c r="O3897" t="s">
        <v>8298</v>
      </c>
      <c r="P3897" s="13">
        <f t="shared" si="240"/>
        <v>5</v>
      </c>
      <c r="Q3897" s="13">
        <f t="shared" si="241"/>
        <v>50</v>
      </c>
      <c r="R3897" s="14">
        <f t="shared" si="242"/>
        <v>42032.250208333338</v>
      </c>
      <c r="S3897" s="14">
        <f t="shared" si="243"/>
        <v>42063.250208333338</v>
      </c>
    </row>
    <row r="3898" spans="1:19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2" t="s">
        <v>8297</v>
      </c>
      <c r="O3898" t="s">
        <v>8298</v>
      </c>
      <c r="P3898" s="13">
        <f t="shared" si="240"/>
        <v>11</v>
      </c>
      <c r="Q3898" s="13">
        <f t="shared" si="241"/>
        <v>42.5</v>
      </c>
      <c r="R3898" s="14">
        <f t="shared" si="242"/>
        <v>41793.191875000004</v>
      </c>
      <c r="S3898" s="14">
        <f t="shared" si="243"/>
        <v>41807.191875000004</v>
      </c>
    </row>
    <row r="3899" spans="1:19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2" t="s">
        <v>8297</v>
      </c>
      <c r="O3899" t="s">
        <v>8298</v>
      </c>
      <c r="P3899" s="13">
        <f t="shared" si="240"/>
        <v>18</v>
      </c>
      <c r="Q3899" s="13">
        <f t="shared" si="241"/>
        <v>44</v>
      </c>
      <c r="R3899" s="14">
        <f t="shared" si="242"/>
        <v>41982.87364583333</v>
      </c>
      <c r="S3899" s="14">
        <f t="shared" si="243"/>
        <v>42012.87364583333</v>
      </c>
    </row>
    <row r="3900" spans="1:19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2" t="s">
        <v>8297</v>
      </c>
      <c r="O3900" t="s">
        <v>8298</v>
      </c>
      <c r="P3900" s="13">
        <f t="shared" si="240"/>
        <v>33</v>
      </c>
      <c r="Q3900" s="13">
        <f t="shared" si="241"/>
        <v>50.88</v>
      </c>
      <c r="R3900" s="14">
        <f t="shared" si="242"/>
        <v>42193.482291666667</v>
      </c>
      <c r="S3900" s="14">
        <f t="shared" si="243"/>
        <v>42233.666666666672</v>
      </c>
    </row>
    <row r="3901" spans="1:19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2" t="s">
        <v>8297</v>
      </c>
      <c r="O3901" t="s">
        <v>8298</v>
      </c>
      <c r="P3901" s="13">
        <f t="shared" si="240"/>
        <v>1</v>
      </c>
      <c r="Q3901" s="13">
        <f t="shared" si="241"/>
        <v>62.5</v>
      </c>
      <c r="R3901" s="14">
        <f t="shared" si="242"/>
        <v>41843.775011574071</v>
      </c>
      <c r="S3901" s="14">
        <f t="shared" si="243"/>
        <v>41863.775011574071</v>
      </c>
    </row>
    <row r="3902" spans="1:19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2" t="s">
        <v>8297</v>
      </c>
      <c r="O3902" t="s">
        <v>8298</v>
      </c>
      <c r="P3902" s="13">
        <f t="shared" si="240"/>
        <v>5</v>
      </c>
      <c r="Q3902" s="13">
        <f t="shared" si="241"/>
        <v>27</v>
      </c>
      <c r="R3902" s="14">
        <f t="shared" si="242"/>
        <v>42136.092488425929</v>
      </c>
      <c r="S3902" s="14">
        <f t="shared" si="243"/>
        <v>42166.092488425929</v>
      </c>
    </row>
    <row r="3903" spans="1:19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2" t="s">
        <v>8297</v>
      </c>
      <c r="O3903" t="s">
        <v>8298</v>
      </c>
      <c r="P3903" s="13">
        <f t="shared" si="240"/>
        <v>1</v>
      </c>
      <c r="Q3903" s="13">
        <f t="shared" si="241"/>
        <v>25</v>
      </c>
      <c r="R3903" s="14">
        <f t="shared" si="242"/>
        <v>42317.826377314821</v>
      </c>
      <c r="S3903" s="14">
        <f t="shared" si="243"/>
        <v>42357.826377314821</v>
      </c>
    </row>
    <row r="3904" spans="1:19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2" t="s">
        <v>8297</v>
      </c>
      <c r="O3904" t="s">
        <v>8298</v>
      </c>
      <c r="P3904" s="13">
        <f t="shared" si="240"/>
        <v>49</v>
      </c>
      <c r="Q3904" s="13">
        <f t="shared" si="241"/>
        <v>47.26</v>
      </c>
      <c r="R3904" s="14">
        <f t="shared" si="242"/>
        <v>42663.468078703707</v>
      </c>
      <c r="S3904" s="14">
        <f t="shared" si="243"/>
        <v>42688.509745370371</v>
      </c>
    </row>
    <row r="3905" spans="1:19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2" t="s">
        <v>8297</v>
      </c>
      <c r="O3905" t="s">
        <v>8298</v>
      </c>
      <c r="P3905" s="13">
        <f t="shared" si="240"/>
        <v>0</v>
      </c>
      <c r="Q3905" s="13">
        <f t="shared" si="241"/>
        <v>0</v>
      </c>
      <c r="R3905" s="14">
        <f t="shared" si="242"/>
        <v>42186.01116898148</v>
      </c>
      <c r="S3905" s="14">
        <f t="shared" si="243"/>
        <v>42230.818055555559</v>
      </c>
    </row>
    <row r="3906" spans="1:19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2" t="s">
        <v>8297</v>
      </c>
      <c r="O3906" t="s">
        <v>8298</v>
      </c>
      <c r="P3906" s="13">
        <f t="shared" ref="P3906:P3969" si="244">ROUND(E3906/D3906*100,0)</f>
        <v>0</v>
      </c>
      <c r="Q3906" s="13">
        <f t="shared" si="241"/>
        <v>1.5</v>
      </c>
      <c r="R3906" s="14">
        <f t="shared" si="242"/>
        <v>42095.229166666672</v>
      </c>
      <c r="S3906" s="14">
        <f t="shared" si="243"/>
        <v>42109.211111111115</v>
      </c>
    </row>
    <row r="3907" spans="1:19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2" t="s">
        <v>8297</v>
      </c>
      <c r="O3907" t="s">
        <v>8298</v>
      </c>
      <c r="P3907" s="13">
        <f t="shared" si="244"/>
        <v>12</v>
      </c>
      <c r="Q3907" s="13">
        <f t="shared" ref="Q3907:Q3970" si="245">IFERROR(ROUND(E3907/L3907,2),0)</f>
        <v>24.71</v>
      </c>
      <c r="R3907" s="14">
        <f t="shared" ref="R3907:R3970" si="246">(((J3907/60)/60)/24)+DATE(1970,1,1)</f>
        <v>42124.623877314814</v>
      </c>
      <c r="S3907" s="14">
        <f t="shared" ref="S3907:S3970" si="247">(((I3907/60)/60)/24)+DATE(1970,1,1)</f>
        <v>42166.958333333328</v>
      </c>
    </row>
    <row r="3908" spans="1:19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2" t="s">
        <v>8297</v>
      </c>
      <c r="O3908" t="s">
        <v>8298</v>
      </c>
      <c r="P3908" s="13">
        <f t="shared" si="244"/>
        <v>67</v>
      </c>
      <c r="Q3908" s="13">
        <f t="shared" si="245"/>
        <v>63.13</v>
      </c>
      <c r="R3908" s="14">
        <f t="shared" si="246"/>
        <v>42143.917743055557</v>
      </c>
      <c r="S3908" s="14">
        <f t="shared" si="247"/>
        <v>42181.559027777781</v>
      </c>
    </row>
    <row r="3909" spans="1:19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2" t="s">
        <v>8297</v>
      </c>
      <c r="O3909" t="s">
        <v>8298</v>
      </c>
      <c r="P3909" s="13">
        <f t="shared" si="244"/>
        <v>15</v>
      </c>
      <c r="Q3909" s="13">
        <f t="shared" si="245"/>
        <v>38.25</v>
      </c>
      <c r="R3909" s="14">
        <f t="shared" si="246"/>
        <v>41906.819513888891</v>
      </c>
      <c r="S3909" s="14">
        <f t="shared" si="247"/>
        <v>41938.838888888888</v>
      </c>
    </row>
    <row r="3910" spans="1:19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2" t="s">
        <v>8297</v>
      </c>
      <c r="O3910" t="s">
        <v>8298</v>
      </c>
      <c r="P3910" s="13">
        <f t="shared" si="244"/>
        <v>9</v>
      </c>
      <c r="Q3910" s="13">
        <f t="shared" si="245"/>
        <v>16.25</v>
      </c>
      <c r="R3910" s="14">
        <f t="shared" si="246"/>
        <v>41834.135370370372</v>
      </c>
      <c r="S3910" s="14">
        <f t="shared" si="247"/>
        <v>41849.135370370372</v>
      </c>
    </row>
    <row r="3911" spans="1:19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2" t="s">
        <v>8297</v>
      </c>
      <c r="O3911" t="s">
        <v>8298</v>
      </c>
      <c r="P3911" s="13">
        <f t="shared" si="244"/>
        <v>0</v>
      </c>
      <c r="Q3911" s="13">
        <f t="shared" si="245"/>
        <v>33.75</v>
      </c>
      <c r="R3911" s="14">
        <f t="shared" si="246"/>
        <v>41863.359282407408</v>
      </c>
      <c r="S3911" s="14">
        <f t="shared" si="247"/>
        <v>41893.359282407408</v>
      </c>
    </row>
    <row r="3912" spans="1:19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2" t="s">
        <v>8297</v>
      </c>
      <c r="O3912" t="s">
        <v>8298</v>
      </c>
      <c r="P3912" s="13">
        <f t="shared" si="244"/>
        <v>3</v>
      </c>
      <c r="Q3912" s="13">
        <f t="shared" si="245"/>
        <v>61.67</v>
      </c>
      <c r="R3912" s="14">
        <f t="shared" si="246"/>
        <v>42224.756909722222</v>
      </c>
      <c r="S3912" s="14">
        <f t="shared" si="247"/>
        <v>42254.756909722222</v>
      </c>
    </row>
    <row r="3913" spans="1:19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2" t="s">
        <v>8297</v>
      </c>
      <c r="O3913" t="s">
        <v>8298</v>
      </c>
      <c r="P3913" s="13">
        <f t="shared" si="244"/>
        <v>37</v>
      </c>
      <c r="Q3913" s="13">
        <f t="shared" si="245"/>
        <v>83.14</v>
      </c>
      <c r="R3913" s="14">
        <f t="shared" si="246"/>
        <v>41939.8122337963</v>
      </c>
      <c r="S3913" s="14">
        <f t="shared" si="247"/>
        <v>41969.853900462964</v>
      </c>
    </row>
    <row r="3914" spans="1:19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2" t="s">
        <v>8297</v>
      </c>
      <c r="O3914" t="s">
        <v>8298</v>
      </c>
      <c r="P3914" s="13">
        <f t="shared" si="244"/>
        <v>0</v>
      </c>
      <c r="Q3914" s="13">
        <f t="shared" si="245"/>
        <v>1</v>
      </c>
      <c r="R3914" s="14">
        <f t="shared" si="246"/>
        <v>42059.270023148143</v>
      </c>
      <c r="S3914" s="14">
        <f t="shared" si="247"/>
        <v>42119.190972222219</v>
      </c>
    </row>
    <row r="3915" spans="1:19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2" t="s">
        <v>8297</v>
      </c>
      <c r="O3915" t="s">
        <v>8298</v>
      </c>
      <c r="P3915" s="13">
        <f t="shared" si="244"/>
        <v>10</v>
      </c>
      <c r="Q3915" s="13">
        <f t="shared" si="245"/>
        <v>142.86000000000001</v>
      </c>
      <c r="R3915" s="14">
        <f t="shared" si="246"/>
        <v>42308.211215277777</v>
      </c>
      <c r="S3915" s="14">
        <f t="shared" si="247"/>
        <v>42338.252881944441</v>
      </c>
    </row>
    <row r="3916" spans="1:19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2" t="s">
        <v>8297</v>
      </c>
      <c r="O3916" t="s">
        <v>8298</v>
      </c>
      <c r="P3916" s="13">
        <f t="shared" si="244"/>
        <v>36</v>
      </c>
      <c r="Q3916" s="13">
        <f t="shared" si="245"/>
        <v>33.67</v>
      </c>
      <c r="R3916" s="14">
        <f t="shared" si="246"/>
        <v>42114.818935185183</v>
      </c>
      <c r="S3916" s="14">
        <f t="shared" si="247"/>
        <v>42134.957638888889</v>
      </c>
    </row>
    <row r="3917" spans="1:19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2" t="s">
        <v>8297</v>
      </c>
      <c r="O3917" t="s">
        <v>8298</v>
      </c>
      <c r="P3917" s="13">
        <f t="shared" si="244"/>
        <v>0</v>
      </c>
      <c r="Q3917" s="13">
        <f t="shared" si="245"/>
        <v>5</v>
      </c>
      <c r="R3917" s="14">
        <f t="shared" si="246"/>
        <v>42492.98505787037</v>
      </c>
      <c r="S3917" s="14">
        <f t="shared" si="247"/>
        <v>42522.98505787037</v>
      </c>
    </row>
    <row r="3918" spans="1:19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2" t="s">
        <v>8297</v>
      </c>
      <c r="O3918" t="s">
        <v>8298</v>
      </c>
      <c r="P3918" s="13">
        <f t="shared" si="244"/>
        <v>0</v>
      </c>
      <c r="Q3918" s="13">
        <f t="shared" si="245"/>
        <v>0</v>
      </c>
      <c r="R3918" s="14">
        <f t="shared" si="246"/>
        <v>42494.471666666665</v>
      </c>
      <c r="S3918" s="14">
        <f t="shared" si="247"/>
        <v>42524.471666666665</v>
      </c>
    </row>
    <row r="3919" spans="1:19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2" t="s">
        <v>8297</v>
      </c>
      <c r="O3919" t="s">
        <v>8298</v>
      </c>
      <c r="P3919" s="13">
        <f t="shared" si="244"/>
        <v>0</v>
      </c>
      <c r="Q3919" s="13">
        <f t="shared" si="245"/>
        <v>10</v>
      </c>
      <c r="R3919" s="14">
        <f t="shared" si="246"/>
        <v>41863.527326388888</v>
      </c>
      <c r="S3919" s="14">
        <f t="shared" si="247"/>
        <v>41893.527326388888</v>
      </c>
    </row>
    <row r="3920" spans="1:19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2" t="s">
        <v>8297</v>
      </c>
      <c r="O3920" t="s">
        <v>8298</v>
      </c>
      <c r="P3920" s="13">
        <f t="shared" si="244"/>
        <v>0</v>
      </c>
      <c r="Q3920" s="13">
        <f t="shared" si="245"/>
        <v>40</v>
      </c>
      <c r="R3920" s="14">
        <f t="shared" si="246"/>
        <v>41843.664618055554</v>
      </c>
      <c r="S3920" s="14">
        <f t="shared" si="247"/>
        <v>41855.666666666664</v>
      </c>
    </row>
    <row r="3921" spans="1:19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2" t="s">
        <v>8297</v>
      </c>
      <c r="O3921" t="s">
        <v>8298</v>
      </c>
      <c r="P3921" s="13">
        <f t="shared" si="244"/>
        <v>2</v>
      </c>
      <c r="Q3921" s="13">
        <f t="shared" si="245"/>
        <v>30</v>
      </c>
      <c r="R3921" s="14">
        <f t="shared" si="246"/>
        <v>42358.684872685189</v>
      </c>
      <c r="S3921" s="14">
        <f t="shared" si="247"/>
        <v>42387</v>
      </c>
    </row>
    <row r="3922" spans="1:19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2" t="s">
        <v>8297</v>
      </c>
      <c r="O3922" t="s">
        <v>8298</v>
      </c>
      <c r="P3922" s="13">
        <f t="shared" si="244"/>
        <v>5</v>
      </c>
      <c r="Q3922" s="13">
        <f t="shared" si="245"/>
        <v>45</v>
      </c>
      <c r="R3922" s="14">
        <f t="shared" si="246"/>
        <v>42657.38726851852</v>
      </c>
      <c r="S3922" s="14">
        <f t="shared" si="247"/>
        <v>42687.428935185191</v>
      </c>
    </row>
    <row r="3923" spans="1:19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2" t="s">
        <v>8297</v>
      </c>
      <c r="O3923" t="s">
        <v>8298</v>
      </c>
      <c r="P3923" s="13">
        <f t="shared" si="244"/>
        <v>0</v>
      </c>
      <c r="Q3923" s="13">
        <f t="shared" si="245"/>
        <v>0</v>
      </c>
      <c r="R3923" s="14">
        <f t="shared" si="246"/>
        <v>41926.542303240742</v>
      </c>
      <c r="S3923" s="14">
        <f t="shared" si="247"/>
        <v>41938.75</v>
      </c>
    </row>
    <row r="3924" spans="1:19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2" t="s">
        <v>8297</v>
      </c>
      <c r="O3924" t="s">
        <v>8298</v>
      </c>
      <c r="P3924" s="13">
        <f t="shared" si="244"/>
        <v>8</v>
      </c>
      <c r="Q3924" s="13">
        <f t="shared" si="245"/>
        <v>10.17</v>
      </c>
      <c r="R3924" s="14">
        <f t="shared" si="246"/>
        <v>42020.768634259264</v>
      </c>
      <c r="S3924" s="14">
        <f t="shared" si="247"/>
        <v>42065.958333333328</v>
      </c>
    </row>
    <row r="3925" spans="1:19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2" t="s">
        <v>8297</v>
      </c>
      <c r="O3925" t="s">
        <v>8298</v>
      </c>
      <c r="P3925" s="13">
        <f t="shared" si="244"/>
        <v>12</v>
      </c>
      <c r="Q3925" s="13">
        <f t="shared" si="245"/>
        <v>81.41</v>
      </c>
      <c r="R3925" s="14">
        <f t="shared" si="246"/>
        <v>42075.979988425926</v>
      </c>
      <c r="S3925" s="14">
        <f t="shared" si="247"/>
        <v>42103.979988425926</v>
      </c>
    </row>
    <row r="3926" spans="1:19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2" t="s">
        <v>8297</v>
      </c>
      <c r="O3926" t="s">
        <v>8298</v>
      </c>
      <c r="P3926" s="13">
        <f t="shared" si="244"/>
        <v>15</v>
      </c>
      <c r="Q3926" s="13">
        <f t="shared" si="245"/>
        <v>57.25</v>
      </c>
      <c r="R3926" s="14">
        <f t="shared" si="246"/>
        <v>41786.959745370368</v>
      </c>
      <c r="S3926" s="14">
        <f t="shared" si="247"/>
        <v>41816.959745370368</v>
      </c>
    </row>
    <row r="3927" spans="1:19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2" t="s">
        <v>8297</v>
      </c>
      <c r="O3927" t="s">
        <v>8298</v>
      </c>
      <c r="P3927" s="13">
        <f t="shared" si="244"/>
        <v>10</v>
      </c>
      <c r="Q3927" s="13">
        <f t="shared" si="245"/>
        <v>5</v>
      </c>
      <c r="R3927" s="14">
        <f t="shared" si="246"/>
        <v>41820.870821759258</v>
      </c>
      <c r="S3927" s="14">
        <f t="shared" si="247"/>
        <v>41850.870821759258</v>
      </c>
    </row>
    <row r="3928" spans="1:19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2" t="s">
        <v>8297</v>
      </c>
      <c r="O3928" t="s">
        <v>8298</v>
      </c>
      <c r="P3928" s="13">
        <f t="shared" si="244"/>
        <v>0</v>
      </c>
      <c r="Q3928" s="13">
        <f t="shared" si="245"/>
        <v>15</v>
      </c>
      <c r="R3928" s="14">
        <f t="shared" si="246"/>
        <v>41970.085046296299</v>
      </c>
      <c r="S3928" s="14">
        <f t="shared" si="247"/>
        <v>42000.085046296299</v>
      </c>
    </row>
    <row r="3929" spans="1:19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2" t="s">
        <v>8297</v>
      </c>
      <c r="O3929" t="s">
        <v>8298</v>
      </c>
      <c r="P3929" s="13">
        <f t="shared" si="244"/>
        <v>1</v>
      </c>
      <c r="Q3929" s="13">
        <f t="shared" si="245"/>
        <v>12.5</v>
      </c>
      <c r="R3929" s="14">
        <f t="shared" si="246"/>
        <v>41830.267407407409</v>
      </c>
      <c r="S3929" s="14">
        <f t="shared" si="247"/>
        <v>41860.267407407409</v>
      </c>
    </row>
    <row r="3930" spans="1:19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2" t="s">
        <v>8297</v>
      </c>
      <c r="O3930" t="s">
        <v>8298</v>
      </c>
      <c r="P3930" s="13">
        <f t="shared" si="244"/>
        <v>13</v>
      </c>
      <c r="Q3930" s="13">
        <f t="shared" si="245"/>
        <v>93</v>
      </c>
      <c r="R3930" s="14">
        <f t="shared" si="246"/>
        <v>42265.683182870373</v>
      </c>
      <c r="S3930" s="14">
        <f t="shared" si="247"/>
        <v>42293.207638888889</v>
      </c>
    </row>
    <row r="3931" spans="1:19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2" t="s">
        <v>8297</v>
      </c>
      <c r="O3931" t="s">
        <v>8298</v>
      </c>
      <c r="P3931" s="13">
        <f t="shared" si="244"/>
        <v>2</v>
      </c>
      <c r="Q3931" s="13">
        <f t="shared" si="245"/>
        <v>32.36</v>
      </c>
      <c r="R3931" s="14">
        <f t="shared" si="246"/>
        <v>42601.827141203699</v>
      </c>
      <c r="S3931" s="14">
        <f t="shared" si="247"/>
        <v>42631.827141203699</v>
      </c>
    </row>
    <row r="3932" spans="1:19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2" t="s">
        <v>8297</v>
      </c>
      <c r="O3932" t="s">
        <v>8298</v>
      </c>
      <c r="P3932" s="13">
        <f t="shared" si="244"/>
        <v>0</v>
      </c>
      <c r="Q3932" s="13">
        <f t="shared" si="245"/>
        <v>0</v>
      </c>
      <c r="R3932" s="14">
        <f t="shared" si="246"/>
        <v>42433.338749999995</v>
      </c>
      <c r="S3932" s="14">
        <f t="shared" si="247"/>
        <v>42461.25</v>
      </c>
    </row>
    <row r="3933" spans="1:19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2" t="s">
        <v>8297</v>
      </c>
      <c r="O3933" t="s">
        <v>8298</v>
      </c>
      <c r="P3933" s="13">
        <f t="shared" si="244"/>
        <v>0</v>
      </c>
      <c r="Q3933" s="13">
        <f t="shared" si="245"/>
        <v>0</v>
      </c>
      <c r="R3933" s="14">
        <f t="shared" si="246"/>
        <v>42228.151701388888</v>
      </c>
      <c r="S3933" s="14">
        <f t="shared" si="247"/>
        <v>42253.151701388888</v>
      </c>
    </row>
    <row r="3934" spans="1:19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2" t="s">
        <v>8297</v>
      </c>
      <c r="O3934" t="s">
        <v>8298</v>
      </c>
      <c r="P3934" s="13">
        <f t="shared" si="244"/>
        <v>0</v>
      </c>
      <c r="Q3934" s="13">
        <f t="shared" si="245"/>
        <v>1</v>
      </c>
      <c r="R3934" s="14">
        <f t="shared" si="246"/>
        <v>42415.168564814812</v>
      </c>
      <c r="S3934" s="14">
        <f t="shared" si="247"/>
        <v>42445.126898148148</v>
      </c>
    </row>
    <row r="3935" spans="1:19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2" t="s">
        <v>8297</v>
      </c>
      <c r="O3935" t="s">
        <v>8298</v>
      </c>
      <c r="P3935" s="13">
        <f t="shared" si="244"/>
        <v>16</v>
      </c>
      <c r="Q3935" s="13">
        <f t="shared" si="245"/>
        <v>91.83</v>
      </c>
      <c r="R3935" s="14">
        <f t="shared" si="246"/>
        <v>42538.968310185184</v>
      </c>
      <c r="S3935" s="14">
        <f t="shared" si="247"/>
        <v>42568.029861111107</v>
      </c>
    </row>
    <row r="3936" spans="1:19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2" t="s">
        <v>8297</v>
      </c>
      <c r="O3936" t="s">
        <v>8298</v>
      </c>
      <c r="P3936" s="13">
        <f t="shared" si="244"/>
        <v>11</v>
      </c>
      <c r="Q3936" s="13">
        <f t="shared" si="245"/>
        <v>45.83</v>
      </c>
      <c r="R3936" s="14">
        <f t="shared" si="246"/>
        <v>42233.671747685185</v>
      </c>
      <c r="S3936" s="14">
        <f t="shared" si="247"/>
        <v>42278.541666666672</v>
      </c>
    </row>
    <row r="3937" spans="1:19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2" t="s">
        <v>8297</v>
      </c>
      <c r="O3937" t="s">
        <v>8298</v>
      </c>
      <c r="P3937" s="13">
        <f t="shared" si="244"/>
        <v>44</v>
      </c>
      <c r="Q3937" s="13">
        <f t="shared" si="245"/>
        <v>57.17</v>
      </c>
      <c r="R3937" s="14">
        <f t="shared" si="246"/>
        <v>42221.656782407401</v>
      </c>
      <c r="S3937" s="14">
        <f t="shared" si="247"/>
        <v>42281.656782407401</v>
      </c>
    </row>
    <row r="3938" spans="1:19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2" t="s">
        <v>8297</v>
      </c>
      <c r="O3938" t="s">
        <v>8298</v>
      </c>
      <c r="P3938" s="13">
        <f t="shared" si="244"/>
        <v>0</v>
      </c>
      <c r="Q3938" s="13">
        <f t="shared" si="245"/>
        <v>0</v>
      </c>
      <c r="R3938" s="14">
        <f t="shared" si="246"/>
        <v>42675.262962962966</v>
      </c>
      <c r="S3938" s="14">
        <f t="shared" si="247"/>
        <v>42705.304629629631</v>
      </c>
    </row>
    <row r="3939" spans="1:19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2" t="s">
        <v>8297</v>
      </c>
      <c r="O3939" t="s">
        <v>8298</v>
      </c>
      <c r="P3939" s="13">
        <f t="shared" si="244"/>
        <v>86</v>
      </c>
      <c r="Q3939" s="13">
        <f t="shared" si="245"/>
        <v>248.5</v>
      </c>
      <c r="R3939" s="14">
        <f t="shared" si="246"/>
        <v>42534.631481481483</v>
      </c>
      <c r="S3939" s="14">
        <f t="shared" si="247"/>
        <v>42562.631481481483</v>
      </c>
    </row>
    <row r="3940" spans="1:19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2" t="s">
        <v>8297</v>
      </c>
      <c r="O3940" t="s">
        <v>8298</v>
      </c>
      <c r="P3940" s="13">
        <f t="shared" si="244"/>
        <v>12</v>
      </c>
      <c r="Q3940" s="13">
        <f t="shared" si="245"/>
        <v>79.400000000000006</v>
      </c>
      <c r="R3940" s="14">
        <f t="shared" si="246"/>
        <v>42151.905717592599</v>
      </c>
      <c r="S3940" s="14">
        <f t="shared" si="247"/>
        <v>42182.905717592599</v>
      </c>
    </row>
    <row r="3941" spans="1:19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2" t="s">
        <v>8297</v>
      </c>
      <c r="O3941" t="s">
        <v>8298</v>
      </c>
      <c r="P3941" s="13">
        <f t="shared" si="244"/>
        <v>0</v>
      </c>
      <c r="Q3941" s="13">
        <f t="shared" si="245"/>
        <v>5</v>
      </c>
      <c r="R3941" s="14">
        <f t="shared" si="246"/>
        <v>41915.400219907409</v>
      </c>
      <c r="S3941" s="14">
        <f t="shared" si="247"/>
        <v>41919.1875</v>
      </c>
    </row>
    <row r="3942" spans="1:19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2" t="s">
        <v>8297</v>
      </c>
      <c r="O3942" t="s">
        <v>8298</v>
      </c>
      <c r="P3942" s="13">
        <f t="shared" si="244"/>
        <v>0</v>
      </c>
      <c r="Q3942" s="13">
        <f t="shared" si="245"/>
        <v>5.5</v>
      </c>
      <c r="R3942" s="14">
        <f t="shared" si="246"/>
        <v>41961.492488425924</v>
      </c>
      <c r="S3942" s="14">
        <f t="shared" si="247"/>
        <v>42006.492488425924</v>
      </c>
    </row>
    <row r="3943" spans="1:19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2" t="s">
        <v>8297</v>
      </c>
      <c r="O3943" t="s">
        <v>8298</v>
      </c>
      <c r="P3943" s="13">
        <f t="shared" si="244"/>
        <v>1</v>
      </c>
      <c r="Q3943" s="13">
        <f t="shared" si="245"/>
        <v>25</v>
      </c>
      <c r="R3943" s="14">
        <f t="shared" si="246"/>
        <v>41940.587233796294</v>
      </c>
      <c r="S3943" s="14">
        <f t="shared" si="247"/>
        <v>41968.041666666672</v>
      </c>
    </row>
    <row r="3944" spans="1:19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2" t="s">
        <v>8297</v>
      </c>
      <c r="O3944" t="s">
        <v>8298</v>
      </c>
      <c r="P3944" s="13">
        <f t="shared" si="244"/>
        <v>0</v>
      </c>
      <c r="Q3944" s="13">
        <f t="shared" si="245"/>
        <v>0</v>
      </c>
      <c r="R3944" s="14">
        <f t="shared" si="246"/>
        <v>42111.904097222221</v>
      </c>
      <c r="S3944" s="14">
        <f t="shared" si="247"/>
        <v>42171.904097222221</v>
      </c>
    </row>
    <row r="3945" spans="1:19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2" t="s">
        <v>8297</v>
      </c>
      <c r="O3945" t="s">
        <v>8298</v>
      </c>
      <c r="P3945" s="13">
        <f t="shared" si="244"/>
        <v>36</v>
      </c>
      <c r="Q3945" s="13">
        <f t="shared" si="245"/>
        <v>137.08000000000001</v>
      </c>
      <c r="R3945" s="14">
        <f t="shared" si="246"/>
        <v>42279.778564814813</v>
      </c>
      <c r="S3945" s="14">
        <f t="shared" si="247"/>
        <v>42310.701388888891</v>
      </c>
    </row>
    <row r="3946" spans="1:19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2" t="s">
        <v>8297</v>
      </c>
      <c r="O3946" t="s">
        <v>8298</v>
      </c>
      <c r="P3946" s="13">
        <f t="shared" si="244"/>
        <v>0</v>
      </c>
      <c r="Q3946" s="13">
        <f t="shared" si="245"/>
        <v>0</v>
      </c>
      <c r="R3946" s="14">
        <f t="shared" si="246"/>
        <v>42213.662905092591</v>
      </c>
      <c r="S3946" s="14">
        <f t="shared" si="247"/>
        <v>42243.662905092591</v>
      </c>
    </row>
    <row r="3947" spans="1:19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2" t="s">
        <v>8297</v>
      </c>
      <c r="O3947" t="s">
        <v>8298</v>
      </c>
      <c r="P3947" s="13">
        <f t="shared" si="244"/>
        <v>0</v>
      </c>
      <c r="Q3947" s="13">
        <f t="shared" si="245"/>
        <v>5</v>
      </c>
      <c r="R3947" s="14">
        <f t="shared" si="246"/>
        <v>42109.801712962959</v>
      </c>
      <c r="S3947" s="14">
        <f t="shared" si="247"/>
        <v>42139.801712962959</v>
      </c>
    </row>
    <row r="3948" spans="1:19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2" t="s">
        <v>8297</v>
      </c>
      <c r="O3948" t="s">
        <v>8298</v>
      </c>
      <c r="P3948" s="13">
        <f t="shared" si="244"/>
        <v>3</v>
      </c>
      <c r="Q3948" s="13">
        <f t="shared" si="245"/>
        <v>39</v>
      </c>
      <c r="R3948" s="14">
        <f t="shared" si="246"/>
        <v>42031.833587962959</v>
      </c>
      <c r="S3948" s="14">
        <f t="shared" si="247"/>
        <v>42063.333333333328</v>
      </c>
    </row>
    <row r="3949" spans="1:19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2" t="s">
        <v>8297</v>
      </c>
      <c r="O3949" t="s">
        <v>8298</v>
      </c>
      <c r="P3949" s="13">
        <f t="shared" si="244"/>
        <v>3</v>
      </c>
      <c r="Q3949" s="13">
        <f t="shared" si="245"/>
        <v>50.5</v>
      </c>
      <c r="R3949" s="14">
        <f t="shared" si="246"/>
        <v>42615.142870370371</v>
      </c>
      <c r="S3949" s="14">
        <f t="shared" si="247"/>
        <v>42645.142870370371</v>
      </c>
    </row>
    <row r="3950" spans="1:19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2" t="s">
        <v>8297</v>
      </c>
      <c r="O3950" t="s">
        <v>8298</v>
      </c>
      <c r="P3950" s="13">
        <f t="shared" si="244"/>
        <v>0</v>
      </c>
      <c r="Q3950" s="13">
        <f t="shared" si="245"/>
        <v>0</v>
      </c>
      <c r="R3950" s="14">
        <f t="shared" si="246"/>
        <v>41829.325497685182</v>
      </c>
      <c r="S3950" s="14">
        <f t="shared" si="247"/>
        <v>41889.325497685182</v>
      </c>
    </row>
    <row r="3951" spans="1:19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2" t="s">
        <v>8297</v>
      </c>
      <c r="O3951" t="s">
        <v>8298</v>
      </c>
      <c r="P3951" s="13">
        <f t="shared" si="244"/>
        <v>16</v>
      </c>
      <c r="Q3951" s="13">
        <f t="shared" si="245"/>
        <v>49.28</v>
      </c>
      <c r="R3951" s="14">
        <f t="shared" si="246"/>
        <v>42016.120613425926</v>
      </c>
      <c r="S3951" s="14">
        <f t="shared" si="247"/>
        <v>42046.120613425926</v>
      </c>
    </row>
    <row r="3952" spans="1:19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2" t="s">
        <v>8297</v>
      </c>
      <c r="O3952" t="s">
        <v>8298</v>
      </c>
      <c r="P3952" s="13">
        <f t="shared" si="244"/>
        <v>1</v>
      </c>
      <c r="Q3952" s="13">
        <f t="shared" si="245"/>
        <v>25</v>
      </c>
      <c r="R3952" s="14">
        <f t="shared" si="246"/>
        <v>42439.702314814815</v>
      </c>
      <c r="S3952" s="14">
        <f t="shared" si="247"/>
        <v>42468.774305555555</v>
      </c>
    </row>
    <row r="3953" spans="1:19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2" t="s">
        <v>8297</v>
      </c>
      <c r="O3953" t="s">
        <v>8298</v>
      </c>
      <c r="P3953" s="13">
        <f t="shared" si="244"/>
        <v>0</v>
      </c>
      <c r="Q3953" s="13">
        <f t="shared" si="245"/>
        <v>1</v>
      </c>
      <c r="R3953" s="14">
        <f t="shared" si="246"/>
        <v>42433.825717592597</v>
      </c>
      <c r="S3953" s="14">
        <f t="shared" si="247"/>
        <v>42493.784050925926</v>
      </c>
    </row>
    <row r="3954" spans="1:19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2" t="s">
        <v>8297</v>
      </c>
      <c r="O3954" t="s">
        <v>8298</v>
      </c>
      <c r="P3954" s="13">
        <f t="shared" si="244"/>
        <v>0</v>
      </c>
      <c r="Q3954" s="13">
        <f t="shared" si="245"/>
        <v>25</v>
      </c>
      <c r="R3954" s="14">
        <f t="shared" si="246"/>
        <v>42243.790393518517</v>
      </c>
      <c r="S3954" s="14">
        <f t="shared" si="247"/>
        <v>42303.790393518517</v>
      </c>
    </row>
    <row r="3955" spans="1:19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2" t="s">
        <v>8297</v>
      </c>
      <c r="O3955" t="s">
        <v>8298</v>
      </c>
      <c r="P3955" s="13">
        <f t="shared" si="244"/>
        <v>0</v>
      </c>
      <c r="Q3955" s="13">
        <f t="shared" si="245"/>
        <v>0</v>
      </c>
      <c r="R3955" s="14">
        <f t="shared" si="246"/>
        <v>42550.048449074078</v>
      </c>
      <c r="S3955" s="14">
        <f t="shared" si="247"/>
        <v>42580.978472222225</v>
      </c>
    </row>
    <row r="3956" spans="1:19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2" t="s">
        <v>8297</v>
      </c>
      <c r="O3956" t="s">
        <v>8298</v>
      </c>
      <c r="P3956" s="13">
        <f t="shared" si="244"/>
        <v>0</v>
      </c>
      <c r="Q3956" s="13">
        <f t="shared" si="245"/>
        <v>0</v>
      </c>
      <c r="R3956" s="14">
        <f t="shared" si="246"/>
        <v>41774.651203703703</v>
      </c>
      <c r="S3956" s="14">
        <f t="shared" si="247"/>
        <v>41834.651203703703</v>
      </c>
    </row>
    <row r="3957" spans="1:19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2" t="s">
        <v>8297</v>
      </c>
      <c r="O3957" t="s">
        <v>8298</v>
      </c>
      <c r="P3957" s="13">
        <f t="shared" si="244"/>
        <v>24</v>
      </c>
      <c r="Q3957" s="13">
        <f t="shared" si="245"/>
        <v>53.13</v>
      </c>
      <c r="R3957" s="14">
        <f t="shared" si="246"/>
        <v>42306.848854166667</v>
      </c>
      <c r="S3957" s="14">
        <f t="shared" si="247"/>
        <v>42336.890520833331</v>
      </c>
    </row>
    <row r="3958" spans="1:19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2" t="s">
        <v>8297</v>
      </c>
      <c r="O3958" t="s">
        <v>8298</v>
      </c>
      <c r="P3958" s="13">
        <f t="shared" si="244"/>
        <v>0</v>
      </c>
      <c r="Q3958" s="13">
        <f t="shared" si="245"/>
        <v>0</v>
      </c>
      <c r="R3958" s="14">
        <f t="shared" si="246"/>
        <v>42457.932025462964</v>
      </c>
      <c r="S3958" s="14">
        <f t="shared" si="247"/>
        <v>42485.013888888891</v>
      </c>
    </row>
    <row r="3959" spans="1:19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2" t="s">
        <v>8297</v>
      </c>
      <c r="O3959" t="s">
        <v>8298</v>
      </c>
      <c r="P3959" s="13">
        <f t="shared" si="244"/>
        <v>0</v>
      </c>
      <c r="Q3959" s="13">
        <f t="shared" si="245"/>
        <v>7</v>
      </c>
      <c r="R3959" s="14">
        <f t="shared" si="246"/>
        <v>42513.976319444439</v>
      </c>
      <c r="S3959" s="14">
        <f t="shared" si="247"/>
        <v>42559.976319444439</v>
      </c>
    </row>
    <row r="3960" spans="1:19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2" t="s">
        <v>8297</v>
      </c>
      <c r="O3960" t="s">
        <v>8298</v>
      </c>
      <c r="P3960" s="13">
        <f t="shared" si="244"/>
        <v>32</v>
      </c>
      <c r="Q3960" s="13">
        <f t="shared" si="245"/>
        <v>40.06</v>
      </c>
      <c r="R3960" s="14">
        <f t="shared" si="246"/>
        <v>41816.950370370374</v>
      </c>
      <c r="S3960" s="14">
        <f t="shared" si="247"/>
        <v>41853.583333333336</v>
      </c>
    </row>
    <row r="3961" spans="1:19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2" t="s">
        <v>8297</v>
      </c>
      <c r="O3961" t="s">
        <v>8298</v>
      </c>
      <c r="P3961" s="13">
        <f t="shared" si="244"/>
        <v>24</v>
      </c>
      <c r="Q3961" s="13">
        <f t="shared" si="245"/>
        <v>24.33</v>
      </c>
      <c r="R3961" s="14">
        <f t="shared" si="246"/>
        <v>41880.788842592592</v>
      </c>
      <c r="S3961" s="14">
        <f t="shared" si="247"/>
        <v>41910.788842592592</v>
      </c>
    </row>
    <row r="3962" spans="1:19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2" t="s">
        <v>8297</v>
      </c>
      <c r="O3962" t="s">
        <v>8298</v>
      </c>
      <c r="P3962" s="13">
        <f t="shared" si="244"/>
        <v>2</v>
      </c>
      <c r="Q3962" s="13">
        <f t="shared" si="245"/>
        <v>11.25</v>
      </c>
      <c r="R3962" s="14">
        <f t="shared" si="246"/>
        <v>42342.845555555556</v>
      </c>
      <c r="S3962" s="14">
        <f t="shared" si="247"/>
        <v>42372.845555555556</v>
      </c>
    </row>
    <row r="3963" spans="1:19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2" t="s">
        <v>8297</v>
      </c>
      <c r="O3963" t="s">
        <v>8298</v>
      </c>
      <c r="P3963" s="13">
        <f t="shared" si="244"/>
        <v>0</v>
      </c>
      <c r="Q3963" s="13">
        <f t="shared" si="245"/>
        <v>10.5</v>
      </c>
      <c r="R3963" s="14">
        <f t="shared" si="246"/>
        <v>41745.891319444447</v>
      </c>
      <c r="S3963" s="14">
        <f t="shared" si="247"/>
        <v>41767.891319444447</v>
      </c>
    </row>
    <row r="3964" spans="1:19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2" t="s">
        <v>8297</v>
      </c>
      <c r="O3964" t="s">
        <v>8298</v>
      </c>
      <c r="P3964" s="13">
        <f t="shared" si="244"/>
        <v>3</v>
      </c>
      <c r="Q3964" s="13">
        <f t="shared" si="245"/>
        <v>15</v>
      </c>
      <c r="R3964" s="14">
        <f t="shared" si="246"/>
        <v>42311.621458333335</v>
      </c>
      <c r="S3964" s="14">
        <f t="shared" si="247"/>
        <v>42336.621458333335</v>
      </c>
    </row>
    <row r="3965" spans="1:19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2" t="s">
        <v>8297</v>
      </c>
      <c r="O3965" t="s">
        <v>8298</v>
      </c>
      <c r="P3965" s="13">
        <f t="shared" si="244"/>
        <v>0</v>
      </c>
      <c r="Q3965" s="13">
        <f t="shared" si="245"/>
        <v>0</v>
      </c>
      <c r="R3965" s="14">
        <f t="shared" si="246"/>
        <v>42296.154131944444</v>
      </c>
      <c r="S3965" s="14">
        <f t="shared" si="247"/>
        <v>42326.195798611108</v>
      </c>
    </row>
    <row r="3966" spans="1:19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2" t="s">
        <v>8297</v>
      </c>
      <c r="O3966" t="s">
        <v>8298</v>
      </c>
      <c r="P3966" s="13">
        <f t="shared" si="244"/>
        <v>6</v>
      </c>
      <c r="Q3966" s="13">
        <f t="shared" si="245"/>
        <v>42</v>
      </c>
      <c r="R3966" s="14">
        <f t="shared" si="246"/>
        <v>42053.722060185188</v>
      </c>
      <c r="S3966" s="14">
        <f t="shared" si="247"/>
        <v>42113.680393518516</v>
      </c>
    </row>
    <row r="3967" spans="1:19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2" t="s">
        <v>8297</v>
      </c>
      <c r="O3967" t="s">
        <v>8298</v>
      </c>
      <c r="P3967" s="13">
        <f t="shared" si="244"/>
        <v>14</v>
      </c>
      <c r="Q3967" s="13">
        <f t="shared" si="245"/>
        <v>71.25</v>
      </c>
      <c r="R3967" s="14">
        <f t="shared" si="246"/>
        <v>42414.235879629632</v>
      </c>
      <c r="S3967" s="14">
        <f t="shared" si="247"/>
        <v>42474.194212962961</v>
      </c>
    </row>
    <row r="3968" spans="1:19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2" t="s">
        <v>8297</v>
      </c>
      <c r="O3968" t="s">
        <v>8298</v>
      </c>
      <c r="P3968" s="13">
        <f t="shared" si="244"/>
        <v>1</v>
      </c>
      <c r="Q3968" s="13">
        <f t="shared" si="245"/>
        <v>22.5</v>
      </c>
      <c r="R3968" s="14">
        <f t="shared" si="246"/>
        <v>41801.711550925924</v>
      </c>
      <c r="S3968" s="14">
        <f t="shared" si="247"/>
        <v>41844.124305555553</v>
      </c>
    </row>
    <row r="3969" spans="1:19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2" t="s">
        <v>8297</v>
      </c>
      <c r="O3969" t="s">
        <v>8298</v>
      </c>
      <c r="P3969" s="13">
        <f t="shared" si="244"/>
        <v>24</v>
      </c>
      <c r="Q3969" s="13">
        <f t="shared" si="245"/>
        <v>41</v>
      </c>
      <c r="R3969" s="14">
        <f t="shared" si="246"/>
        <v>42770.290590277778</v>
      </c>
      <c r="S3969" s="14">
        <f t="shared" si="247"/>
        <v>42800.290590277778</v>
      </c>
    </row>
    <row r="3970" spans="1:19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2" t="s">
        <v>8297</v>
      </c>
      <c r="O3970" t="s">
        <v>8298</v>
      </c>
      <c r="P3970" s="13">
        <f t="shared" ref="P3970:P4033" si="248">ROUND(E3970/D3970*100,0)</f>
        <v>11</v>
      </c>
      <c r="Q3970" s="13">
        <f t="shared" si="245"/>
        <v>47.91</v>
      </c>
      <c r="R3970" s="14">
        <f t="shared" si="246"/>
        <v>42452.815659722226</v>
      </c>
      <c r="S3970" s="14">
        <f t="shared" si="247"/>
        <v>42512.815659722226</v>
      </c>
    </row>
    <row r="3971" spans="1:19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2" t="s">
        <v>8297</v>
      </c>
      <c r="O3971" t="s">
        <v>8298</v>
      </c>
      <c r="P3971" s="13">
        <f t="shared" si="248"/>
        <v>7</v>
      </c>
      <c r="Q3971" s="13">
        <f t="shared" ref="Q3971:Q4034" si="249">IFERROR(ROUND(E3971/L3971,2),0)</f>
        <v>35.17</v>
      </c>
      <c r="R3971" s="14">
        <f t="shared" ref="R3971:R4034" si="250">(((J3971/60)/60)/24)+DATE(1970,1,1)</f>
        <v>42601.854699074072</v>
      </c>
      <c r="S3971" s="14">
        <f t="shared" ref="S3971:S4034" si="251">(((I3971/60)/60)/24)+DATE(1970,1,1)</f>
        <v>42611.163194444445</v>
      </c>
    </row>
    <row r="3972" spans="1:19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2" t="s">
        <v>8297</v>
      </c>
      <c r="O3972" t="s">
        <v>8298</v>
      </c>
      <c r="P3972" s="13">
        <f t="shared" si="248"/>
        <v>0</v>
      </c>
      <c r="Q3972" s="13">
        <f t="shared" si="249"/>
        <v>5.5</v>
      </c>
      <c r="R3972" s="14">
        <f t="shared" si="250"/>
        <v>42447.863553240735</v>
      </c>
      <c r="S3972" s="14">
        <f t="shared" si="251"/>
        <v>42477.863553240735</v>
      </c>
    </row>
    <row r="3973" spans="1:19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2" t="s">
        <v>8297</v>
      </c>
      <c r="O3973" t="s">
        <v>8298</v>
      </c>
      <c r="P3973" s="13">
        <f t="shared" si="248"/>
        <v>1</v>
      </c>
      <c r="Q3973" s="13">
        <f t="shared" si="249"/>
        <v>22.67</v>
      </c>
      <c r="R3973" s="14">
        <f t="shared" si="250"/>
        <v>41811.536180555559</v>
      </c>
      <c r="S3973" s="14">
        <f t="shared" si="251"/>
        <v>41841.536180555559</v>
      </c>
    </row>
    <row r="3974" spans="1:19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2" t="s">
        <v>8297</v>
      </c>
      <c r="O3974" t="s">
        <v>8298</v>
      </c>
      <c r="P3974" s="13">
        <f t="shared" si="248"/>
        <v>21</v>
      </c>
      <c r="Q3974" s="13">
        <f t="shared" si="249"/>
        <v>26.38</v>
      </c>
      <c r="R3974" s="14">
        <f t="shared" si="250"/>
        <v>41981.067523148144</v>
      </c>
      <c r="S3974" s="14">
        <f t="shared" si="251"/>
        <v>42041.067523148144</v>
      </c>
    </row>
    <row r="3975" spans="1:19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2" t="s">
        <v>8297</v>
      </c>
      <c r="O3975" t="s">
        <v>8298</v>
      </c>
      <c r="P3975" s="13">
        <f t="shared" si="248"/>
        <v>78</v>
      </c>
      <c r="Q3975" s="13">
        <f t="shared" si="249"/>
        <v>105.54</v>
      </c>
      <c r="R3975" s="14">
        <f t="shared" si="250"/>
        <v>42469.68414351852</v>
      </c>
      <c r="S3975" s="14">
        <f t="shared" si="251"/>
        <v>42499.166666666672</v>
      </c>
    </row>
    <row r="3976" spans="1:19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2" t="s">
        <v>8297</v>
      </c>
      <c r="O3976" t="s">
        <v>8298</v>
      </c>
      <c r="P3976" s="13">
        <f t="shared" si="248"/>
        <v>32</v>
      </c>
      <c r="Q3976" s="13">
        <f t="shared" si="249"/>
        <v>29.09</v>
      </c>
      <c r="R3976" s="14">
        <f t="shared" si="250"/>
        <v>42493.546851851846</v>
      </c>
      <c r="S3976" s="14">
        <f t="shared" si="251"/>
        <v>42523.546851851846</v>
      </c>
    </row>
    <row r="3977" spans="1:19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2" t="s">
        <v>8297</v>
      </c>
      <c r="O3977" t="s">
        <v>8298</v>
      </c>
      <c r="P3977" s="13">
        <f t="shared" si="248"/>
        <v>0</v>
      </c>
      <c r="Q3977" s="13">
        <f t="shared" si="249"/>
        <v>0</v>
      </c>
      <c r="R3977" s="14">
        <f t="shared" si="250"/>
        <v>42534.866875</v>
      </c>
      <c r="S3977" s="14">
        <f t="shared" si="251"/>
        <v>42564.866875</v>
      </c>
    </row>
    <row r="3978" spans="1:19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2" t="s">
        <v>8297</v>
      </c>
      <c r="O3978" t="s">
        <v>8298</v>
      </c>
      <c r="P3978" s="13">
        <f t="shared" si="248"/>
        <v>48</v>
      </c>
      <c r="Q3978" s="13">
        <f t="shared" si="249"/>
        <v>62</v>
      </c>
      <c r="R3978" s="14">
        <f t="shared" si="250"/>
        <v>41830.858344907407</v>
      </c>
      <c r="S3978" s="14">
        <f t="shared" si="251"/>
        <v>41852.291666666664</v>
      </c>
    </row>
    <row r="3979" spans="1:19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2" t="s">
        <v>8297</v>
      </c>
      <c r="O3979" t="s">
        <v>8298</v>
      </c>
      <c r="P3979" s="13">
        <f t="shared" si="248"/>
        <v>1</v>
      </c>
      <c r="Q3979" s="13">
        <f t="shared" si="249"/>
        <v>217.5</v>
      </c>
      <c r="R3979" s="14">
        <f t="shared" si="250"/>
        <v>42543.788564814815</v>
      </c>
      <c r="S3979" s="14">
        <f t="shared" si="251"/>
        <v>42573.788564814815</v>
      </c>
    </row>
    <row r="3980" spans="1:19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2" t="s">
        <v>8297</v>
      </c>
      <c r="O3980" t="s">
        <v>8298</v>
      </c>
      <c r="P3980" s="13">
        <f t="shared" si="248"/>
        <v>11</v>
      </c>
      <c r="Q3980" s="13">
        <f t="shared" si="249"/>
        <v>26.75</v>
      </c>
      <c r="R3980" s="14">
        <f t="shared" si="250"/>
        <v>41975.642974537041</v>
      </c>
      <c r="S3980" s="14">
        <f t="shared" si="251"/>
        <v>42035.642974537041</v>
      </c>
    </row>
    <row r="3981" spans="1:19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2" t="s">
        <v>8297</v>
      </c>
      <c r="O3981" t="s">
        <v>8298</v>
      </c>
      <c r="P3981" s="13">
        <f t="shared" si="248"/>
        <v>2</v>
      </c>
      <c r="Q3981" s="13">
        <f t="shared" si="249"/>
        <v>18.329999999999998</v>
      </c>
      <c r="R3981" s="14">
        <f t="shared" si="250"/>
        <v>42069.903437500005</v>
      </c>
      <c r="S3981" s="14">
        <f t="shared" si="251"/>
        <v>42092.833333333328</v>
      </c>
    </row>
    <row r="3982" spans="1:19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2" t="s">
        <v>8297</v>
      </c>
      <c r="O3982" t="s">
        <v>8298</v>
      </c>
      <c r="P3982" s="13">
        <f t="shared" si="248"/>
        <v>18</v>
      </c>
      <c r="Q3982" s="13">
        <f t="shared" si="249"/>
        <v>64.290000000000006</v>
      </c>
      <c r="R3982" s="14">
        <f t="shared" si="250"/>
        <v>41795.598923611113</v>
      </c>
      <c r="S3982" s="14">
        <f t="shared" si="251"/>
        <v>41825.598923611113</v>
      </c>
    </row>
    <row r="3983" spans="1:19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2" t="s">
        <v>8297</v>
      </c>
      <c r="O3983" t="s">
        <v>8298</v>
      </c>
      <c r="P3983" s="13">
        <f t="shared" si="248"/>
        <v>4</v>
      </c>
      <c r="Q3983" s="13">
        <f t="shared" si="249"/>
        <v>175</v>
      </c>
      <c r="R3983" s="14">
        <f t="shared" si="250"/>
        <v>42508.179965277777</v>
      </c>
      <c r="S3983" s="14">
        <f t="shared" si="251"/>
        <v>42568.179965277777</v>
      </c>
    </row>
    <row r="3984" spans="1:19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2" t="s">
        <v>8297</v>
      </c>
      <c r="O3984" t="s">
        <v>8298</v>
      </c>
      <c r="P3984" s="13">
        <f t="shared" si="248"/>
        <v>20</v>
      </c>
      <c r="Q3984" s="13">
        <f t="shared" si="249"/>
        <v>34</v>
      </c>
      <c r="R3984" s="14">
        <f t="shared" si="250"/>
        <v>42132.809953703705</v>
      </c>
      <c r="S3984" s="14">
        <f t="shared" si="251"/>
        <v>42192.809953703705</v>
      </c>
    </row>
    <row r="3985" spans="1:19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2" t="s">
        <v>8297</v>
      </c>
      <c r="O3985" t="s">
        <v>8298</v>
      </c>
      <c r="P3985" s="13">
        <f t="shared" si="248"/>
        <v>35</v>
      </c>
      <c r="Q3985" s="13">
        <f t="shared" si="249"/>
        <v>84.28</v>
      </c>
      <c r="R3985" s="14">
        <f t="shared" si="250"/>
        <v>41747.86986111111</v>
      </c>
      <c r="S3985" s="14">
        <f t="shared" si="251"/>
        <v>41779.290972222225</v>
      </c>
    </row>
    <row r="3986" spans="1:19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2" t="s">
        <v>8297</v>
      </c>
      <c r="O3986" t="s">
        <v>8298</v>
      </c>
      <c r="P3986" s="13">
        <f t="shared" si="248"/>
        <v>6</v>
      </c>
      <c r="Q3986" s="13">
        <f t="shared" si="249"/>
        <v>9.5</v>
      </c>
      <c r="R3986" s="14">
        <f t="shared" si="250"/>
        <v>41920.963472222218</v>
      </c>
      <c r="S3986" s="14">
        <f t="shared" si="251"/>
        <v>41951</v>
      </c>
    </row>
    <row r="3987" spans="1:19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2" t="s">
        <v>8297</v>
      </c>
      <c r="O3987" t="s">
        <v>8298</v>
      </c>
      <c r="P3987" s="13">
        <f t="shared" si="248"/>
        <v>32</v>
      </c>
      <c r="Q3987" s="13">
        <f t="shared" si="249"/>
        <v>33.74</v>
      </c>
      <c r="R3987" s="14">
        <f t="shared" si="250"/>
        <v>42399.707407407404</v>
      </c>
      <c r="S3987" s="14">
        <f t="shared" si="251"/>
        <v>42420.878472222219</v>
      </c>
    </row>
    <row r="3988" spans="1:19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2" t="s">
        <v>8297</v>
      </c>
      <c r="O3988" t="s">
        <v>8298</v>
      </c>
      <c r="P3988" s="13">
        <f t="shared" si="248"/>
        <v>10</v>
      </c>
      <c r="Q3988" s="13">
        <f t="shared" si="249"/>
        <v>37.54</v>
      </c>
      <c r="R3988" s="14">
        <f t="shared" si="250"/>
        <v>42467.548541666663</v>
      </c>
      <c r="S3988" s="14">
        <f t="shared" si="251"/>
        <v>42496.544444444444</v>
      </c>
    </row>
    <row r="3989" spans="1:19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2" t="s">
        <v>8297</v>
      </c>
      <c r="O3989" t="s">
        <v>8298</v>
      </c>
      <c r="P3989" s="13">
        <f t="shared" si="248"/>
        <v>38</v>
      </c>
      <c r="Q3989" s="13">
        <f t="shared" si="249"/>
        <v>11.62</v>
      </c>
      <c r="R3989" s="14">
        <f t="shared" si="250"/>
        <v>41765.92465277778</v>
      </c>
      <c r="S3989" s="14">
        <f t="shared" si="251"/>
        <v>41775.92465277778</v>
      </c>
    </row>
    <row r="3990" spans="1:19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2" t="s">
        <v>8297</v>
      </c>
      <c r="O3990" t="s">
        <v>8298</v>
      </c>
      <c r="P3990" s="13">
        <f t="shared" si="248"/>
        <v>2</v>
      </c>
      <c r="Q3990" s="13">
        <f t="shared" si="249"/>
        <v>8</v>
      </c>
      <c r="R3990" s="14">
        <f t="shared" si="250"/>
        <v>42230.08116898148</v>
      </c>
      <c r="S3990" s="14">
        <f t="shared" si="251"/>
        <v>42245.08116898148</v>
      </c>
    </row>
    <row r="3991" spans="1:19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2" t="s">
        <v>8297</v>
      </c>
      <c r="O3991" t="s">
        <v>8298</v>
      </c>
      <c r="P3991" s="13">
        <f t="shared" si="248"/>
        <v>0</v>
      </c>
      <c r="Q3991" s="13">
        <f t="shared" si="249"/>
        <v>0</v>
      </c>
      <c r="R3991" s="14">
        <f t="shared" si="250"/>
        <v>42286.749780092592</v>
      </c>
      <c r="S3991" s="14">
        <f t="shared" si="251"/>
        <v>42316.791446759264</v>
      </c>
    </row>
    <row r="3992" spans="1:19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2" t="s">
        <v>8297</v>
      </c>
      <c r="O3992" t="s">
        <v>8298</v>
      </c>
      <c r="P3992" s="13">
        <f t="shared" si="248"/>
        <v>4</v>
      </c>
      <c r="Q3992" s="13">
        <f t="shared" si="249"/>
        <v>23</v>
      </c>
      <c r="R3992" s="14">
        <f t="shared" si="250"/>
        <v>42401.672372685185</v>
      </c>
      <c r="S3992" s="14">
        <f t="shared" si="251"/>
        <v>42431.672372685185</v>
      </c>
    </row>
    <row r="3993" spans="1:19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2" t="s">
        <v>8297</v>
      </c>
      <c r="O3993" t="s">
        <v>8298</v>
      </c>
      <c r="P3993" s="13">
        <f t="shared" si="248"/>
        <v>20</v>
      </c>
      <c r="Q3993" s="13">
        <f t="shared" si="249"/>
        <v>100</v>
      </c>
      <c r="R3993" s="14">
        <f t="shared" si="250"/>
        <v>42125.644467592589</v>
      </c>
      <c r="S3993" s="14">
        <f t="shared" si="251"/>
        <v>42155.644467592589</v>
      </c>
    </row>
    <row r="3994" spans="1:19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2" t="s">
        <v>8297</v>
      </c>
      <c r="O3994" t="s">
        <v>8298</v>
      </c>
      <c r="P3994" s="13">
        <f t="shared" si="248"/>
        <v>5</v>
      </c>
      <c r="Q3994" s="13">
        <f t="shared" si="249"/>
        <v>60.11</v>
      </c>
      <c r="R3994" s="14">
        <f t="shared" si="250"/>
        <v>42289.94049768518</v>
      </c>
      <c r="S3994" s="14">
        <f t="shared" si="251"/>
        <v>42349.982164351852</v>
      </c>
    </row>
    <row r="3995" spans="1:19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2" t="s">
        <v>8297</v>
      </c>
      <c r="O3995" t="s">
        <v>8298</v>
      </c>
      <c r="P3995" s="13">
        <f t="shared" si="248"/>
        <v>0</v>
      </c>
      <c r="Q3995" s="13">
        <f t="shared" si="249"/>
        <v>3</v>
      </c>
      <c r="R3995" s="14">
        <f t="shared" si="250"/>
        <v>42107.864722222221</v>
      </c>
      <c r="S3995" s="14">
        <f t="shared" si="251"/>
        <v>42137.864722222221</v>
      </c>
    </row>
    <row r="3996" spans="1:19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2" t="s">
        <v>8297</v>
      </c>
      <c r="O3996" t="s">
        <v>8298</v>
      </c>
      <c r="P3996" s="13">
        <f t="shared" si="248"/>
        <v>0</v>
      </c>
      <c r="Q3996" s="13">
        <f t="shared" si="249"/>
        <v>5</v>
      </c>
      <c r="R3996" s="14">
        <f t="shared" si="250"/>
        <v>41809.389930555553</v>
      </c>
      <c r="S3996" s="14">
        <f t="shared" si="251"/>
        <v>41839.389930555553</v>
      </c>
    </row>
    <row r="3997" spans="1:19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2" t="s">
        <v>8297</v>
      </c>
      <c r="O3997" t="s">
        <v>8298</v>
      </c>
      <c r="P3997" s="13">
        <f t="shared" si="248"/>
        <v>35</v>
      </c>
      <c r="Q3997" s="13">
        <f t="shared" si="249"/>
        <v>17.5</v>
      </c>
      <c r="R3997" s="14">
        <f t="shared" si="250"/>
        <v>42019.683761574073</v>
      </c>
      <c r="S3997" s="14">
        <f t="shared" si="251"/>
        <v>42049.477083333331</v>
      </c>
    </row>
    <row r="3998" spans="1:19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2" t="s">
        <v>8297</v>
      </c>
      <c r="O3998" t="s">
        <v>8298</v>
      </c>
      <c r="P3998" s="13">
        <f t="shared" si="248"/>
        <v>17</v>
      </c>
      <c r="Q3998" s="13">
        <f t="shared" si="249"/>
        <v>29.24</v>
      </c>
      <c r="R3998" s="14">
        <f t="shared" si="250"/>
        <v>41950.26694444444</v>
      </c>
      <c r="S3998" s="14">
        <f t="shared" si="251"/>
        <v>41963.669444444444</v>
      </c>
    </row>
    <row r="3999" spans="1:19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2" t="s">
        <v>8297</v>
      </c>
      <c r="O3999" t="s">
        <v>8298</v>
      </c>
      <c r="P3999" s="13">
        <f t="shared" si="248"/>
        <v>0</v>
      </c>
      <c r="Q3999" s="13">
        <f t="shared" si="249"/>
        <v>0</v>
      </c>
      <c r="R3999" s="14">
        <f t="shared" si="250"/>
        <v>42069.391446759255</v>
      </c>
      <c r="S3999" s="14">
        <f t="shared" si="251"/>
        <v>42099.349780092598</v>
      </c>
    </row>
    <row r="4000" spans="1:19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2" t="s">
        <v>8297</v>
      </c>
      <c r="O4000" t="s">
        <v>8298</v>
      </c>
      <c r="P4000" s="13">
        <f t="shared" si="248"/>
        <v>57</v>
      </c>
      <c r="Q4000" s="13">
        <f t="shared" si="249"/>
        <v>59.58</v>
      </c>
      <c r="R4000" s="14">
        <f t="shared" si="250"/>
        <v>42061.963263888887</v>
      </c>
      <c r="S4000" s="14">
        <f t="shared" si="251"/>
        <v>42091.921597222223</v>
      </c>
    </row>
    <row r="4001" spans="1:19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2" t="s">
        <v>8297</v>
      </c>
      <c r="O4001" t="s">
        <v>8298</v>
      </c>
      <c r="P4001" s="13">
        <f t="shared" si="248"/>
        <v>17</v>
      </c>
      <c r="Q4001" s="13">
        <f t="shared" si="249"/>
        <v>82.57</v>
      </c>
      <c r="R4001" s="14">
        <f t="shared" si="250"/>
        <v>41842.828680555554</v>
      </c>
      <c r="S4001" s="14">
        <f t="shared" si="251"/>
        <v>41882.827650462961</v>
      </c>
    </row>
    <row r="4002" spans="1:19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2" t="s">
        <v>8297</v>
      </c>
      <c r="O4002" t="s">
        <v>8298</v>
      </c>
      <c r="P4002" s="13">
        <f t="shared" si="248"/>
        <v>0</v>
      </c>
      <c r="Q4002" s="13">
        <f t="shared" si="249"/>
        <v>10</v>
      </c>
      <c r="R4002" s="14">
        <f t="shared" si="250"/>
        <v>42437.64534722222</v>
      </c>
      <c r="S4002" s="14">
        <f t="shared" si="251"/>
        <v>42497.603680555556</v>
      </c>
    </row>
    <row r="4003" spans="1:19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2" t="s">
        <v>8297</v>
      </c>
      <c r="O4003" t="s">
        <v>8298</v>
      </c>
      <c r="P4003" s="13">
        <f t="shared" si="248"/>
        <v>38</v>
      </c>
      <c r="Q4003" s="13">
        <f t="shared" si="249"/>
        <v>32.36</v>
      </c>
      <c r="R4003" s="14">
        <f t="shared" si="250"/>
        <v>42775.964212962965</v>
      </c>
      <c r="S4003" s="14">
        <f t="shared" si="251"/>
        <v>42795.791666666672</v>
      </c>
    </row>
    <row r="4004" spans="1:19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2" t="s">
        <v>8297</v>
      </c>
      <c r="O4004" t="s">
        <v>8298</v>
      </c>
      <c r="P4004" s="13">
        <f t="shared" si="248"/>
        <v>2</v>
      </c>
      <c r="Q4004" s="13">
        <f t="shared" si="249"/>
        <v>5.75</v>
      </c>
      <c r="R4004" s="14">
        <f t="shared" si="250"/>
        <v>41879.043530092589</v>
      </c>
      <c r="S4004" s="14">
        <f t="shared" si="251"/>
        <v>41909.043530092589</v>
      </c>
    </row>
    <row r="4005" spans="1:19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2" t="s">
        <v>8297</v>
      </c>
      <c r="O4005" t="s">
        <v>8298</v>
      </c>
      <c r="P4005" s="13">
        <f t="shared" si="248"/>
        <v>10</v>
      </c>
      <c r="Q4005" s="13">
        <f t="shared" si="249"/>
        <v>100.5</v>
      </c>
      <c r="R4005" s="14">
        <f t="shared" si="250"/>
        <v>42020.587349537032</v>
      </c>
      <c r="S4005" s="14">
        <f t="shared" si="251"/>
        <v>42050.587349537032</v>
      </c>
    </row>
    <row r="4006" spans="1:19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2" t="s">
        <v>8297</v>
      </c>
      <c r="O4006" t="s">
        <v>8298</v>
      </c>
      <c r="P4006" s="13">
        <f t="shared" si="248"/>
        <v>0</v>
      </c>
      <c r="Q4006" s="13">
        <f t="shared" si="249"/>
        <v>1</v>
      </c>
      <c r="R4006" s="14">
        <f t="shared" si="250"/>
        <v>41890.16269675926</v>
      </c>
      <c r="S4006" s="14">
        <f t="shared" si="251"/>
        <v>41920.16269675926</v>
      </c>
    </row>
    <row r="4007" spans="1:19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2" t="s">
        <v>8297</v>
      </c>
      <c r="O4007" t="s">
        <v>8298</v>
      </c>
      <c r="P4007" s="13">
        <f t="shared" si="248"/>
        <v>1</v>
      </c>
      <c r="Q4007" s="13">
        <f t="shared" si="249"/>
        <v>20</v>
      </c>
      <c r="R4007" s="14">
        <f t="shared" si="250"/>
        <v>41872.807696759257</v>
      </c>
      <c r="S4007" s="14">
        <f t="shared" si="251"/>
        <v>41932.807696759257</v>
      </c>
    </row>
    <row r="4008" spans="1:19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2" t="s">
        <v>8297</v>
      </c>
      <c r="O4008" t="s">
        <v>8298</v>
      </c>
      <c r="P4008" s="13">
        <f t="shared" si="248"/>
        <v>0</v>
      </c>
      <c r="Q4008" s="13">
        <f t="shared" si="249"/>
        <v>2</v>
      </c>
      <c r="R4008" s="14">
        <f t="shared" si="250"/>
        <v>42391.772997685184</v>
      </c>
      <c r="S4008" s="14">
        <f t="shared" si="251"/>
        <v>42416.772997685184</v>
      </c>
    </row>
    <row r="4009" spans="1:19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2" t="s">
        <v>8297</v>
      </c>
      <c r="O4009" t="s">
        <v>8298</v>
      </c>
      <c r="P4009" s="13">
        <f t="shared" si="248"/>
        <v>0</v>
      </c>
      <c r="Q4009" s="13">
        <f t="shared" si="249"/>
        <v>5</v>
      </c>
      <c r="R4009" s="14">
        <f t="shared" si="250"/>
        <v>41848.772928240738</v>
      </c>
      <c r="S4009" s="14">
        <f t="shared" si="251"/>
        <v>41877.686111111114</v>
      </c>
    </row>
    <row r="4010" spans="1:19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2" t="s">
        <v>8297</v>
      </c>
      <c r="O4010" t="s">
        <v>8298</v>
      </c>
      <c r="P4010" s="13">
        <f t="shared" si="248"/>
        <v>6</v>
      </c>
      <c r="Q4010" s="13">
        <f t="shared" si="249"/>
        <v>15</v>
      </c>
      <c r="R4010" s="14">
        <f t="shared" si="250"/>
        <v>42177.964201388888</v>
      </c>
      <c r="S4010" s="14">
        <f t="shared" si="251"/>
        <v>42207.964201388888</v>
      </c>
    </row>
    <row r="4011" spans="1:19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2" t="s">
        <v>8297</v>
      </c>
      <c r="O4011" t="s">
        <v>8298</v>
      </c>
      <c r="P4011" s="13">
        <f t="shared" si="248"/>
        <v>4</v>
      </c>
      <c r="Q4011" s="13">
        <f t="shared" si="249"/>
        <v>25</v>
      </c>
      <c r="R4011" s="14">
        <f t="shared" si="250"/>
        <v>41851.700925925928</v>
      </c>
      <c r="S4011" s="14">
        <f t="shared" si="251"/>
        <v>41891.700925925928</v>
      </c>
    </row>
    <row r="4012" spans="1:19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2" t="s">
        <v>8297</v>
      </c>
      <c r="O4012" t="s">
        <v>8298</v>
      </c>
      <c r="P4012" s="13">
        <f t="shared" si="248"/>
        <v>24</v>
      </c>
      <c r="Q4012" s="13">
        <f t="shared" si="249"/>
        <v>45.84</v>
      </c>
      <c r="R4012" s="14">
        <f t="shared" si="250"/>
        <v>41921.770439814813</v>
      </c>
      <c r="S4012" s="14">
        <f t="shared" si="251"/>
        <v>41938.770439814813</v>
      </c>
    </row>
    <row r="4013" spans="1:19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2" t="s">
        <v>8297</v>
      </c>
      <c r="O4013" t="s">
        <v>8298</v>
      </c>
      <c r="P4013" s="13">
        <f t="shared" si="248"/>
        <v>8</v>
      </c>
      <c r="Q4013" s="13">
        <f t="shared" si="249"/>
        <v>4.75</v>
      </c>
      <c r="R4013" s="14">
        <f t="shared" si="250"/>
        <v>42002.54488425926</v>
      </c>
      <c r="S4013" s="14">
        <f t="shared" si="251"/>
        <v>42032.54488425926</v>
      </c>
    </row>
    <row r="4014" spans="1:19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2" t="s">
        <v>8297</v>
      </c>
      <c r="O4014" t="s">
        <v>8298</v>
      </c>
      <c r="P4014" s="13">
        <f t="shared" si="248"/>
        <v>0</v>
      </c>
      <c r="Q4014" s="13">
        <f t="shared" si="249"/>
        <v>0</v>
      </c>
      <c r="R4014" s="14">
        <f t="shared" si="250"/>
        <v>42096.544548611113</v>
      </c>
      <c r="S4014" s="14">
        <f t="shared" si="251"/>
        <v>42126.544548611113</v>
      </c>
    </row>
    <row r="4015" spans="1:19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2" t="s">
        <v>8297</v>
      </c>
      <c r="O4015" t="s">
        <v>8298</v>
      </c>
      <c r="P4015" s="13">
        <f t="shared" si="248"/>
        <v>1</v>
      </c>
      <c r="Q4015" s="13">
        <f t="shared" si="249"/>
        <v>13</v>
      </c>
      <c r="R4015" s="14">
        <f t="shared" si="250"/>
        <v>42021.301192129627</v>
      </c>
      <c r="S4015" s="14">
        <f t="shared" si="251"/>
        <v>42051.301192129627</v>
      </c>
    </row>
    <row r="4016" spans="1:19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2" t="s">
        <v>8297</v>
      </c>
      <c r="O4016" t="s">
        <v>8298</v>
      </c>
      <c r="P4016" s="13">
        <f t="shared" si="248"/>
        <v>0</v>
      </c>
      <c r="Q4016" s="13">
        <f t="shared" si="249"/>
        <v>0</v>
      </c>
      <c r="R4016" s="14">
        <f t="shared" si="250"/>
        <v>42419.246168981481</v>
      </c>
      <c r="S4016" s="14">
        <f t="shared" si="251"/>
        <v>42434.246168981481</v>
      </c>
    </row>
    <row r="4017" spans="1:19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2" t="s">
        <v>8297</v>
      </c>
      <c r="O4017" t="s">
        <v>8298</v>
      </c>
      <c r="P4017" s="13">
        <f t="shared" si="248"/>
        <v>0</v>
      </c>
      <c r="Q4017" s="13">
        <f t="shared" si="249"/>
        <v>1</v>
      </c>
      <c r="R4017" s="14">
        <f t="shared" si="250"/>
        <v>42174.780821759254</v>
      </c>
      <c r="S4017" s="14">
        <f t="shared" si="251"/>
        <v>42204.780821759254</v>
      </c>
    </row>
    <row r="4018" spans="1:19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2" t="s">
        <v>8297</v>
      </c>
      <c r="O4018" t="s">
        <v>8298</v>
      </c>
      <c r="P4018" s="13">
        <f t="shared" si="248"/>
        <v>14</v>
      </c>
      <c r="Q4018" s="13">
        <f t="shared" si="249"/>
        <v>10</v>
      </c>
      <c r="R4018" s="14">
        <f t="shared" si="250"/>
        <v>41869.872685185182</v>
      </c>
      <c r="S4018" s="14">
        <f t="shared" si="251"/>
        <v>41899.872685185182</v>
      </c>
    </row>
    <row r="4019" spans="1:19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2" t="s">
        <v>8297</v>
      </c>
      <c r="O4019" t="s">
        <v>8298</v>
      </c>
      <c r="P4019" s="13">
        <f t="shared" si="248"/>
        <v>1</v>
      </c>
      <c r="Q4019" s="13">
        <f t="shared" si="249"/>
        <v>52.5</v>
      </c>
      <c r="R4019" s="14">
        <f t="shared" si="250"/>
        <v>41856.672152777777</v>
      </c>
      <c r="S4019" s="14">
        <f t="shared" si="251"/>
        <v>41886.672152777777</v>
      </c>
    </row>
    <row r="4020" spans="1:19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2" t="s">
        <v>8297</v>
      </c>
      <c r="O4020" t="s">
        <v>8298</v>
      </c>
      <c r="P4020" s="13">
        <f t="shared" si="248"/>
        <v>9</v>
      </c>
      <c r="Q4020" s="13">
        <f t="shared" si="249"/>
        <v>32.5</v>
      </c>
      <c r="R4020" s="14">
        <f t="shared" si="250"/>
        <v>42620.91097222222</v>
      </c>
      <c r="S4020" s="14">
        <f t="shared" si="251"/>
        <v>42650.91097222222</v>
      </c>
    </row>
    <row r="4021" spans="1:19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2" t="s">
        <v>8297</v>
      </c>
      <c r="O4021" t="s">
        <v>8298</v>
      </c>
      <c r="P4021" s="13">
        <f t="shared" si="248"/>
        <v>1</v>
      </c>
      <c r="Q4021" s="13">
        <f t="shared" si="249"/>
        <v>7.25</v>
      </c>
      <c r="R4021" s="14">
        <f t="shared" si="250"/>
        <v>42417.675879629634</v>
      </c>
      <c r="S4021" s="14">
        <f t="shared" si="251"/>
        <v>42475.686111111107</v>
      </c>
    </row>
    <row r="4022" spans="1:19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2" t="s">
        <v>8297</v>
      </c>
      <c r="O4022" t="s">
        <v>8298</v>
      </c>
      <c r="P4022" s="13">
        <f t="shared" si="248"/>
        <v>17</v>
      </c>
      <c r="Q4022" s="13">
        <f t="shared" si="249"/>
        <v>33.33</v>
      </c>
      <c r="R4022" s="14">
        <f t="shared" si="250"/>
        <v>42057.190960648149</v>
      </c>
      <c r="S4022" s="14">
        <f t="shared" si="251"/>
        <v>42087.149293981478</v>
      </c>
    </row>
    <row r="4023" spans="1:19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2" t="s">
        <v>8297</v>
      </c>
      <c r="O4023" t="s">
        <v>8298</v>
      </c>
      <c r="P4023" s="13">
        <f t="shared" si="248"/>
        <v>1</v>
      </c>
      <c r="Q4023" s="13">
        <f t="shared" si="249"/>
        <v>62.5</v>
      </c>
      <c r="R4023" s="14">
        <f t="shared" si="250"/>
        <v>41878.911550925928</v>
      </c>
      <c r="S4023" s="14">
        <f t="shared" si="251"/>
        <v>41938.911550925928</v>
      </c>
    </row>
    <row r="4024" spans="1:19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2" t="s">
        <v>8297</v>
      </c>
      <c r="O4024" t="s">
        <v>8298</v>
      </c>
      <c r="P4024" s="13">
        <f t="shared" si="248"/>
        <v>70</v>
      </c>
      <c r="Q4024" s="13">
        <f t="shared" si="249"/>
        <v>63.56</v>
      </c>
      <c r="R4024" s="14">
        <f t="shared" si="250"/>
        <v>41990.584108796291</v>
      </c>
      <c r="S4024" s="14">
        <f t="shared" si="251"/>
        <v>42036.120833333334</v>
      </c>
    </row>
    <row r="4025" spans="1:19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2" t="s">
        <v>8297</v>
      </c>
      <c r="O4025" t="s">
        <v>8298</v>
      </c>
      <c r="P4025" s="13">
        <f t="shared" si="248"/>
        <v>0</v>
      </c>
      <c r="Q4025" s="13">
        <f t="shared" si="249"/>
        <v>0</v>
      </c>
      <c r="R4025" s="14">
        <f t="shared" si="250"/>
        <v>42408.999571759254</v>
      </c>
      <c r="S4025" s="14">
        <f t="shared" si="251"/>
        <v>42453.957905092597</v>
      </c>
    </row>
    <row r="4026" spans="1:19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2" t="s">
        <v>8297</v>
      </c>
      <c r="O4026" t="s">
        <v>8298</v>
      </c>
      <c r="P4026" s="13">
        <f t="shared" si="248"/>
        <v>1</v>
      </c>
      <c r="Q4026" s="13">
        <f t="shared" si="249"/>
        <v>10</v>
      </c>
      <c r="R4026" s="14">
        <f t="shared" si="250"/>
        <v>42217.670104166667</v>
      </c>
      <c r="S4026" s="14">
        <f t="shared" si="251"/>
        <v>42247.670104166667</v>
      </c>
    </row>
    <row r="4027" spans="1:19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2" t="s">
        <v>8297</v>
      </c>
      <c r="O4027" t="s">
        <v>8298</v>
      </c>
      <c r="P4027" s="13">
        <f t="shared" si="248"/>
        <v>5</v>
      </c>
      <c r="Q4027" s="13">
        <f t="shared" si="249"/>
        <v>62.5</v>
      </c>
      <c r="R4027" s="14">
        <f t="shared" si="250"/>
        <v>42151.237685185188</v>
      </c>
      <c r="S4027" s="14">
        <f t="shared" si="251"/>
        <v>42211.237685185188</v>
      </c>
    </row>
    <row r="4028" spans="1:19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2" t="s">
        <v>8297</v>
      </c>
      <c r="O4028" t="s">
        <v>8298</v>
      </c>
      <c r="P4028" s="13">
        <f t="shared" si="248"/>
        <v>0</v>
      </c>
      <c r="Q4028" s="13">
        <f t="shared" si="249"/>
        <v>0</v>
      </c>
      <c r="R4028" s="14">
        <f t="shared" si="250"/>
        <v>42282.655543981484</v>
      </c>
      <c r="S4028" s="14">
        <f t="shared" si="251"/>
        <v>42342.697210648148</v>
      </c>
    </row>
    <row r="4029" spans="1:19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2" t="s">
        <v>8297</v>
      </c>
      <c r="O4029" t="s">
        <v>8298</v>
      </c>
      <c r="P4029" s="13">
        <f t="shared" si="248"/>
        <v>7</v>
      </c>
      <c r="Q4029" s="13">
        <f t="shared" si="249"/>
        <v>30.71</v>
      </c>
      <c r="R4029" s="14">
        <f t="shared" si="250"/>
        <v>42768.97084490741</v>
      </c>
      <c r="S4029" s="14">
        <f t="shared" si="251"/>
        <v>42789.041666666672</v>
      </c>
    </row>
    <row r="4030" spans="1:19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2" t="s">
        <v>8297</v>
      </c>
      <c r="O4030" t="s">
        <v>8298</v>
      </c>
      <c r="P4030" s="13">
        <f t="shared" si="248"/>
        <v>28</v>
      </c>
      <c r="Q4030" s="13">
        <f t="shared" si="249"/>
        <v>51</v>
      </c>
      <c r="R4030" s="14">
        <f t="shared" si="250"/>
        <v>41765.938657407409</v>
      </c>
      <c r="S4030" s="14">
        <f t="shared" si="251"/>
        <v>41795.938657407409</v>
      </c>
    </row>
    <row r="4031" spans="1:19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2" t="s">
        <v>8297</v>
      </c>
      <c r="O4031" t="s">
        <v>8298</v>
      </c>
      <c r="P4031" s="13">
        <f t="shared" si="248"/>
        <v>0</v>
      </c>
      <c r="Q4031" s="13">
        <f t="shared" si="249"/>
        <v>0</v>
      </c>
      <c r="R4031" s="14">
        <f t="shared" si="250"/>
        <v>42322.025115740747</v>
      </c>
      <c r="S4031" s="14">
        <f t="shared" si="251"/>
        <v>42352.025115740747</v>
      </c>
    </row>
    <row r="4032" spans="1:19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2" t="s">
        <v>8297</v>
      </c>
      <c r="O4032" t="s">
        <v>8298</v>
      </c>
      <c r="P4032" s="13">
        <f t="shared" si="248"/>
        <v>16</v>
      </c>
      <c r="Q4032" s="13">
        <f t="shared" si="249"/>
        <v>66.67</v>
      </c>
      <c r="R4032" s="14">
        <f t="shared" si="250"/>
        <v>42374.655081018514</v>
      </c>
      <c r="S4032" s="14">
        <f t="shared" si="251"/>
        <v>42403.784027777772</v>
      </c>
    </row>
    <row r="4033" spans="1:19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2" t="s">
        <v>8297</v>
      </c>
      <c r="O4033" t="s">
        <v>8298</v>
      </c>
      <c r="P4033" s="13">
        <f t="shared" si="248"/>
        <v>0</v>
      </c>
      <c r="Q4033" s="13">
        <f t="shared" si="249"/>
        <v>0</v>
      </c>
      <c r="R4033" s="14">
        <f t="shared" si="250"/>
        <v>41941.585231481484</v>
      </c>
      <c r="S4033" s="14">
        <f t="shared" si="251"/>
        <v>41991.626898148148</v>
      </c>
    </row>
    <row r="4034" spans="1:19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2" t="s">
        <v>8297</v>
      </c>
      <c r="O4034" t="s">
        <v>8298</v>
      </c>
      <c r="P4034" s="13">
        <f t="shared" ref="P4034:P4097" si="252">ROUND(E4034/D4034*100,0)</f>
        <v>7</v>
      </c>
      <c r="Q4034" s="13">
        <f t="shared" si="249"/>
        <v>59</v>
      </c>
      <c r="R4034" s="14">
        <f t="shared" si="250"/>
        <v>42293.809212962966</v>
      </c>
      <c r="S4034" s="14">
        <f t="shared" si="251"/>
        <v>42353.85087962963</v>
      </c>
    </row>
    <row r="4035" spans="1:19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2" t="s">
        <v>8297</v>
      </c>
      <c r="O4035" t="s">
        <v>8298</v>
      </c>
      <c r="P4035" s="13">
        <f t="shared" si="252"/>
        <v>26</v>
      </c>
      <c r="Q4035" s="13">
        <f t="shared" ref="Q4035:Q4098" si="253">IFERROR(ROUND(E4035/L4035,2),0)</f>
        <v>65.34</v>
      </c>
      <c r="R4035" s="14">
        <f t="shared" ref="R4035:R4098" si="254">(((J4035/60)/60)/24)+DATE(1970,1,1)</f>
        <v>42614.268796296295</v>
      </c>
      <c r="S4035" s="14">
        <f t="shared" ref="S4035:S4098" si="255">(((I4035/60)/60)/24)+DATE(1970,1,1)</f>
        <v>42645.375</v>
      </c>
    </row>
    <row r="4036" spans="1:19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2" t="s">
        <v>8297</v>
      </c>
      <c r="O4036" t="s">
        <v>8298</v>
      </c>
      <c r="P4036" s="13">
        <f t="shared" si="252"/>
        <v>1</v>
      </c>
      <c r="Q4036" s="13">
        <f t="shared" si="253"/>
        <v>100</v>
      </c>
      <c r="R4036" s="14">
        <f t="shared" si="254"/>
        <v>42067.947337962964</v>
      </c>
      <c r="S4036" s="14">
        <f t="shared" si="255"/>
        <v>42097.905671296292</v>
      </c>
    </row>
    <row r="4037" spans="1:19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2" t="s">
        <v>8297</v>
      </c>
      <c r="O4037" t="s">
        <v>8298</v>
      </c>
      <c r="P4037" s="13">
        <f t="shared" si="252"/>
        <v>37</v>
      </c>
      <c r="Q4037" s="13">
        <f t="shared" si="253"/>
        <v>147.4</v>
      </c>
      <c r="R4037" s="14">
        <f t="shared" si="254"/>
        <v>41903.882951388885</v>
      </c>
      <c r="S4037" s="14">
        <f t="shared" si="255"/>
        <v>41933.882951388885</v>
      </c>
    </row>
    <row r="4038" spans="1:19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2" t="s">
        <v>8297</v>
      </c>
      <c r="O4038" t="s">
        <v>8298</v>
      </c>
      <c r="P4038" s="13">
        <f t="shared" si="252"/>
        <v>47</v>
      </c>
      <c r="Q4038" s="13">
        <f t="shared" si="253"/>
        <v>166.06</v>
      </c>
      <c r="R4038" s="14">
        <f t="shared" si="254"/>
        <v>41804.937083333331</v>
      </c>
      <c r="S4038" s="14">
        <f t="shared" si="255"/>
        <v>41821.9375</v>
      </c>
    </row>
    <row r="4039" spans="1:19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2" t="s">
        <v>8297</v>
      </c>
      <c r="O4039" t="s">
        <v>8298</v>
      </c>
      <c r="P4039" s="13">
        <f t="shared" si="252"/>
        <v>11</v>
      </c>
      <c r="Q4039" s="13">
        <f t="shared" si="253"/>
        <v>40</v>
      </c>
      <c r="R4039" s="14">
        <f t="shared" si="254"/>
        <v>42497.070775462969</v>
      </c>
      <c r="S4039" s="14">
        <f t="shared" si="255"/>
        <v>42514.600694444445</v>
      </c>
    </row>
    <row r="4040" spans="1:19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2" t="s">
        <v>8297</v>
      </c>
      <c r="O4040" t="s">
        <v>8298</v>
      </c>
      <c r="P4040" s="13">
        <f t="shared" si="252"/>
        <v>12</v>
      </c>
      <c r="Q4040" s="13">
        <f t="shared" si="253"/>
        <v>75.25</v>
      </c>
      <c r="R4040" s="14">
        <f t="shared" si="254"/>
        <v>41869.798726851855</v>
      </c>
      <c r="S4040" s="14">
        <f t="shared" si="255"/>
        <v>41929.798726851855</v>
      </c>
    </row>
    <row r="4041" spans="1:19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2" t="s">
        <v>8297</v>
      </c>
      <c r="O4041" t="s">
        <v>8298</v>
      </c>
      <c r="P4041" s="13">
        <f t="shared" si="252"/>
        <v>60</v>
      </c>
      <c r="Q4041" s="13">
        <f t="shared" si="253"/>
        <v>60</v>
      </c>
      <c r="R4041" s="14">
        <f t="shared" si="254"/>
        <v>42305.670914351853</v>
      </c>
      <c r="S4041" s="14">
        <f t="shared" si="255"/>
        <v>42339.249305555553</v>
      </c>
    </row>
    <row r="4042" spans="1:19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2" t="s">
        <v>8297</v>
      </c>
      <c r="O4042" t="s">
        <v>8298</v>
      </c>
      <c r="P4042" s="13">
        <f t="shared" si="252"/>
        <v>31</v>
      </c>
      <c r="Q4042" s="13">
        <f t="shared" si="253"/>
        <v>1250</v>
      </c>
      <c r="R4042" s="14">
        <f t="shared" si="254"/>
        <v>42144.231527777782</v>
      </c>
      <c r="S4042" s="14">
        <f t="shared" si="255"/>
        <v>42203.125</v>
      </c>
    </row>
    <row r="4043" spans="1:19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2" t="s">
        <v>8297</v>
      </c>
      <c r="O4043" t="s">
        <v>8298</v>
      </c>
      <c r="P4043" s="13">
        <f t="shared" si="252"/>
        <v>0</v>
      </c>
      <c r="Q4043" s="13">
        <f t="shared" si="253"/>
        <v>10.5</v>
      </c>
      <c r="R4043" s="14">
        <f t="shared" si="254"/>
        <v>42559.474004629628</v>
      </c>
      <c r="S4043" s="14">
        <f t="shared" si="255"/>
        <v>42619.474004629628</v>
      </c>
    </row>
    <row r="4044" spans="1:19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2" t="s">
        <v>8297</v>
      </c>
      <c r="O4044" t="s">
        <v>8298</v>
      </c>
      <c r="P4044" s="13">
        <f t="shared" si="252"/>
        <v>0</v>
      </c>
      <c r="Q4044" s="13">
        <f t="shared" si="253"/>
        <v>7</v>
      </c>
      <c r="R4044" s="14">
        <f t="shared" si="254"/>
        <v>41995.084074074075</v>
      </c>
      <c r="S4044" s="14">
        <f t="shared" si="255"/>
        <v>42024.802777777775</v>
      </c>
    </row>
    <row r="4045" spans="1:19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2" t="s">
        <v>8297</v>
      </c>
      <c r="O4045" t="s">
        <v>8298</v>
      </c>
      <c r="P4045" s="13">
        <f t="shared" si="252"/>
        <v>0</v>
      </c>
      <c r="Q4045" s="13">
        <f t="shared" si="253"/>
        <v>0</v>
      </c>
      <c r="R4045" s="14">
        <f t="shared" si="254"/>
        <v>41948.957465277781</v>
      </c>
      <c r="S4045" s="14">
        <f t="shared" si="255"/>
        <v>41963.957465277781</v>
      </c>
    </row>
    <row r="4046" spans="1:19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2" t="s">
        <v>8297</v>
      </c>
      <c r="O4046" t="s">
        <v>8298</v>
      </c>
      <c r="P4046" s="13">
        <f t="shared" si="252"/>
        <v>38</v>
      </c>
      <c r="Q4046" s="13">
        <f t="shared" si="253"/>
        <v>56.25</v>
      </c>
      <c r="R4046" s="14">
        <f t="shared" si="254"/>
        <v>42074.219699074078</v>
      </c>
      <c r="S4046" s="14">
        <f t="shared" si="255"/>
        <v>42104.208333333328</v>
      </c>
    </row>
    <row r="4047" spans="1:19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2" t="s">
        <v>8297</v>
      </c>
      <c r="O4047" t="s">
        <v>8298</v>
      </c>
      <c r="P4047" s="13">
        <f t="shared" si="252"/>
        <v>0</v>
      </c>
      <c r="Q4047" s="13">
        <f t="shared" si="253"/>
        <v>1</v>
      </c>
      <c r="R4047" s="14">
        <f t="shared" si="254"/>
        <v>41842.201261574075</v>
      </c>
      <c r="S4047" s="14">
        <f t="shared" si="255"/>
        <v>41872.201261574075</v>
      </c>
    </row>
    <row r="4048" spans="1:19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2" t="s">
        <v>8297</v>
      </c>
      <c r="O4048" t="s">
        <v>8298</v>
      </c>
      <c r="P4048" s="13">
        <f t="shared" si="252"/>
        <v>8</v>
      </c>
      <c r="Q4048" s="13">
        <f t="shared" si="253"/>
        <v>38.33</v>
      </c>
      <c r="R4048" s="14">
        <f t="shared" si="254"/>
        <v>41904.650578703702</v>
      </c>
      <c r="S4048" s="14">
        <f t="shared" si="255"/>
        <v>41934.650578703702</v>
      </c>
    </row>
    <row r="4049" spans="1:19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2" t="s">
        <v>8297</v>
      </c>
      <c r="O4049" t="s">
        <v>8298</v>
      </c>
      <c r="P4049" s="13">
        <f t="shared" si="252"/>
        <v>2</v>
      </c>
      <c r="Q4049" s="13">
        <f t="shared" si="253"/>
        <v>27.5</v>
      </c>
      <c r="R4049" s="14">
        <f t="shared" si="254"/>
        <v>41991.022488425922</v>
      </c>
      <c r="S4049" s="14">
        <f t="shared" si="255"/>
        <v>42015.041666666672</v>
      </c>
    </row>
    <row r="4050" spans="1:19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2" t="s">
        <v>8297</v>
      </c>
      <c r="O4050" t="s">
        <v>8298</v>
      </c>
      <c r="P4050" s="13">
        <f t="shared" si="252"/>
        <v>18</v>
      </c>
      <c r="Q4050" s="13">
        <f t="shared" si="253"/>
        <v>32.979999999999997</v>
      </c>
      <c r="R4050" s="14">
        <f t="shared" si="254"/>
        <v>42436.509108796294</v>
      </c>
      <c r="S4050" s="14">
        <f t="shared" si="255"/>
        <v>42471.467442129629</v>
      </c>
    </row>
    <row r="4051" spans="1:19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2" t="s">
        <v>8297</v>
      </c>
      <c r="O4051" t="s">
        <v>8298</v>
      </c>
      <c r="P4051" s="13">
        <f t="shared" si="252"/>
        <v>0</v>
      </c>
      <c r="Q4051" s="13">
        <f t="shared" si="253"/>
        <v>16</v>
      </c>
      <c r="R4051" s="14">
        <f t="shared" si="254"/>
        <v>42169.958506944444</v>
      </c>
      <c r="S4051" s="14">
        <f t="shared" si="255"/>
        <v>42199.958506944444</v>
      </c>
    </row>
    <row r="4052" spans="1:19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2" t="s">
        <v>8297</v>
      </c>
      <c r="O4052" t="s">
        <v>8298</v>
      </c>
      <c r="P4052" s="13">
        <f t="shared" si="252"/>
        <v>0</v>
      </c>
      <c r="Q4052" s="13">
        <f t="shared" si="253"/>
        <v>1</v>
      </c>
      <c r="R4052" s="14">
        <f t="shared" si="254"/>
        <v>41905.636469907404</v>
      </c>
      <c r="S4052" s="14">
        <f t="shared" si="255"/>
        <v>41935.636469907404</v>
      </c>
    </row>
    <row r="4053" spans="1:19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2" t="s">
        <v>8297</v>
      </c>
      <c r="O4053" t="s">
        <v>8298</v>
      </c>
      <c r="P4053" s="13">
        <f t="shared" si="252"/>
        <v>0</v>
      </c>
      <c r="Q4053" s="13">
        <f t="shared" si="253"/>
        <v>0</v>
      </c>
      <c r="R4053" s="14">
        <f t="shared" si="254"/>
        <v>41761.810150462967</v>
      </c>
      <c r="S4053" s="14">
        <f t="shared" si="255"/>
        <v>41768.286805555559</v>
      </c>
    </row>
    <row r="4054" spans="1:19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2" t="s">
        <v>8297</v>
      </c>
      <c r="O4054" t="s">
        <v>8298</v>
      </c>
      <c r="P4054" s="13">
        <f t="shared" si="252"/>
        <v>38</v>
      </c>
      <c r="Q4054" s="13">
        <f t="shared" si="253"/>
        <v>86.62</v>
      </c>
      <c r="R4054" s="14">
        <f t="shared" si="254"/>
        <v>41865.878657407404</v>
      </c>
      <c r="S4054" s="14">
        <f t="shared" si="255"/>
        <v>41925.878657407404</v>
      </c>
    </row>
    <row r="4055" spans="1:19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2" t="s">
        <v>8297</v>
      </c>
      <c r="O4055" t="s">
        <v>8298</v>
      </c>
      <c r="P4055" s="13">
        <f t="shared" si="252"/>
        <v>22</v>
      </c>
      <c r="Q4055" s="13">
        <f t="shared" si="253"/>
        <v>55</v>
      </c>
      <c r="R4055" s="14">
        <f t="shared" si="254"/>
        <v>41928.690138888887</v>
      </c>
      <c r="S4055" s="14">
        <f t="shared" si="255"/>
        <v>41958.833333333328</v>
      </c>
    </row>
    <row r="4056" spans="1:19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2" t="s">
        <v>8297</v>
      </c>
      <c r="O4056" t="s">
        <v>8298</v>
      </c>
      <c r="P4056" s="13">
        <f t="shared" si="252"/>
        <v>0</v>
      </c>
      <c r="Q4056" s="13">
        <f t="shared" si="253"/>
        <v>0</v>
      </c>
      <c r="R4056" s="14">
        <f t="shared" si="254"/>
        <v>42613.841261574074</v>
      </c>
      <c r="S4056" s="14">
        <f t="shared" si="255"/>
        <v>42644.166666666672</v>
      </c>
    </row>
    <row r="4057" spans="1:19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2" t="s">
        <v>8297</v>
      </c>
      <c r="O4057" t="s">
        <v>8298</v>
      </c>
      <c r="P4057" s="13">
        <f t="shared" si="252"/>
        <v>18</v>
      </c>
      <c r="Q4057" s="13">
        <f t="shared" si="253"/>
        <v>41.95</v>
      </c>
      <c r="R4057" s="14">
        <f t="shared" si="254"/>
        <v>41779.648506944446</v>
      </c>
      <c r="S4057" s="14">
        <f t="shared" si="255"/>
        <v>41809.648506944446</v>
      </c>
    </row>
    <row r="4058" spans="1:19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2" t="s">
        <v>8297</v>
      </c>
      <c r="O4058" t="s">
        <v>8298</v>
      </c>
      <c r="P4058" s="13">
        <f t="shared" si="252"/>
        <v>53</v>
      </c>
      <c r="Q4058" s="13">
        <f t="shared" si="253"/>
        <v>88.33</v>
      </c>
      <c r="R4058" s="14">
        <f t="shared" si="254"/>
        <v>42534.933321759265</v>
      </c>
      <c r="S4058" s="14">
        <f t="shared" si="255"/>
        <v>42554.832638888889</v>
      </c>
    </row>
    <row r="4059" spans="1:19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2" t="s">
        <v>8297</v>
      </c>
      <c r="O4059" t="s">
        <v>8298</v>
      </c>
      <c r="P4059" s="13">
        <f t="shared" si="252"/>
        <v>22</v>
      </c>
      <c r="Q4059" s="13">
        <f t="shared" si="253"/>
        <v>129.16999999999999</v>
      </c>
      <c r="R4059" s="14">
        <f t="shared" si="254"/>
        <v>42310.968518518523</v>
      </c>
      <c r="S4059" s="14">
        <f t="shared" si="255"/>
        <v>42333.958333333328</v>
      </c>
    </row>
    <row r="4060" spans="1:19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2" t="s">
        <v>8297</v>
      </c>
      <c r="O4060" t="s">
        <v>8298</v>
      </c>
      <c r="P4060" s="13">
        <f t="shared" si="252"/>
        <v>3</v>
      </c>
      <c r="Q4060" s="13">
        <f t="shared" si="253"/>
        <v>23.75</v>
      </c>
      <c r="R4060" s="14">
        <f t="shared" si="254"/>
        <v>42446.060694444444</v>
      </c>
      <c r="S4060" s="14">
        <f t="shared" si="255"/>
        <v>42461.165972222225</v>
      </c>
    </row>
    <row r="4061" spans="1:19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2" t="s">
        <v>8297</v>
      </c>
      <c r="O4061" t="s">
        <v>8298</v>
      </c>
      <c r="P4061" s="13">
        <f t="shared" si="252"/>
        <v>3</v>
      </c>
      <c r="Q4061" s="13">
        <f t="shared" si="253"/>
        <v>35.71</v>
      </c>
      <c r="R4061" s="14">
        <f t="shared" si="254"/>
        <v>41866.640648148146</v>
      </c>
      <c r="S4061" s="14">
        <f t="shared" si="255"/>
        <v>41898.125</v>
      </c>
    </row>
    <row r="4062" spans="1:19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2" t="s">
        <v>8297</v>
      </c>
      <c r="O4062" t="s">
        <v>8298</v>
      </c>
      <c r="P4062" s="13">
        <f t="shared" si="252"/>
        <v>3</v>
      </c>
      <c r="Q4062" s="13">
        <f t="shared" si="253"/>
        <v>57</v>
      </c>
      <c r="R4062" s="14">
        <f t="shared" si="254"/>
        <v>41779.695092592592</v>
      </c>
      <c r="S4062" s="14">
        <f t="shared" si="255"/>
        <v>41813.666666666664</v>
      </c>
    </row>
    <row r="4063" spans="1:19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2" t="s">
        <v>8297</v>
      </c>
      <c r="O4063" t="s">
        <v>8298</v>
      </c>
      <c r="P4063" s="13">
        <f t="shared" si="252"/>
        <v>0</v>
      </c>
      <c r="Q4063" s="13">
        <f t="shared" si="253"/>
        <v>0</v>
      </c>
      <c r="R4063" s="14">
        <f t="shared" si="254"/>
        <v>42421.141469907408</v>
      </c>
      <c r="S4063" s="14">
        <f t="shared" si="255"/>
        <v>42481.099803240737</v>
      </c>
    </row>
    <row r="4064" spans="1:19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2" t="s">
        <v>8297</v>
      </c>
      <c r="O4064" t="s">
        <v>8298</v>
      </c>
      <c r="P4064" s="13">
        <f t="shared" si="252"/>
        <v>2</v>
      </c>
      <c r="Q4064" s="13">
        <f t="shared" si="253"/>
        <v>163.33000000000001</v>
      </c>
      <c r="R4064" s="14">
        <f t="shared" si="254"/>
        <v>42523.739212962959</v>
      </c>
      <c r="S4064" s="14">
        <f t="shared" si="255"/>
        <v>42553.739212962959</v>
      </c>
    </row>
    <row r="4065" spans="1:19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2" t="s">
        <v>8297</v>
      </c>
      <c r="O4065" t="s">
        <v>8298</v>
      </c>
      <c r="P4065" s="13">
        <f t="shared" si="252"/>
        <v>1</v>
      </c>
      <c r="Q4065" s="13">
        <f t="shared" si="253"/>
        <v>15</v>
      </c>
      <c r="R4065" s="14">
        <f t="shared" si="254"/>
        <v>41787.681527777779</v>
      </c>
      <c r="S4065" s="14">
        <f t="shared" si="255"/>
        <v>41817.681527777779</v>
      </c>
    </row>
    <row r="4066" spans="1:19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2" t="s">
        <v>8297</v>
      </c>
      <c r="O4066" t="s">
        <v>8298</v>
      </c>
      <c r="P4066" s="13">
        <f t="shared" si="252"/>
        <v>19</v>
      </c>
      <c r="Q4066" s="13">
        <f t="shared" si="253"/>
        <v>64.17</v>
      </c>
      <c r="R4066" s="14">
        <f t="shared" si="254"/>
        <v>42093.588263888887</v>
      </c>
      <c r="S4066" s="14">
        <f t="shared" si="255"/>
        <v>42123.588263888887</v>
      </c>
    </row>
    <row r="4067" spans="1:19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2" t="s">
        <v>8297</v>
      </c>
      <c r="O4067" t="s">
        <v>8298</v>
      </c>
      <c r="P4067" s="13">
        <f t="shared" si="252"/>
        <v>1</v>
      </c>
      <c r="Q4067" s="13">
        <f t="shared" si="253"/>
        <v>6.75</v>
      </c>
      <c r="R4067" s="14">
        <f t="shared" si="254"/>
        <v>41833.951516203706</v>
      </c>
      <c r="S4067" s="14">
        <f t="shared" si="255"/>
        <v>41863.951516203706</v>
      </c>
    </row>
    <row r="4068" spans="1:19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2" t="s">
        <v>8297</v>
      </c>
      <c r="O4068" t="s">
        <v>8298</v>
      </c>
      <c r="P4068" s="13">
        <f t="shared" si="252"/>
        <v>0</v>
      </c>
      <c r="Q4068" s="13">
        <f t="shared" si="253"/>
        <v>25</v>
      </c>
      <c r="R4068" s="14">
        <f t="shared" si="254"/>
        <v>42479.039212962962</v>
      </c>
      <c r="S4068" s="14">
        <f t="shared" si="255"/>
        <v>42509.039212962962</v>
      </c>
    </row>
    <row r="4069" spans="1:19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2" t="s">
        <v>8297</v>
      </c>
      <c r="O4069" t="s">
        <v>8298</v>
      </c>
      <c r="P4069" s="13">
        <f t="shared" si="252"/>
        <v>61</v>
      </c>
      <c r="Q4069" s="13">
        <f t="shared" si="253"/>
        <v>179.12</v>
      </c>
      <c r="R4069" s="14">
        <f t="shared" si="254"/>
        <v>42235.117476851854</v>
      </c>
      <c r="S4069" s="14">
        <f t="shared" si="255"/>
        <v>42275.117476851854</v>
      </c>
    </row>
    <row r="4070" spans="1:19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2" t="s">
        <v>8297</v>
      </c>
      <c r="O4070" t="s">
        <v>8298</v>
      </c>
      <c r="P4070" s="13">
        <f t="shared" si="252"/>
        <v>1</v>
      </c>
      <c r="Q4070" s="13">
        <f t="shared" si="253"/>
        <v>34.950000000000003</v>
      </c>
      <c r="R4070" s="14">
        <f t="shared" si="254"/>
        <v>42718.963599537034</v>
      </c>
      <c r="S4070" s="14">
        <f t="shared" si="255"/>
        <v>42748.961805555555</v>
      </c>
    </row>
    <row r="4071" spans="1:19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2" t="s">
        <v>8297</v>
      </c>
      <c r="O4071" t="s">
        <v>8298</v>
      </c>
      <c r="P4071" s="13">
        <f t="shared" si="252"/>
        <v>34</v>
      </c>
      <c r="Q4071" s="13">
        <f t="shared" si="253"/>
        <v>33.08</v>
      </c>
      <c r="R4071" s="14">
        <f t="shared" si="254"/>
        <v>42022.661527777775</v>
      </c>
      <c r="S4071" s="14">
        <f t="shared" si="255"/>
        <v>42063.5</v>
      </c>
    </row>
    <row r="4072" spans="1:19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2" t="s">
        <v>8297</v>
      </c>
      <c r="O4072" t="s">
        <v>8298</v>
      </c>
      <c r="P4072" s="13">
        <f t="shared" si="252"/>
        <v>17</v>
      </c>
      <c r="Q4072" s="13">
        <f t="shared" si="253"/>
        <v>27.5</v>
      </c>
      <c r="R4072" s="14">
        <f t="shared" si="254"/>
        <v>42031.666898148149</v>
      </c>
      <c r="S4072" s="14">
        <f t="shared" si="255"/>
        <v>42064.125</v>
      </c>
    </row>
    <row r="4073" spans="1:19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2" t="s">
        <v>8297</v>
      </c>
      <c r="O4073" t="s">
        <v>8298</v>
      </c>
      <c r="P4073" s="13">
        <f t="shared" si="252"/>
        <v>0</v>
      </c>
      <c r="Q4073" s="13">
        <f t="shared" si="253"/>
        <v>0</v>
      </c>
      <c r="R4073" s="14">
        <f t="shared" si="254"/>
        <v>42700.804756944446</v>
      </c>
      <c r="S4073" s="14">
        <f t="shared" si="255"/>
        <v>42730.804756944446</v>
      </c>
    </row>
    <row r="4074" spans="1:19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2" t="s">
        <v>8297</v>
      </c>
      <c r="O4074" t="s">
        <v>8298</v>
      </c>
      <c r="P4074" s="13">
        <f t="shared" si="252"/>
        <v>0</v>
      </c>
      <c r="Q4074" s="13">
        <f t="shared" si="253"/>
        <v>2</v>
      </c>
      <c r="R4074" s="14">
        <f t="shared" si="254"/>
        <v>41812.77443287037</v>
      </c>
      <c r="S4074" s="14">
        <f t="shared" si="255"/>
        <v>41872.77443287037</v>
      </c>
    </row>
    <row r="4075" spans="1:19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2" t="s">
        <v>8297</v>
      </c>
      <c r="O4075" t="s">
        <v>8298</v>
      </c>
      <c r="P4075" s="13">
        <f t="shared" si="252"/>
        <v>1</v>
      </c>
      <c r="Q4075" s="13">
        <f t="shared" si="253"/>
        <v>18.5</v>
      </c>
      <c r="R4075" s="14">
        <f t="shared" si="254"/>
        <v>42078.34520833334</v>
      </c>
      <c r="S4075" s="14">
        <f t="shared" si="255"/>
        <v>42133.166666666672</v>
      </c>
    </row>
    <row r="4076" spans="1:19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2" t="s">
        <v>8297</v>
      </c>
      <c r="O4076" t="s">
        <v>8298</v>
      </c>
      <c r="P4076" s="13">
        <f t="shared" si="252"/>
        <v>27</v>
      </c>
      <c r="Q4076" s="13">
        <f t="shared" si="253"/>
        <v>35</v>
      </c>
      <c r="R4076" s="14">
        <f t="shared" si="254"/>
        <v>42283.552951388891</v>
      </c>
      <c r="S4076" s="14">
        <f t="shared" si="255"/>
        <v>42313.594618055555</v>
      </c>
    </row>
    <row r="4077" spans="1:19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2" t="s">
        <v>8297</v>
      </c>
      <c r="O4077" t="s">
        <v>8298</v>
      </c>
      <c r="P4077" s="13">
        <f t="shared" si="252"/>
        <v>29</v>
      </c>
      <c r="Q4077" s="13">
        <f t="shared" si="253"/>
        <v>44.31</v>
      </c>
      <c r="R4077" s="14">
        <f t="shared" si="254"/>
        <v>41779.045937499999</v>
      </c>
      <c r="S4077" s="14">
        <f t="shared" si="255"/>
        <v>41820.727777777778</v>
      </c>
    </row>
    <row r="4078" spans="1:19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2" t="s">
        <v>8297</v>
      </c>
      <c r="O4078" t="s">
        <v>8298</v>
      </c>
      <c r="P4078" s="13">
        <f t="shared" si="252"/>
        <v>0</v>
      </c>
      <c r="Q4078" s="13">
        <f t="shared" si="253"/>
        <v>0</v>
      </c>
      <c r="R4078" s="14">
        <f t="shared" si="254"/>
        <v>41905.795706018522</v>
      </c>
      <c r="S4078" s="14">
        <f t="shared" si="255"/>
        <v>41933.82708333333</v>
      </c>
    </row>
    <row r="4079" spans="1:19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2" t="s">
        <v>8297</v>
      </c>
      <c r="O4079" t="s">
        <v>8298</v>
      </c>
      <c r="P4079" s="13">
        <f t="shared" si="252"/>
        <v>9</v>
      </c>
      <c r="Q4079" s="13">
        <f t="shared" si="253"/>
        <v>222.5</v>
      </c>
      <c r="R4079" s="14">
        <f t="shared" si="254"/>
        <v>42695.7105787037</v>
      </c>
      <c r="S4079" s="14">
        <f t="shared" si="255"/>
        <v>42725.7105787037</v>
      </c>
    </row>
    <row r="4080" spans="1:19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2" t="s">
        <v>8297</v>
      </c>
      <c r="O4080" t="s">
        <v>8298</v>
      </c>
      <c r="P4080" s="13">
        <f t="shared" si="252"/>
        <v>0</v>
      </c>
      <c r="Q4080" s="13">
        <f t="shared" si="253"/>
        <v>0</v>
      </c>
      <c r="R4080" s="14">
        <f t="shared" si="254"/>
        <v>42732.787523148145</v>
      </c>
      <c r="S4080" s="14">
        <f t="shared" si="255"/>
        <v>42762.787523148145</v>
      </c>
    </row>
    <row r="4081" spans="1:19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2" t="s">
        <v>8297</v>
      </c>
      <c r="O4081" t="s">
        <v>8298</v>
      </c>
      <c r="P4081" s="13">
        <f t="shared" si="252"/>
        <v>0</v>
      </c>
      <c r="Q4081" s="13">
        <f t="shared" si="253"/>
        <v>5</v>
      </c>
      <c r="R4081" s="14">
        <f t="shared" si="254"/>
        <v>42510.938900462963</v>
      </c>
      <c r="S4081" s="14">
        <f t="shared" si="255"/>
        <v>42540.938900462963</v>
      </c>
    </row>
    <row r="4082" spans="1:19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2" t="s">
        <v>8297</v>
      </c>
      <c r="O4082" t="s">
        <v>8298</v>
      </c>
      <c r="P4082" s="13">
        <f t="shared" si="252"/>
        <v>0</v>
      </c>
      <c r="Q4082" s="13">
        <f t="shared" si="253"/>
        <v>0</v>
      </c>
      <c r="R4082" s="14">
        <f t="shared" si="254"/>
        <v>42511.698101851856</v>
      </c>
      <c r="S4082" s="14">
        <f t="shared" si="255"/>
        <v>42535.787500000006</v>
      </c>
    </row>
    <row r="4083" spans="1:19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2" t="s">
        <v>8297</v>
      </c>
      <c r="O4083" t="s">
        <v>8298</v>
      </c>
      <c r="P4083" s="13">
        <f t="shared" si="252"/>
        <v>16</v>
      </c>
      <c r="Q4083" s="13">
        <f t="shared" si="253"/>
        <v>29.17</v>
      </c>
      <c r="R4083" s="14">
        <f t="shared" si="254"/>
        <v>42041.581307870365</v>
      </c>
      <c r="S4083" s="14">
        <f t="shared" si="255"/>
        <v>42071.539641203708</v>
      </c>
    </row>
    <row r="4084" spans="1:19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2" t="s">
        <v>8297</v>
      </c>
      <c r="O4084" t="s">
        <v>8298</v>
      </c>
      <c r="P4084" s="13">
        <f t="shared" si="252"/>
        <v>2</v>
      </c>
      <c r="Q4084" s="13">
        <f t="shared" si="253"/>
        <v>1.5</v>
      </c>
      <c r="R4084" s="14">
        <f t="shared" si="254"/>
        <v>42307.189270833333</v>
      </c>
      <c r="S4084" s="14">
        <f t="shared" si="255"/>
        <v>42322.958333333328</v>
      </c>
    </row>
    <row r="4085" spans="1:19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2" t="s">
        <v>8297</v>
      </c>
      <c r="O4085" t="s">
        <v>8298</v>
      </c>
      <c r="P4085" s="13">
        <f t="shared" si="252"/>
        <v>22</v>
      </c>
      <c r="Q4085" s="13">
        <f t="shared" si="253"/>
        <v>126.5</v>
      </c>
      <c r="R4085" s="14">
        <f t="shared" si="254"/>
        <v>42353.761759259258</v>
      </c>
      <c r="S4085" s="14">
        <f t="shared" si="255"/>
        <v>42383.761759259258</v>
      </c>
    </row>
    <row r="4086" spans="1:19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2" t="s">
        <v>8297</v>
      </c>
      <c r="O4086" t="s">
        <v>8298</v>
      </c>
      <c r="P4086" s="13">
        <f t="shared" si="252"/>
        <v>0</v>
      </c>
      <c r="Q4086" s="13">
        <f t="shared" si="253"/>
        <v>10</v>
      </c>
      <c r="R4086" s="14">
        <f t="shared" si="254"/>
        <v>42622.436412037037</v>
      </c>
      <c r="S4086" s="14">
        <f t="shared" si="255"/>
        <v>42652.436412037037</v>
      </c>
    </row>
    <row r="4087" spans="1:19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2" t="s">
        <v>8297</v>
      </c>
      <c r="O4087" t="s">
        <v>8298</v>
      </c>
      <c r="P4087" s="13">
        <f t="shared" si="252"/>
        <v>0</v>
      </c>
      <c r="Q4087" s="13">
        <f t="shared" si="253"/>
        <v>10</v>
      </c>
      <c r="R4087" s="14">
        <f t="shared" si="254"/>
        <v>42058.603877314818</v>
      </c>
      <c r="S4087" s="14">
        <f t="shared" si="255"/>
        <v>42087.165972222225</v>
      </c>
    </row>
    <row r="4088" spans="1:19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2" t="s">
        <v>8297</v>
      </c>
      <c r="O4088" t="s">
        <v>8298</v>
      </c>
      <c r="P4088" s="13">
        <f t="shared" si="252"/>
        <v>5</v>
      </c>
      <c r="Q4088" s="13">
        <f t="shared" si="253"/>
        <v>9.4</v>
      </c>
      <c r="R4088" s="14">
        <f t="shared" si="254"/>
        <v>42304.940960648149</v>
      </c>
      <c r="S4088" s="14">
        <f t="shared" si="255"/>
        <v>42329.166666666672</v>
      </c>
    </row>
    <row r="4089" spans="1:19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2" t="s">
        <v>8297</v>
      </c>
      <c r="O4089" t="s">
        <v>8298</v>
      </c>
      <c r="P4089" s="13">
        <f t="shared" si="252"/>
        <v>0</v>
      </c>
      <c r="Q4089" s="13">
        <f t="shared" si="253"/>
        <v>0</v>
      </c>
      <c r="R4089" s="14">
        <f t="shared" si="254"/>
        <v>42538.742893518516</v>
      </c>
      <c r="S4089" s="14">
        <f t="shared" si="255"/>
        <v>42568.742893518516</v>
      </c>
    </row>
    <row r="4090" spans="1:19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2" t="s">
        <v>8297</v>
      </c>
      <c r="O4090" t="s">
        <v>8298</v>
      </c>
      <c r="P4090" s="13">
        <f t="shared" si="252"/>
        <v>11</v>
      </c>
      <c r="Q4090" s="13">
        <f t="shared" si="253"/>
        <v>72</v>
      </c>
      <c r="R4090" s="14">
        <f t="shared" si="254"/>
        <v>41990.612546296295</v>
      </c>
      <c r="S4090" s="14">
        <f t="shared" si="255"/>
        <v>42020.434722222228</v>
      </c>
    </row>
    <row r="4091" spans="1:19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2" t="s">
        <v>8297</v>
      </c>
      <c r="O4091" t="s">
        <v>8298</v>
      </c>
      <c r="P4091" s="13">
        <f t="shared" si="252"/>
        <v>5</v>
      </c>
      <c r="Q4091" s="13">
        <f t="shared" si="253"/>
        <v>30</v>
      </c>
      <c r="R4091" s="14">
        <f t="shared" si="254"/>
        <v>42122.732499999998</v>
      </c>
      <c r="S4091" s="14">
        <f t="shared" si="255"/>
        <v>42155.732638888891</v>
      </c>
    </row>
    <row r="4092" spans="1:19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2" t="s">
        <v>8297</v>
      </c>
      <c r="O4092" t="s">
        <v>8298</v>
      </c>
      <c r="P4092" s="13">
        <f t="shared" si="252"/>
        <v>3</v>
      </c>
      <c r="Q4092" s="13">
        <f t="shared" si="253"/>
        <v>10.67</v>
      </c>
      <c r="R4092" s="14">
        <f t="shared" si="254"/>
        <v>42209.67288194444</v>
      </c>
      <c r="S4092" s="14">
        <f t="shared" si="255"/>
        <v>42223.625</v>
      </c>
    </row>
    <row r="4093" spans="1:19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2" t="s">
        <v>8297</v>
      </c>
      <c r="O4093" t="s">
        <v>8298</v>
      </c>
      <c r="P4093" s="13">
        <f t="shared" si="252"/>
        <v>13</v>
      </c>
      <c r="Q4093" s="13">
        <f t="shared" si="253"/>
        <v>25.5</v>
      </c>
      <c r="R4093" s="14">
        <f t="shared" si="254"/>
        <v>41990.506377314814</v>
      </c>
      <c r="S4093" s="14">
        <f t="shared" si="255"/>
        <v>42020.506377314814</v>
      </c>
    </row>
    <row r="4094" spans="1:19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2" t="s">
        <v>8297</v>
      </c>
      <c r="O4094" t="s">
        <v>8298</v>
      </c>
      <c r="P4094" s="13">
        <f t="shared" si="252"/>
        <v>0</v>
      </c>
      <c r="Q4094" s="13">
        <f t="shared" si="253"/>
        <v>20</v>
      </c>
      <c r="R4094" s="14">
        <f t="shared" si="254"/>
        <v>42039.194988425923</v>
      </c>
      <c r="S4094" s="14">
        <f t="shared" si="255"/>
        <v>42099.153321759266</v>
      </c>
    </row>
    <row r="4095" spans="1:19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2" t="s">
        <v>8297</v>
      </c>
      <c r="O4095" t="s">
        <v>8298</v>
      </c>
      <c r="P4095" s="13">
        <f t="shared" si="252"/>
        <v>2</v>
      </c>
      <c r="Q4095" s="13">
        <f t="shared" si="253"/>
        <v>15</v>
      </c>
      <c r="R4095" s="14">
        <f t="shared" si="254"/>
        <v>42178.815891203703</v>
      </c>
      <c r="S4095" s="14">
        <f t="shared" si="255"/>
        <v>42238.815891203703</v>
      </c>
    </row>
    <row r="4096" spans="1:19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2" t="s">
        <v>8297</v>
      </c>
      <c r="O4096" t="s">
        <v>8298</v>
      </c>
      <c r="P4096" s="13">
        <f t="shared" si="252"/>
        <v>37</v>
      </c>
      <c r="Q4096" s="13">
        <f t="shared" si="253"/>
        <v>91.25</v>
      </c>
      <c r="R4096" s="14">
        <f t="shared" si="254"/>
        <v>41890.086805555555</v>
      </c>
      <c r="S4096" s="14">
        <f t="shared" si="255"/>
        <v>41934.207638888889</v>
      </c>
    </row>
    <row r="4097" spans="1:19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2" t="s">
        <v>8297</v>
      </c>
      <c r="O4097" t="s">
        <v>8298</v>
      </c>
      <c r="P4097" s="13">
        <f t="shared" si="252"/>
        <v>3</v>
      </c>
      <c r="Q4097" s="13">
        <f t="shared" si="253"/>
        <v>800</v>
      </c>
      <c r="R4097" s="14">
        <f t="shared" si="254"/>
        <v>42693.031828703708</v>
      </c>
      <c r="S4097" s="14">
        <f t="shared" si="255"/>
        <v>42723.031828703708</v>
      </c>
    </row>
    <row r="4098" spans="1:19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2" t="s">
        <v>8297</v>
      </c>
      <c r="O4098" t="s">
        <v>8298</v>
      </c>
      <c r="P4098" s="13">
        <f t="shared" ref="P4098:P4161" si="256">ROUND(E4098/D4098*100,0)</f>
        <v>11</v>
      </c>
      <c r="Q4098" s="13">
        <f t="shared" si="253"/>
        <v>80</v>
      </c>
      <c r="R4098" s="14">
        <f t="shared" si="254"/>
        <v>42750.530312499999</v>
      </c>
      <c r="S4098" s="14">
        <f t="shared" si="255"/>
        <v>42794.368749999994</v>
      </c>
    </row>
    <row r="4099" spans="1:19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2" t="s">
        <v>8297</v>
      </c>
      <c r="O4099" t="s">
        <v>8298</v>
      </c>
      <c r="P4099" s="13">
        <f t="shared" si="256"/>
        <v>0</v>
      </c>
      <c r="Q4099" s="13">
        <f t="shared" ref="Q4099:Q4115" si="257">IFERROR(ROUND(E4099/L4099,2),0)</f>
        <v>0</v>
      </c>
      <c r="R4099" s="14">
        <f t="shared" ref="R4099:R4115" si="258">(((J4099/60)/60)/24)+DATE(1970,1,1)</f>
        <v>42344.824502314819</v>
      </c>
      <c r="S4099" s="14">
        <f t="shared" ref="S4099:S4115" si="259">(((I4099/60)/60)/24)+DATE(1970,1,1)</f>
        <v>42400.996527777781</v>
      </c>
    </row>
    <row r="4100" spans="1:19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2" t="s">
        <v>8297</v>
      </c>
      <c r="O4100" t="s">
        <v>8298</v>
      </c>
      <c r="P4100" s="13">
        <f t="shared" si="256"/>
        <v>0</v>
      </c>
      <c r="Q4100" s="13">
        <f t="shared" si="257"/>
        <v>0</v>
      </c>
      <c r="R4100" s="14">
        <f t="shared" si="258"/>
        <v>42495.722187499996</v>
      </c>
      <c r="S4100" s="14">
        <f t="shared" si="259"/>
        <v>42525.722187499996</v>
      </c>
    </row>
    <row r="4101" spans="1:19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2" t="s">
        <v>8297</v>
      </c>
      <c r="O4101" t="s">
        <v>8298</v>
      </c>
      <c r="P4101" s="13">
        <f t="shared" si="256"/>
        <v>1</v>
      </c>
      <c r="Q4101" s="13">
        <f t="shared" si="257"/>
        <v>50</v>
      </c>
      <c r="R4101" s="14">
        <f t="shared" si="258"/>
        <v>42570.850381944445</v>
      </c>
      <c r="S4101" s="14">
        <f t="shared" si="259"/>
        <v>42615.850381944445</v>
      </c>
    </row>
    <row r="4102" spans="1:19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2" t="s">
        <v>8297</v>
      </c>
      <c r="O4102" t="s">
        <v>8298</v>
      </c>
      <c r="P4102" s="13">
        <f t="shared" si="256"/>
        <v>0</v>
      </c>
      <c r="Q4102" s="13">
        <f t="shared" si="257"/>
        <v>0</v>
      </c>
      <c r="R4102" s="14">
        <f t="shared" si="258"/>
        <v>41927.124884259261</v>
      </c>
      <c r="S4102" s="14">
        <f t="shared" si="259"/>
        <v>41937.124884259261</v>
      </c>
    </row>
    <row r="4103" spans="1:19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2" t="s">
        <v>8297</v>
      </c>
      <c r="O4103" t="s">
        <v>8298</v>
      </c>
      <c r="P4103" s="13">
        <f t="shared" si="256"/>
        <v>0</v>
      </c>
      <c r="Q4103" s="13">
        <f t="shared" si="257"/>
        <v>0</v>
      </c>
      <c r="R4103" s="14">
        <f t="shared" si="258"/>
        <v>42730.903726851851</v>
      </c>
      <c r="S4103" s="14">
        <f t="shared" si="259"/>
        <v>42760.903726851851</v>
      </c>
    </row>
    <row r="4104" spans="1:19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2" t="s">
        <v>8297</v>
      </c>
      <c r="O4104" t="s">
        <v>8298</v>
      </c>
      <c r="P4104" s="13">
        <f t="shared" si="256"/>
        <v>27</v>
      </c>
      <c r="Q4104" s="13">
        <f t="shared" si="257"/>
        <v>22.83</v>
      </c>
      <c r="R4104" s="14">
        <f t="shared" si="258"/>
        <v>42475.848067129627</v>
      </c>
      <c r="S4104" s="14">
        <f t="shared" si="259"/>
        <v>42505.848067129627</v>
      </c>
    </row>
    <row r="4105" spans="1:19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2" t="s">
        <v>8297</v>
      </c>
      <c r="O4105" t="s">
        <v>8298</v>
      </c>
      <c r="P4105" s="13">
        <f t="shared" si="256"/>
        <v>10</v>
      </c>
      <c r="Q4105" s="13">
        <f t="shared" si="257"/>
        <v>16.670000000000002</v>
      </c>
      <c r="R4105" s="14">
        <f t="shared" si="258"/>
        <v>42188.83293981482</v>
      </c>
      <c r="S4105" s="14">
        <f t="shared" si="259"/>
        <v>42242.772222222222</v>
      </c>
    </row>
    <row r="4106" spans="1:19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2" t="s">
        <v>8297</v>
      </c>
      <c r="O4106" t="s">
        <v>8298</v>
      </c>
      <c r="P4106" s="13">
        <f t="shared" si="256"/>
        <v>21</v>
      </c>
      <c r="Q4106" s="13">
        <f t="shared" si="257"/>
        <v>45.79</v>
      </c>
      <c r="R4106" s="14">
        <f t="shared" si="258"/>
        <v>42640.278171296297</v>
      </c>
      <c r="S4106" s="14">
        <f t="shared" si="259"/>
        <v>42670.278171296297</v>
      </c>
    </row>
    <row r="4107" spans="1:19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2" t="s">
        <v>8297</v>
      </c>
      <c r="O4107" t="s">
        <v>8298</v>
      </c>
      <c r="P4107" s="13">
        <f t="shared" si="256"/>
        <v>7</v>
      </c>
      <c r="Q4107" s="13">
        <f t="shared" si="257"/>
        <v>383.33</v>
      </c>
      <c r="R4107" s="14">
        <f t="shared" si="258"/>
        <v>42697.010520833333</v>
      </c>
      <c r="S4107" s="14">
        <f t="shared" si="259"/>
        <v>42730.010520833333</v>
      </c>
    </row>
    <row r="4108" spans="1:19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2" t="s">
        <v>8297</v>
      </c>
      <c r="O4108" t="s">
        <v>8298</v>
      </c>
      <c r="P4108" s="13">
        <f t="shared" si="256"/>
        <v>71</v>
      </c>
      <c r="Q4108" s="13">
        <f t="shared" si="257"/>
        <v>106.97</v>
      </c>
      <c r="R4108" s="14">
        <f t="shared" si="258"/>
        <v>42053.049375000002</v>
      </c>
      <c r="S4108" s="14">
        <f t="shared" si="259"/>
        <v>42096.041666666672</v>
      </c>
    </row>
    <row r="4109" spans="1:19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2" t="s">
        <v>8297</v>
      </c>
      <c r="O4109" t="s">
        <v>8298</v>
      </c>
      <c r="P4109" s="13">
        <f t="shared" si="256"/>
        <v>2</v>
      </c>
      <c r="Q4109" s="13">
        <f t="shared" si="257"/>
        <v>10.25</v>
      </c>
      <c r="R4109" s="14">
        <f t="shared" si="258"/>
        <v>41883.916678240741</v>
      </c>
      <c r="S4109" s="14">
        <f t="shared" si="259"/>
        <v>41906.916678240741</v>
      </c>
    </row>
    <row r="4110" spans="1:19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2" t="s">
        <v>8297</v>
      </c>
      <c r="O4110" t="s">
        <v>8298</v>
      </c>
      <c r="P4110" s="13">
        <f t="shared" si="256"/>
        <v>2</v>
      </c>
      <c r="Q4110" s="13">
        <f t="shared" si="257"/>
        <v>59</v>
      </c>
      <c r="R4110" s="14">
        <f t="shared" si="258"/>
        <v>42767.031678240746</v>
      </c>
      <c r="S4110" s="14">
        <f t="shared" si="259"/>
        <v>42797.208333333328</v>
      </c>
    </row>
    <row r="4111" spans="1:19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2" t="s">
        <v>8297</v>
      </c>
      <c r="O4111" t="s">
        <v>8298</v>
      </c>
      <c r="P4111" s="13">
        <f t="shared" si="256"/>
        <v>0</v>
      </c>
      <c r="Q4111" s="13">
        <f t="shared" si="257"/>
        <v>0</v>
      </c>
      <c r="R4111" s="14">
        <f t="shared" si="258"/>
        <v>42307.539398148147</v>
      </c>
      <c r="S4111" s="14">
        <f t="shared" si="259"/>
        <v>42337.581064814818</v>
      </c>
    </row>
    <row r="4112" spans="1:19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2" t="s">
        <v>8297</v>
      </c>
      <c r="O4112" t="s">
        <v>8298</v>
      </c>
      <c r="P4112" s="13">
        <f t="shared" si="256"/>
        <v>29</v>
      </c>
      <c r="Q4112" s="13">
        <f t="shared" si="257"/>
        <v>14.33</v>
      </c>
      <c r="R4112" s="14">
        <f t="shared" si="258"/>
        <v>42512.626747685179</v>
      </c>
      <c r="S4112" s="14">
        <f t="shared" si="259"/>
        <v>42572.626747685179</v>
      </c>
    </row>
    <row r="4113" spans="1:19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2" t="s">
        <v>8297</v>
      </c>
      <c r="O4113" t="s">
        <v>8298</v>
      </c>
      <c r="P4113" s="13">
        <f t="shared" si="256"/>
        <v>3</v>
      </c>
      <c r="Q4113" s="13">
        <f t="shared" si="257"/>
        <v>15.67</v>
      </c>
      <c r="R4113" s="14">
        <f t="shared" si="258"/>
        <v>42029.135879629626</v>
      </c>
      <c r="S4113" s="14">
        <f t="shared" si="259"/>
        <v>42059.135879629626</v>
      </c>
    </row>
    <row r="4114" spans="1:19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2" t="s">
        <v>8297</v>
      </c>
      <c r="O4114" t="s">
        <v>8298</v>
      </c>
      <c r="P4114" s="13">
        <f t="shared" si="256"/>
        <v>0</v>
      </c>
      <c r="Q4114" s="13">
        <f t="shared" si="257"/>
        <v>1</v>
      </c>
      <c r="R4114" s="14">
        <f t="shared" si="258"/>
        <v>42400.946597222224</v>
      </c>
      <c r="S4114" s="14">
        <f t="shared" si="259"/>
        <v>42428</v>
      </c>
    </row>
    <row r="4115" spans="1:19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2" t="s">
        <v>8297</v>
      </c>
      <c r="O4115" t="s">
        <v>8298</v>
      </c>
      <c r="P4115" s="13">
        <f t="shared" si="256"/>
        <v>0</v>
      </c>
      <c r="Q4115" s="13">
        <f t="shared" si="257"/>
        <v>1</v>
      </c>
      <c r="R4115" s="14">
        <f t="shared" si="258"/>
        <v>42358.573182870372</v>
      </c>
      <c r="S4115" s="14">
        <f t="shared" si="259"/>
        <v>42377.273611111115</v>
      </c>
    </row>
  </sheetData>
  <conditionalFormatting sqref="F1:F1048576">
    <cfRule type="containsText" dxfId="7" priority="2" operator="containsText" text="live">
      <formula>NOT(ISERROR(SEARCH("live",F1)))</formula>
    </cfRule>
    <cfRule type="containsText" dxfId="6" priority="3" operator="containsText" text="failed">
      <formula>NOT(ISERROR(SEARCH("failed",F1)))</formula>
    </cfRule>
    <cfRule type="containsText" dxfId="5" priority="4" operator="containsText" text="canceled">
      <formula>NOT(ISERROR(SEARCH("canceled",F1)))</formula>
    </cfRule>
    <cfRule type="containsText" dxfId="4" priority="5" operator="containsText" text="successful">
      <formula>NOT(ISERROR(SEARCH("successful",F1)))</formula>
    </cfRule>
  </conditionalFormatting>
  <conditionalFormatting sqref="P1:P1048576 Q1:S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Outcomes Based on Goals</vt:lpstr>
      <vt:lpstr>Outcomes Based on Launch Date</vt:lpstr>
      <vt:lpstr>Kickstarter Data Plays</vt:lpstr>
      <vt:lpstr>Kickstarter Data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2020-05-15T22:40:40Z</dcterms:modified>
</cp:coreProperties>
</file>