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Il mio Drive\Research Collaborations\2024_ICSME_BEYONDWORDS\Reviewer's Report\0101\"/>
    </mc:Choice>
  </mc:AlternateContent>
  <xr:revisionPtr revIDLastSave="0" documentId="13_ncr:1_{DBD4DEC5-2083-4997-AD7C-3EFD4CB057E2}" xr6:coauthVersionLast="47" xr6:coauthVersionMax="47" xr10:uidLastSave="{00000000-0000-0000-0000-000000000000}"/>
  <bookViews>
    <workbookView xWindow="-120" yWindow="-120" windowWidth="38640" windowHeight="21120" activeTab="2" xr2:uid="{00000000-000D-0000-FFFF-FFFF00000000}"/>
  </bookViews>
  <sheets>
    <sheet name="Messages Data" sheetId="1" r:id="rId1"/>
    <sheet name="Scenario Data" sheetId="3" r:id="rId2"/>
    <sheet name="Review" sheetId="2" r:id="rId3"/>
  </sheets>
  <definedNames>
    <definedName name="_xlnm._FilterDatabase" localSheetId="0" hidden="1">'Messages Data'!$A$1:$I$65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2" l="1"/>
  <c r="C12" i="2"/>
  <c r="D11" i="2"/>
  <c r="C11" i="2"/>
  <c r="D10" i="2"/>
  <c r="C10" i="2"/>
  <c r="D9" i="2"/>
  <c r="C9" i="2"/>
  <c r="D8" i="2"/>
  <c r="C8" i="2"/>
  <c r="H7" i="2"/>
  <c r="D7" i="2"/>
  <c r="C7" i="2"/>
  <c r="I6" i="2"/>
  <c r="H6" i="2"/>
  <c r="D6" i="2"/>
  <c r="C6" i="2"/>
  <c r="Q12" i="2" s="1"/>
  <c r="I5" i="2"/>
  <c r="H5" i="2"/>
  <c r="I4" i="2"/>
  <c r="H4" i="2"/>
  <c r="I3" i="2"/>
  <c r="H3" i="2"/>
  <c r="Q18" i="2"/>
  <c r="Q17" i="2"/>
  <c r="Q16" i="2"/>
  <c r="Q15" i="2"/>
  <c r="Q14" i="2"/>
  <c r="Q13" i="2"/>
  <c r="O18" i="2"/>
  <c r="N18" i="2"/>
  <c r="O17" i="2"/>
  <c r="N17" i="2"/>
  <c r="O16" i="2"/>
  <c r="N16" i="2"/>
  <c r="O15" i="2"/>
  <c r="N15" i="2"/>
  <c r="O14" i="2"/>
  <c r="N14" i="2"/>
  <c r="O13" i="2"/>
  <c r="N13" i="2"/>
  <c r="O12" i="2"/>
  <c r="N12" i="2"/>
  <c r="O11" i="2"/>
  <c r="N11" i="2"/>
  <c r="O10" i="2"/>
  <c r="N10" i="2"/>
  <c r="O9" i="2"/>
  <c r="N9" i="2"/>
  <c r="O8" i="2"/>
  <c r="N8" i="2"/>
  <c r="O7" i="2"/>
  <c r="N7" i="2"/>
  <c r="O6" i="2"/>
  <c r="N6" i="2"/>
  <c r="O5" i="2"/>
  <c r="N5" i="2"/>
  <c r="O4" i="2"/>
  <c r="N4" i="2"/>
  <c r="O3" i="2"/>
  <c r="N3" i="2"/>
  <c r="O2" i="2"/>
  <c r="N2" i="2"/>
  <c r="C4" i="2" l="1"/>
  <c r="Q8" i="2" s="1"/>
  <c r="D3" i="2"/>
  <c r="D4" i="2"/>
  <c r="C3" i="2"/>
  <c r="Q4" i="2" l="1"/>
  <c r="Q9" i="2"/>
  <c r="Q10" i="2"/>
  <c r="Q2" i="2"/>
  <c r="Q11" i="2"/>
  <c r="Q3" i="2"/>
  <c r="Q5" i="2"/>
  <c r="Q7" i="2"/>
  <c r="Q6" i="2"/>
</calcChain>
</file>

<file path=xl/sharedStrings.xml><?xml version="1.0" encoding="utf-8"?>
<sst xmlns="http://schemas.openxmlformats.org/spreadsheetml/2006/main" count="1434" uniqueCount="354">
  <si>
    <t>ID Scenario</t>
  </si>
  <si>
    <t>Scenario Description</t>
  </si>
  <si>
    <t>Short</t>
  </si>
  <si>
    <t>Extended</t>
  </si>
  <si>
    <t>RiskID</t>
  </si>
  <si>
    <t>RiskDesc</t>
  </si>
  <si>
    <t>VulnID</t>
  </si>
  <si>
    <t>VulnDesc</t>
  </si>
  <si>
    <t>RiskType</t>
  </si>
  <si>
    <t>S136</t>
  </si>
  <si>
    <t>Le combinazioni degli armadi di sicurezza sono riportate sugli stessi in caso venga dimenticata</t>
  </si>
  <si>
    <t>Reale</t>
  </si>
  <si>
    <t>S137</t>
  </si>
  <si>
    <t>La password di accesso dellAmministratore di Sistema è inserita in busta chiusa sigillata e firmata dal Funzionario alla Sicurezza e viene conservata allinterno di una cassaforte di sicurezza, adeguata al livello di classifica delle informazioni contenute nel sistema cui si riferisce, allinterno di unarea riservata. Una seconda copia è conservata in analoga cassaforte allinterno di unaltra area riservata</t>
  </si>
  <si>
    <t>S138</t>
  </si>
  <si>
    <t>Se la busta contente la password dellAmministratore di Sistema viene aperta, la password resta la stessa e viene cambiata solo quando deciso da chi lha usata</t>
  </si>
  <si>
    <t>S139</t>
  </si>
  <si>
    <t>Tutti gli accessi esterni alle aree riservate sono controllate da un sistema di videosorveglianza con i cavi che sono contenuti in apposite canaline TEMPEST con misure antieffrazione. Le immagini riprese sono registrate e conservate per almeno due anni e trattate in conformità alla vigente normativa</t>
  </si>
  <si>
    <t>S140</t>
  </si>
  <si>
    <t>Lilluminazione interna ed esterna alle aree riservate viene spenta in caso di assenza di personale per favorire il risparmio energetico</t>
  </si>
  <si>
    <t>S141</t>
  </si>
  <si>
    <t>Tutti gli accessi ai tubi del sistema di condizionamento sono chiusi da rete antilancio resistente e con sensore allarmato contro lapertura e la rimozione non autorizzata e sono di dimensione tale da impedire il passaggio di esseri umani o animali</t>
  </si>
  <si>
    <t>S142</t>
  </si>
  <si>
    <t>Solo il personale abilitato al trattamento delle informazioni classificate può accedere alle Aree Riservate in cui esse sono trattate e/o custodite</t>
  </si>
  <si>
    <t>S143</t>
  </si>
  <si>
    <t>Le Aree Riservate sono protette da idonee misure di sicurezza (quali, ad esempio, porte blindate, sistemi di allarme antintrusione, casseforti e contenitori di sicurezza per la custodia delle informazioni classificate)</t>
  </si>
  <si>
    <t>S144</t>
  </si>
  <si>
    <t>Il personale autorizzato che accede alle Aree Riservate è annotato su appositi registri</t>
  </si>
  <si>
    <t>Potenziale</t>
  </si>
  <si>
    <t>S145</t>
  </si>
  <si>
    <t>Viene annotato su appositi registri il personale autorizzato a cui viene fornito accesso alle informazioni classificate ed è vietato portare dette informazioni al di fuori delle Aree Riservate</t>
  </si>
  <si>
    <t>S146</t>
  </si>
  <si>
    <t>Viene periodicamente effettuato un controllo sul personale autorizzato per verificare che abbia ancora la necessità di accedere alle informazioni classificate</t>
  </si>
  <si>
    <t>S147</t>
  </si>
  <si>
    <t>Tutto il personale autorizzato viene periodicamente sottoposto a istruzione sulla sicurezza e viene tenuta alta l’attenzione sulle problematiche di sicurezza</t>
  </si>
  <si>
    <t>S148</t>
  </si>
  <si>
    <t>All’interno delle Aree Riservate non esistono apparati di riproduzione dei documenti cartacei e le stampe prodotte tramite il PC utilizzato per le informazioni di livello massimo RISERVATO sono controllate</t>
  </si>
  <si>
    <t>S149</t>
  </si>
  <si>
    <t>È vietato introdurre, all’interno delle Aree Riservate, dispositivi elettronici quali supporti di memoria se non preventivamente autorizzati e registrati, mentre è sempre vietata l’introduzione di altri apparecchi quali registratori vocali, fotocamere, videocamere, smartphone, tablet e PC</t>
  </si>
  <si>
    <t>S150</t>
  </si>
  <si>
    <t>La sede della ditta è contingente ad altri stabilimenti industriali, separata dagli stessi da recinzioni e con le mura dello stabile circondate da aree di parcheggio per le auto dei dipendenti su tutti i lati, con cancello di ingresso chiuso (viene aperto solo durante gli orari d’ufficio per il tempo strettamente necessario per l’ingresso/uscita dei veicoli e del personale a piedi) e sistema di videosorveglianza</t>
  </si>
  <si>
    <t>S151</t>
  </si>
  <si>
    <t>Lo stabilimento è presidiato durante le ore di apertura, con servizio di sorveglianza e controllo affidato al personale interno della società. Durante l’orario e i giorni di chiusura dell’azienda la vigilanza è assicurata da Società di Sorveglianza esterna con la quale la ditta è collegata da un sistema diretto di tele-radio, che entra in funzione quando il sistema di allarme rileva una possibile intrusione. Il sistema è provvisto di apparato dotato di combinatore telefonico collegato alla centrale della suddetta Società di Sorveglianza, al Funzionario alla Sicurezza e alle FF.OO., ed effettua una serie di chiamate in cascata</t>
  </si>
  <si>
    <t>S152</t>
  </si>
  <si>
    <t>Al termine di un evento che richiede l’attuazione delle procedure di emergenza, il Funzionario alla Sicurezza effettuerà un controllo e redigerà un inventario di tutto il materiale e della documentazione, custodita nelle Aree Riservate, per accertare che nulla sia andato perduto e/o compromesso</t>
  </si>
  <si>
    <t>S153</t>
  </si>
  <si>
    <t>Al termine di un evento che richiede l’attuazione delle procedure di emergenza, il Funzionario alla Sicurezza dispone limmediata ripresa delle attività, senza verificare la consistenza del materiale classificato</t>
  </si>
  <si>
    <t>S154</t>
  </si>
  <si>
    <t>La sede della ditta è contingente ad altri stabilimenti industriali, separata dagli stessi da recinzioni, che in qualche punto presentanto delle interruzioni causa smottamenti del terreno, e con le mura dello stabile circondate da aree di parcheggio per le auto dei dipendenti su tutti i lati, con cancello di ingresso normalmente aperto e non controllato durante lorario di lavoro</t>
  </si>
  <si>
    <t>S155</t>
  </si>
  <si>
    <t>È responsabilità del Funzionario alla Sicurezza (e di quelli designati) garantire che vengano applicate tutte le procedure di sicurezza, che all’uopo sono descritte nel “Regolamento Interno di Sicurezza” di ciascuna sede, dove sono indicate nel dettaglio le misure di sicurezza adottate</t>
  </si>
  <si>
    <t>S156</t>
  </si>
  <si>
    <t>È lasciato alla sensibilità del personale garantire il rispetto dellapplicazione delle le procedure di sicurezza, che all’uopo sono descritte nel “Regolamento Interno di Sicurezza” di ciascuna sede, dove sono indicate nel dettaglio le misure di sicurezza adottate</t>
  </si>
  <si>
    <t>S157</t>
  </si>
  <si>
    <t>Annualmente sono effettuate delle auto-ispezioni, da parte del Funzionario alla Sicurezza di sede coadiuvato dal Funzionario alla Sicurezza CIS e da quello COMSEC, al fine di controllare il mantenimento e l’osservanza delle norme di sicurezza e delle procedure in vigore</t>
  </si>
  <si>
    <t>S158</t>
  </si>
  <si>
    <t>Annualmente sono effettuate delle ispezioni, da parte di personale esterno, al fine di controllare il mantenimento e l’osservanza delle norme di sicurezza e delle procedure in vigore</t>
  </si>
  <si>
    <t>S159</t>
  </si>
  <si>
    <t>Gli utenti non hanno accesso alle procedure di configurazione/amministrazione ed ai tool di management</t>
  </si>
  <si>
    <t>S160</t>
  </si>
  <si>
    <t>Gli utenti hanno accesso alle procedure di configurazione/amministrazione ed ai tool di management</t>
  </si>
  <si>
    <t>S161</t>
  </si>
  <si>
    <t>I dati relativi “all’autenticazione dell’utente” sono protetti in accordo alle vigenti normative di sicurezza</t>
  </si>
  <si>
    <t>S162</t>
  </si>
  <si>
    <t>I dati relativi “all’autenticazione dell’utente” sono disponibili a chiunque ne faccia richiesta</t>
  </si>
  <si>
    <t>S163</t>
  </si>
  <si>
    <t>I servizi del Sistema CIS sono gestiti basandosi sui diritti d’accesso degli utenti, l’identificazione e l’assegnazione dei diritti d’accesso sono gestiti dall’Amministratore di Sistema</t>
  </si>
  <si>
    <t>S164</t>
  </si>
  <si>
    <t>I servizi del Sistema CIS sono gestiti basandosi sui diritti d’accesso degli utenti, l’identificazione e l’assegnazione dei diritti d’accesso sono gestiti direttamente dagli utenti del sistema</t>
  </si>
  <si>
    <t>S165</t>
  </si>
  <si>
    <t>L’analisi dei dati di audit sarà possibile soltanto al Funzionario alla Sicurezza CIS e al suo staff di sicurezza</t>
  </si>
  <si>
    <t>S166</t>
  </si>
  <si>
    <t>L’analisi dei dati di audit è disponibile per tutti gli utenti</t>
  </si>
  <si>
    <t>S167</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</si>
  <si>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mantenuti per un periodo non inferiore a due anni</t>
  </si>
  <si>
    <t>S168</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</si>
  <si>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sovrascritti mensilmente e non vengono conservati</t>
  </si>
  <si>
    <t>S169</t>
  </si>
  <si>
    <t>Almeno una volta ogni sei mesi viene verificata la consistenza delle utenze registrate nel Sistema CIS con quelle effettivamente autorizzate e necessarie.
Nel corso di tale controllo si verifica anche che la configurazione hardware e software del Sistema CIS corrisponda a quella approvata e che non siano presenti eventi, desumibili dai log di sistema, che possano indicare l’insorgere di eventuali problematiche o rischi per la sicurezza.
In generale:
- Il Funzionario alla Sicurezza CIS di sede effettua un controllo periodico sui record dell’accounting, in particolare su quelli relativi ai tentativi non autorizzati di avere accesso al Sistema CIS o alle sue risorse;
- Il Funzionario alla Sicurezza CIS di sede esegue periodici controlli sia per verificare l’integrità dei supporti di memorizzazione di massa sia della corretta configurazione e connessione dei dispositivi e apparecchiature del Sistema CIS;
- L’Amministratore di Sistema effettua periodicamente dei controlli sull’HW del Sistema per constatarne l’integrità dei componenti.
I servizi di auditing, in particolare:
- consentono l’analisi delle registrazioni on-line relative al mese precedente;
- permettono l’analisi delle registrazioni fornite dall’accounting relative ai due anni precedenti.
I dati da visualizzare al verificarsi di un allarme precedentemente definito o durante l’analisi dell’audit sono:
- Identificazione/autenticazione dell’utente;
- Identità della workstation dalla quale si accede;
- Data e ora dell’evento;
- Tipo di evento ed esito dello stesso</t>
  </si>
  <si>
    <t>S170</t>
  </si>
  <si>
    <t>Almeno una volta ogni sei mesi viene verificata la consistenza delle utenze registrate nel Sistema CIS con quelle effettivamente autorizzate e necessarie.
Nel corso di tale controllo si  effettuano solo verifiche formali basandosi sulla documentazione registrata</t>
  </si>
  <si>
    <t>S171</t>
  </si>
  <si>
    <t>Almeno una volta ogni sei mesi viene verificata la consistenza delle utenze registrate nel Sistema CIS</t>
  </si>
  <si>
    <t>S172</t>
  </si>
  <si>
    <t>Tutti i supporti di memorizzazione sono propriamente protetti in modo da impedire la divulgazione delle informazioni durante i lavori di manutenzione sulle postazioni del Sistema CIS</t>
  </si>
  <si>
    <t>S173</t>
  </si>
  <si>
    <t>Tutti i supporti di memorizzazione sono propriamente protetti in modo da impedire la divulgazione delle informazioni durante i lavori di manutenzione sulle postazioni del Sistema CIS con cifratura at-rest basata su algoritmi certificati</t>
  </si>
  <si>
    <t>S174</t>
  </si>
  <si>
    <t>I supporti di memorizzazione non dispongono di particolari protezioni che impediscano la divulgazione delle informazioni durante i lavori di manutenzione sulle postazioni del Sistema CIS</t>
  </si>
  <si>
    <t>S175</t>
  </si>
  <si>
    <t>L’Amministratore di Sistema viene informato di qualsiasi malfunzionamento di tutta la componentistica HW del Sistema (PC, server, switch, ecc.)</t>
  </si>
  <si>
    <t>S176</t>
  </si>
  <si>
    <t>In caso di qualsiasi malfunzionamento di tutta la componentistica HW del Sistema (PC, server, switch, ecc.) gli utenti contattano direttamente la ditta incaricata la manutenzione senza informare nessun altro</t>
  </si>
  <si>
    <t>S177</t>
  </si>
  <si>
    <t>Il sistema informatico è in architettura PC primario/PC secondario ed è composto da due computer di tipo “All in One”, completati da uno switch di collegamento tra le due postazioni e tra queste e una stampante multifunzione. Tutti gli apparati sono certificati TEMPEST Classe B</t>
  </si>
  <si>
    <t>S178</t>
  </si>
  <si>
    <t>Il sistema informatico è in architettura PC primario/PC secondario ed è composto da due computer di tipo “All in One”, completati da uno switch di collegamento tra le due postazioni e tra queste e una stampante multifunzione. Sia PC che stampante sono apparati TEMPEST Classe B</t>
  </si>
  <si>
    <t>S179</t>
  </si>
  <si>
    <t>Gli aggiornamenti del software riguardano il solo antivirus, ed avvengono in modalità on-line</t>
  </si>
  <si>
    <t>S180</t>
  </si>
  <si>
    <t>Gli aggiornamenti del software riguardano il solo antivirus, ed avvengono in modalità off-line</t>
  </si>
  <si>
    <t>S181</t>
  </si>
  <si>
    <t>Gli aggiornamenti del software riguardano sia il sistema operativo che gli applicativi (per entrambi solo per le componenti critiche e di sicurezza e non per le nuove funzionalità) che lantivirus, ed avvengono in modalità off-line</t>
  </si>
  <si>
    <t>S182</t>
  </si>
  <si>
    <t>La responsabilità dell’organizzazione di sicurezza è di verificare che il Sistema CIS mantenga le sue caratteristiche di sicurezza nel tempo, eventualmente adeguando il sistema stesso rispetto a nuove minacce e vulnerabilità emergenti, previa approvazione delle modifiche da parte del DIS-UCSe secondo lo Schema Nazionale di certificazione</t>
  </si>
  <si>
    <t>S183</t>
  </si>
  <si>
    <t>La responsabilità dell’organizzazione di sicurezza è di verificare che il Sistema CIS mantenga le sue caratteristiche di funzionalità nel tempo, indipendentemente dallefficacia delle sue caratteristiche di sicurezza</t>
  </si>
  <si>
    <t>S184</t>
  </si>
  <si>
    <t>Tutti i mezzi e le persone, in ingresso e in uscita dalla sede., sono sottoposte a controllo da parte del personale della vigilanza. Inoltre, il personale di vigilanza ha la legale autorità di sottoporre a controlli tutte le persone ed i mezzi circolanti all’interno della sede</t>
  </si>
  <si>
    <t>S185</t>
  </si>
  <si>
    <t>Cè libertà di accesso e uscita dalla sede da parte di mezzi e di persone. Inoltre, le persone possono opporsi a eventuali richieste di controllo sia per sé che per il mezzo usato per laccesso alla sede</t>
  </si>
  <si>
    <t>S186</t>
  </si>
  <si>
    <t>Poiché il livello massimo di classifica delle informazioni trattate è RISERVATO, ai sensi della Direttiva P.C.M.-A.N.S. 5/2006 3 febbraio 2006, recante Disposizioni in materia di Sicurezza dei Sistemi per l’Elaborazione Automatica dei Dati Classificati, in particolare per quanto riguarda l’Allegato C (“Documentazione per piccoli e medi sistemi in rete locale”) e l’Allegato E (“Documentazione per sistemi di sviluppo software installati in aree riservate EAD”), e visto il Decreto del Presidente del Consiglio dei Ministri 6 novembre 2015 n. 5, integrato con le modifiche del DPCM 2 ottobre 2017 n. 3, che contiene le “Disposizioni per la tutela amministrativa del segreto di Stato e delle informazioni classificate”, non è necessario adottare misure di protezione TEMPEST per gli apparati e le reti di comunicazione impiegate nel sistema CIS in oggetto</t>
  </si>
  <si>
    <t>S187</t>
  </si>
  <si>
    <t>Il livello massimo di classifica delle informazioni trattate è SEGRETO ma non si ritiene necessario adottare misure di protezione TEMPEST per gli apparati e le reti di comunicazione impiegate nel sistema CIS in oggetto</t>
  </si>
  <si>
    <t>S188</t>
  </si>
  <si>
    <t>I canali di comunicazione tra i server e tra questi e i client sono protetti tramite VPN, sia per quanto riguarda i collegamenti tramite LAN che tramite WAN, e il sistema che crea detta VPN è stato omologato dalla competente Autorità per il trattamento di dati fino a livello RISERVATO Nazionale</t>
  </si>
  <si>
    <t>S189</t>
  </si>
  <si>
    <t>I canali di comunicazione tra i server e tra questi e i client sono protetti tramite VPN generata da un servizio cloud di terze parti</t>
  </si>
  <si>
    <t>S190</t>
  </si>
  <si>
    <t>Le componenti server del Sistema CIS sono installate separatamente da server di altri sistemi, in appositi rack con chiusura a chiave, all’interno di un’area controllata</t>
  </si>
  <si>
    <t>S191</t>
  </si>
  <si>
    <t>Le componenti server del Sistema CIS sono installate nel CED aziendale, insieme agli altri sistemi di elaborazione dati</t>
  </si>
  <si>
    <t>S192</t>
  </si>
  <si>
    <t>La gestione delle utenze è affidata al solo Amministratore di Sistema, sotto la supervizione del Funzionario alla Sicurezza CIS, e sono configurate tramite apposita postazione collegata direttamente al Sistema CIS</t>
  </si>
  <si>
    <t>S193</t>
  </si>
  <si>
    <t>La gestione delle utenze è affidata al personale della società capogruppo, che effettua le dovute modifiche da remoto collegandosi da un altro Paese, comunicando mensilmente al Funzionario alla Sicurezza CIS lelenco delle utenze aggiunte/modificate/sospese e cancellate</t>
  </si>
  <si>
    <t>Actionable</t>
  </si>
  <si>
    <t>Prediction Type (TP/FP/TN/FN)</t>
  </si>
  <si>
    <t>Extended GT</t>
  </si>
  <si>
    <t>NON TOCCARE</t>
  </si>
  <si>
    <t>Confusion Matrix</t>
  </si>
  <si>
    <t>Scenario</t>
  </si>
  <si>
    <t>Comprehensive</t>
  </si>
  <si>
    <t>Hallucinate</t>
  </si>
  <si>
    <t>More Required</t>
  </si>
  <si>
    <t>Actionable Message Count</t>
  </si>
  <si>
    <t>Messages Data</t>
  </si>
  <si>
    <t>Scenario Data</t>
  </si>
  <si>
    <t>QUESTIONAIRE ID</t>
  </si>
  <si>
    <t>Number of Missing Vulnerabilities</t>
  </si>
  <si>
    <t>Total Messages</t>
  </si>
  <si>
    <t>Time Taken to Review</t>
  </si>
  <si>
    <t>Questionaire Data</t>
  </si>
  <si>
    <t>Reviewer ID</t>
  </si>
  <si>
    <t>PLEASE INSERT BELOW THE  REQUIRED DATA</t>
  </si>
  <si>
    <t>R001</t>
  </si>
  <si>
    <t>V001</t>
  </si>
  <si>
    <t>Rischio di accesso non autorizzato</t>
  </si>
  <si>
    <t>SR001</t>
  </si>
  <si>
    <t>SR002</t>
  </si>
  <si>
    <t>yes</t>
  </si>
  <si>
    <t>no</t>
  </si>
  <si>
    <t>La pratica di scrivere le combinazioni degli armadi di sicurezza sugli stessi armadi rappresenta un grave rischio per la sicurezza. Questo comportamento espone le combinazioni a chiunque abbia accesso fisico all'area, compromettendo la sicurezza degli oggetti custoditi all'interno degli armadi.</t>
  </si>
  <si>
    <t>Accesso non autorizzato ai contenuti protetti</t>
  </si>
  <si>
    <t>VU001</t>
  </si>
  <si>
    <t>Divulgazione delle combinazioni di sicurezza</t>
  </si>
  <si>
    <t>La pratica di conservare una password in formato fisico, anche se all'interno di una cassaforte, potrebbe esporre a rischi di sicurezza se le misure di sicurezza fisica venissero eluse o compromesse. Inoltre, la presenza di una seconda copia aumenta il rischio di accesso non autorizzato, poiché esistono più punti di potenziale fallimento.</t>
  </si>
  <si>
    <t>Accesso non autorizzato dovuto a compromissione della sicurezza fisica</t>
  </si>
  <si>
    <t>Conservazione non sicura delle credenziali di accesso</t>
  </si>
  <si>
    <t>Lasciare invariata la password dell'Amministratore di Sistema dopo che la busta contenente tale password è stata aperta espone a rischi significativi di sicurezza. Questo perché, una volta che la busta è aperta, non si può garantire che la password sia rimasta confidenziale. Se la password viene cambiata solo su discrezione di chi l'ha usata, esiste il rischio che la decisione di cambiarla venga ritardata o trascurata, aumentando il periodo durante il quale un attaccante potrebbe sfruttare la password compromessa per ottenere accesso non autorizzato.</t>
  </si>
  <si>
    <t>SR-001</t>
  </si>
  <si>
    <t>Accesso non autorizzato ai sistemi o ai dati sensibili</t>
  </si>
  <si>
    <t>V-001</t>
  </si>
  <si>
    <t>Gestione inadeguata delle credenziali di amministrazione</t>
  </si>
  <si>
    <t>La presenza di un sistema di videosorveglianza con cavi contenuti in canaline TEMPEST con misure antieffrazione rappresenta una buona pratica di sicurezza. Tuttavia, la conservazione delle immagini per almeno due anni, sebbene conforme alla normativa, richiede un'attenzione particolare alla protezione e alla gestione dei dati per evitare accessi non autorizzati o perdite di dati.</t>
  </si>
  <si>
    <t>RSK004</t>
  </si>
  <si>
    <t>Accesso non autorizzato o perdita di dati sensibili</t>
  </si>
  <si>
    <t>VULN002</t>
  </si>
  <si>
    <t>Inadeguata protezione dei dati di videosorveglianza</t>
  </si>
  <si>
    <t>Spegnere l'illuminazione interna ed esterna alle aree riservate in assenza di personale può aumentare il rischio di intrusioni non autorizzate o di altre attività malevole, poiché l'oscurità può facilitare l'azione di malintenzionati.</t>
  </si>
  <si>
    <t>Aumento del rischio di intrusioni non autorizzate</t>
  </si>
  <si>
    <t>Spegnimento dell'illuminazione in aree riservate in assenza di personale</t>
  </si>
  <si>
    <t>La misura di sicurezza descritta sembra adeguata per prevenire l'accesso non autorizzato attraverso i tubi del sistema di condizionamento. La presenza di una rete antilancio resistente e di un sensore allarmato costituisce un deterrente efficace contro tentativi di intrusione.</t>
  </si>
  <si>
    <t>N/A</t>
  </si>
  <si>
    <t>Nessuna vulnerabilità identificata.</t>
  </si>
  <si>
    <t>La descrizione fornita indica una misura di sicurezza per limitare l'accesso alle informazioni classificate solo al personale autorizzato. Non è stata identificata una vulnerabilità specifica senza ulteriori dettagli sulle misure di sicurezza effettive o sulle potenziali minacce.</t>
  </si>
  <si>
    <t>La descrizione fornita indica che sono state implementate misure di sicurezza fisica per proteggere le aree riservate. Tuttavia, senza dettagli specifici sulle politiche di sicurezza informatica, non è possibile valutare la presenza di vulnerabilità informatiche.</t>
  </si>
  <si>
    <t>L'uso di registri cartacei o elettronici non protetti per annotare l'accesso del personale autorizzato alle aree riservate può esporre a rischi di sicurezza. Senza adeguate misure di sicurezza, questi registri possono essere accessibili a persone non autorizzate, compromettendo così la confidenzialità delle informazioni su chi ha accesso a tali aree.</t>
  </si>
  <si>
    <t>Violazione della confidenzialità delle informazioni relative all'accesso alle aree riservate</t>
  </si>
  <si>
    <t>Uso di registri non protetti per l'annotazione degli accessi alle aree riservate</t>
  </si>
  <si>
    <t>La pratica di annotare su registri il personale autorizzato all'accesso a informazioni classificate e il divieto di portare tali informazioni al di fuori delle aree riservate rappresenta una misura di sicurezza importante. Tuttavia, la gestione fisica dei registri e l'effettiva applicazione del divieto richiedono attenzione costante per evitare violazioni della sicurezza.</t>
  </si>
  <si>
    <t>La verifica periodica dell'accesso del personale alle informazioni classificate è una pratica di sicurezza fondamentale per garantire che solo il personale autorizzato e necessario abbia accesso alle informazioni sensibili. Questo processo aiuta a prevenire l'accesso non autorizzato e la potenziale fuga di informazioni.</t>
  </si>
  <si>
    <t>La formazione periodica del personale autorizzato sulla sicurezza è una misura proattiva per mantenere elevata la consapevolezza sulle questioni di sicurezza. Questo approccio aiuta a ridurre il rischio di incidenti di sicurezza dovuti a negligenza o mancanza di conoscenza.</t>
  </si>
  <si>
    <t>La mancanza di apparecchiature per la riproduzione dei documenti nelle Aree Riservate riduce il rischio di copie non autorizzate di documenti sensibili. Tuttavia, il controllo delle stampe prodotte per informazioni di livello massimo RISERVATO è cruciale per prevenire la divulgazione non autorizzata di informazioni.</t>
  </si>
  <si>
    <t>La presenza di dispositivi elettronici non autorizzati nelle Aree Riservate può portare a una violazione della sicurezza, consentendo la registrazione, la copia o la trasmissione non autorizzata di dati sensibili o riservati.</t>
  </si>
  <si>
    <t>Violazione della sicurezza dei dati</t>
  </si>
  <si>
    <t>VE001</t>
  </si>
  <si>
    <t>Introduzione non autorizzata di dispositivi elettronici nelle Aree Riservate</t>
  </si>
  <si>
    <t>La vicinanza ad altri stabilimenti industriali potrebbe aumentare il rischio di accesso indesiderato o di interferenze esterne, soprattutto se le misure di sicurezza degli stabilimenti adiacenti non sono all'altezza. Inoltre, la presenza di aree di parcheggio circondanti lo stabile potrebbe essere sfruttata per attività sospette o come punti di osservazione da parte di malintenzionati.</t>
  </si>
  <si>
    <t>RSK001</t>
  </si>
  <si>
    <t>Accesso indesiderato o interferenze esterne</t>
  </si>
  <si>
    <t>VULN001</t>
  </si>
  <si>
    <t>Vicinanza a stabilimenti industriali e aree di parcheggio esterne</t>
  </si>
  <si>
    <t>Sebbene il cancello di ingresso sia chiuso e aperto solo durante gli orari d'ufficio per l'ingresso e l'uscita, questa misura potrebbe non essere sufficiente per prevenire l'accesso non autorizzato durante gli orari di apertura, specialmente se non vi sono procedure di controllo dell'identità o altri sistemi di sicurezza in aggiunta alla videosorveglianza.</t>
  </si>
  <si>
    <t>RSK002</t>
  </si>
  <si>
    <t>Accesso non autorizzato durante gli orari di apertura</t>
  </si>
  <si>
    <t>Procedura di apertura del cancello potenzialmente insicura</t>
  </si>
  <si>
    <t>Il sistema di videosorveglianza, se non monitorato costantemente o se di qualità insufficiente, potrebbe non fornire un deterrente efficace contro le intrusioni o potrebbe non registrare dettagli cruciali in caso di incidenti di sicurezza.</t>
  </si>
  <si>
    <t>RSK003</t>
  </si>
  <si>
    <t>Inefficacia del sistema di videosorveglianza</t>
  </si>
  <si>
    <t>VULN003</t>
  </si>
  <si>
    <t>Videosorveglianza non monitorata o di qualità insufficiente</t>
  </si>
  <si>
    <t>La presenza di un sistema di allarme collegato direttamente con la Società di Sorveglianza, il Funzionario alla Sicurezza e le Forze dell'Ordine attraverso un combinatore telefonico che effettua chiamate in cascata rappresenta una misura di sicurezza importante. Tuttavia, la dipendenza da un sistema di comunicazione telefonica espone a rischi legati a possibili guasti, interruzioni di servizio o azioni di jamming (disturbo intenzionale del segnale).</t>
  </si>
  <si>
    <t>RISK001</t>
  </si>
  <si>
    <t>Interruzione o manomissione delle comunicazioni di allarme</t>
  </si>
  <si>
    <t>Dipendenza da un unico canale di comunicazione per le notifiche di allarme</t>
  </si>
  <si>
    <t>La descrizione indica la necessità di un controllo post-emergenza per assicurare che nessun materiale o documentazione nelle Aree Riservate sia stato perso o compromesso. Questo implica che esiste una procedura per proteggere dati sensibili, ma non indica una vulnerabilità specifica senza ulteriori dettagli sull'efficacia di tali controlli o su eventuali lacune nelle procedure di sicurezza.</t>
  </si>
  <si>
    <t>La mancata verifica della consistenza del materiale classificato dopo un evento che richiede l'attuazione delle procedure di emergenza potrebbe comportare la perdita, il furto o il danneggiamento di informazioni sensibili, compromettendo la sicurezza dell'organizzazione.</t>
  </si>
  <si>
    <t>Perdita di integrità e confidenzialità delle informazioni</t>
  </si>
  <si>
    <t>Mancata verifica post-emergenza</t>
  </si>
  <si>
    <t>La presenza di interruzioni nelle recinzioni a causa di smottamenti del terreno può permettere l'accesso non autorizzato all'interno della proprietà, aumentando il rischio di intrusioni fisiche, furto o danneggiamento delle proprietà. La mancanza di controllo all'ingresso durante l'orario di lavoro facilita ulteriormente l'accesso non autorizzato.</t>
  </si>
  <si>
    <t>Interruzioni nelle recinzioni e mancanza di controllo all'ingresso</t>
  </si>
  <si>
    <t>L'area di parcheggio per le auto dei dipendenti che circonda lo stabile su tutti i lati, con un cancello di ingresso normalmente aperto e non controllato, potrebbe essere sfruttata da malintenzionati per avvicinarsi indisturbati agli edifici, nascondere attrezzature pericolose o preparare attacchi.</t>
  </si>
  <si>
    <t>R002</t>
  </si>
  <si>
    <t>Rischio di facilitazione di attacchi o furto</t>
  </si>
  <si>
    <t>V002</t>
  </si>
  <si>
    <t>Accessibilità eccessiva dell'area di parcheggio</t>
  </si>
  <si>
    <t>Il messaggio fornisce una descrizione generale delle responsabilità legate alla sicurezza senza rivelare dettagli specifici o sensibili.</t>
  </si>
  <si>
    <t>Lasciare alla sensibilità del personale il rispetto delle procedure di sicurezza può portare a interpretazioni soggettive e non uniformi delle politiche di sicurezza, aumentando il rischio di violazioni o inadempienze.</t>
  </si>
  <si>
    <t>RISK-001</t>
  </si>
  <si>
    <t>Non conformità alle procedure di sicurezza stabilite</t>
  </si>
  <si>
    <t>VULN-001</t>
  </si>
  <si>
    <t>Dipendenza dalla sensibilità individuale per l'applicazione delle norme di sicurezza</t>
  </si>
  <si>
    <t>more</t>
  </si>
  <si>
    <t>La pratica delle auto-ispezioni è fondamentale per mantenere elevati standard di sicurezza, ma potrebbe non essere sufficiente se non accompagnata da audit esterni indipendenti. Le auto-ispezioni potrebbero non identificare tutte le vulnerabilità a causa della possibile mancanza di oggettività o di competenze specifiche.</t>
  </si>
  <si>
    <t>Non identificazione di tutte le vulnerabilità di sicurezza</t>
  </si>
  <si>
    <t>Mancanza di oggettività o competenze specifiche nelle auto-ispezioni</t>
  </si>
  <si>
    <t>L'accesso di personale esterno per ispezioni annuali può presentare rischi per la sicurezza se non adeguatamente gestito. Questo include la possibilità che il personale esterno possa avere accesso a informazioni sensibili o aree critiche senza le dovute precauzioni.</t>
  </si>
  <si>
    <t>Accesso non controllato o insufficientemente monitorato di personale esterno alle aree sensibili o alle informazioni critiche dell'organizzazione.</t>
  </si>
  <si>
    <t>Gestione inadeguata dell'accesso di personale esterno.</t>
  </si>
  <si>
    <t>La limitazione dell'accesso alle procedure di configurazione/amministrazione e ai tool di management riduce il rischio di modifiche non autorizzate o dannose all'infrastruttura IT, che potrebbero compromettere la sicurezza dei dati e la continuità operativa.</t>
  </si>
  <si>
    <t>L'accesso degli utenti alle procedure di configurazione/amministrazione e ai tool di management senza adeguate restrizioni può portare a modifiche non autorizzate, accesso a dati sensibili, interruzioni del servizio e potenziali breccie di sicurezza.</t>
  </si>
  <si>
    <t>Modifiche non autorizzate, accesso a dati sensibili, interruzioni del servizio</t>
  </si>
  <si>
    <t>Accesso non restrittivo a configurazioni e tool amministrativi</t>
  </si>
  <si>
    <t>Senza dettagli specifici sull'implementazione della protezione dei dati di autenticazione, non è possibile determinare con certezza se esiste una vulnerabilità. Tuttavia, affermare che i dati sono protetti 'in accordo alle vigenti normative di sicurezza' suggerisce che sono state prese misure per conformarsi agli standard di sicurezza riconosciuti, il che riduce il rischio di esposizione dei dati di autenticazione.</t>
  </si>
  <si>
    <t>La disponibilità dei dati di autenticazione dell'utente a chiunque ne faccia richiesta rappresenta una grave minaccia per la sicurezza delle informazioni e per la privacy degli utenti. Questo permette a malintenzionati di accedere facilmente a sistemi e servizi facendo uso delle credenziali ottenute, compromettendo così l'integrità e la riservatezza dei dati.</t>
  </si>
  <si>
    <t>Violazione della riservatezza e integrità dei dati</t>
  </si>
  <si>
    <t>Esposizione delle credenziali di autenticazione</t>
  </si>
  <si>
    <t>La gestione dei diritti d'accesso da parte dell'Amministratore di Sistema può introdurre rischi se non adeguatamente controllata o se basata su criteri non rigorosi.</t>
  </si>
  <si>
    <t>Abuso di privilegi o assegnazione errata dei diritti d'accesso</t>
  </si>
  <si>
    <t>Gestione centralizzata dei diritti d'accesso senza controlli adeguati</t>
  </si>
  <si>
    <t>La gestione dei diritti d'accesso da parte degli utenti può portare a una cattiva configurazione dei permessi, consentendo l'accesso a dati sensibili o sistemi critici a utenti non autorizzati. Questo approccio decentralizzato aumenta il rischio di violazioni della sicurezza a causa di errori umani o abusi intenzionali.</t>
  </si>
  <si>
    <t>Violazione dei dati o accesso non autorizzato a sistemi critici</t>
  </si>
  <si>
    <t>Cattiva configurazione dei permessi</t>
  </si>
  <si>
    <t>La limitazione dell'accesso ai dati di audit solo al Funzionario alla Sicurezza CIS e al suo staff di sicurezza può ridurre il rischio di esposizione non autorizzata di dati sensibili.</t>
  </si>
  <si>
    <t>Esposizione non autorizzata di dati sensibili</t>
  </si>
  <si>
    <t>VULN-000</t>
  </si>
  <si>
    <t>Nessuna vulnerabilità identificata</t>
  </si>
  <si>
    <t>L'accesso indiscriminato ai dati di audit da parte di tutti gli utenti può portare a violazioni della privacy, perdite di dati sensibili e potenziali manipolazioni o distruzioni di dati critici. Questo tipo di configurazione indebolisce le misure di sicurezza e aumenta il rischio di attacchi interni.</t>
  </si>
  <si>
    <t>Violazione della privacy e perdita di dati sensibili</t>
  </si>
  <si>
    <t>Configurazione impropria dei permessi di accesso</t>
  </si>
  <si>
    <t>La descrizione fornita indica che il sistema CIS registra una vasta gamma di attività degli utenti e dei visitatori, comprese azioni critiche per la sicurezza come la creazione/modifica di utenti, modifiche ai privilegi, e accessi a dati sensibili. Se queste informazioni dovessero essere esposte o compromesse, potrebbero essere sfruttate per attacchi mirati o per guadagnare accessi non autorizzati.</t>
  </si>
  <si>
    <t>Esposizione di dati sensibili a seguito di una violazione dei dati</t>
  </si>
  <si>
    <t>Esposizione di log dettagliati</t>
  </si>
  <si>
    <t>La pratica di sovrascrivere i dati di registro elettronico mensilmente senza conservarne una copia per un periodo adeguato potrebbe violare le normative sulla conservazione dei dati e compromettere la capacità dell'organizzazione di rispondere a indagini forensi o audit interni/esterni. Questo limita la tracciabilità e l'accountability delle azioni effettuate sui sistemi.</t>
  </si>
  <si>
    <t>SR-004</t>
  </si>
  <si>
    <t>Incapacità di rispondere adeguatamente a indagini forensi o audit a causa della mancanza di dati storici</t>
  </si>
  <si>
    <t>VD-003</t>
  </si>
  <si>
    <t>Gestione inadeguata della conservazione dei dati di registro</t>
  </si>
  <si>
    <t>La periodicità semestrale della verifica potrebbe non essere sufficientemente frequente per identificare e mitigare tempestivamente le minacce alla sicurezza che si evolvono rapidamente. La verifica delle utenze e la corrispondenza della configurazione hardware e software con quella approvata sono pratiche positive, ma la frequenza potrebbe non essere adeguata a fronteggiare minacce in evoluzione.</t>
  </si>
  <si>
    <t>Ritardo nell'identificazione e mitigazione di minacce alla sicurezza</t>
  </si>
  <si>
    <t>Frequenza di verifica non adeguata</t>
  </si>
  <si>
    <t>La mancanza di dettagli sull'efficacia e sulla metodologia dei controlli periodici effettuati dal Funzionario alla Sicurezza CIS e dall'Amministratore di Sistema potrebbe indicare una potenziale vulnerabilità. Senza specifiche sulle procedure di controllo, è difficile valutare se queste siano sufficientemente rigorose per identificare e mitigare le minacce alla sicurezza.</t>
  </si>
  <si>
    <t>Inefficacia potenziale dei controlli di sicurezza</t>
  </si>
  <si>
    <t>VU002</t>
  </si>
  <si>
    <t>Procedure di controllo non specificate</t>
  </si>
  <si>
    <t>La capacità di analizzare le registrazioni on-line solo relative al mese precedente e quelle fornite dall’accounting relative ai due anni precedenti potrebbe limitare la capacità di identificare tendenze o attacchi che si sviluppano su periodi più lunghi. Questo limite temporale nelle analisi di auditing potrebbe lasciare spazio a vulnerabilità non rilevate.</t>
  </si>
  <si>
    <t>SR003</t>
  </si>
  <si>
    <t>Potenziale mancata identificazione di tendenze o attacchi</t>
  </si>
  <si>
    <t>VU003</t>
  </si>
  <si>
    <t>Limiti temporali nell'analisi di auditing</t>
  </si>
  <si>
    <t>La verifica formale basata esclusivamente sulla documentazione registrata potrebbe non rilevare utenze non autorizzate o compromesse che sono attive nel sistema. Senza un controllo effettivo delle attività delle utenze e delle loro autorizzazioni in tempo reale o tramite audit regolari, c'è il rischio che utenze non autorizzate rimangano non rilevate, esponendo il sistema a potenziali violazioni della sicurezza.</t>
  </si>
  <si>
    <t>Mancata identificazione di utenze non autorizzate o compromesse</t>
  </si>
  <si>
    <t>VU-002</t>
  </si>
  <si>
    <t>Inadeguata verifica dell'autenticità e dell'autorizzazione delle utenze</t>
  </si>
  <si>
    <t>La verifica semestrale delle utenze registrate nel Sistema CIS è una pratica di sicurezza importante per assicurare che solo utenti autorizzati abbiano accesso al sistema. Tuttavia, senza ulteriori dettagli sulle misure di sicurezza implementate durante e dopo la verifica, non è possibile determinare specifiche vulnerabilità.</t>
  </si>
  <si>
    <t>La protezione adeguata dei supporti di memorizzazione è fondamentale per garantire la sicurezza delle informazioni. Se tutti i supporti di memorizzazione sono propriamente protetti, come affermato, questo riduce significativamente il rischio di divulgazione non autorizzata di informazioni sensibili o riservate durante i lavori di manutenzione.</t>
  </si>
  <si>
    <t>La protezione dei supporti di memorizzazione con cifratura at-rest basata su algoritmi certificati è una pratica di sicurezza solida che aiuta a prevenire la divulgazione non autorizzata di informazioni durante i lavori di manutenzione. Questo approccio assicura che i dati restino inaccessibili senza le chiavi di decifrazione appropriate, anche se i dispositivi di memorizzazione vengono fisicamente rimossi o compromessi.</t>
  </si>
  <si>
    <t>La mancanza di protezioni sui supporti di memorizzazione può portare alla divulgazione non autorizzata di informazioni sensibili o riservate durante i lavori di manutenzione. Questo rappresenta un rischio significativo per la sicurezza delle informazioni, in quanto i dati potrebbero essere accessibili da personale non autorizzato o terze parti durante tali attività.</t>
  </si>
  <si>
    <t>Divulgazione non autorizzata di informazioni sensibili o riservate</t>
  </si>
  <si>
    <t>Mancanza di protezioni fisiche e/o logiche sui supporti di memorizzazione</t>
  </si>
  <si>
    <t>La pratica di informare l'Amministratore di Sistema di qualsiasi malfunzionamento hardware è una buona pratica di gestione e manutenzione, ma non rappresenta di per sé una vulnerabilità di sicurezza. Tuttavia, è importante che le modalità di segnalazione e comunicazione siano sicure per prevenire intercettazioni o manipolazioni delle informazioni.</t>
  </si>
  <si>
    <t>Questa pratica potrebbe portare a una mancanza di tracciabilità e controllo sui dispositivi hardware, esponendo l'organizzazione a rischi di sicurezza non monitorati. La mancanza di comunicazione interna impedisce la valutazione del rischio e la gestione adeguata delle vulnerabilità.</t>
  </si>
  <si>
    <t>Mancanza di tracciabilità e controllo sui dispositivi hardware.</t>
  </si>
  <si>
    <t>Comunicazione diretta con la ditta di manutenzione senza protocolli di segnalazione interna.</t>
  </si>
  <si>
    <t>L'architettura PC primario/PC secondario connessa tramite uno switch e collegata a una stampante multifunzione potrebbe presentare varie vulnerabilità legate alla sicurezza informatica, a seconda delle misure di sicurezza implementate e della configurazione di rete.</t>
  </si>
  <si>
    <t>Intercezione dei dati e accessi non autorizzati</t>
  </si>
  <si>
    <t>Vulnerabilità dovuta alla configurazione di rete e alla presenza di dispositivi connessi</t>
  </si>
  <si>
    <t>L'uso di apparecchiature TEMPEST Classe B in un ambiente che potrebbe richiedere una protezione superiore contro le intercettazioni elettromagnetiche rappresenta una potenziale vulnerabilità. La Classe B è progettata per ambienti con un livello di minaccia inferiore rispetto alla Classe A, il che significa che se i dati trattati sono altamente sensibili, potrebbe non fornire un livello adeguato di protezione.</t>
  </si>
  <si>
    <t>Intercettazione elettromagnetica di dati sensibili</t>
  </si>
  <si>
    <t>Uso di apparecchiature TEMPEST Classe B in un ambiente che richiede protezioni superiori</t>
  </si>
  <si>
    <t>L'aggiornamento del software limitato solo all'antivirus, senza considerare altri software o sistemi operativi, può lasciare il sistema esposto a vulnerabilità note e sconosciute che non sono coperte dall'antivirus. Gli aggiornamenti on-line, se non autenticati o cifrati, possono essere intercettati o alterati, introducendo malware o altre minacce.</t>
  </si>
  <si>
    <t>Esposizione a vulnerabilità non mitigata e potenziale compromissione durante l'aggiornamento</t>
  </si>
  <si>
    <t>Aggiornamenti software incompleti e non sicuri</t>
  </si>
  <si>
    <t>La mancanza di aggiornamenti regolari per tutti i software, non solo l'antivirus, e l'aggiornamento in modalità off-line possono esporre il sistema a vulnerabilità note e sconosciute, riducendo l'efficacia delle misure di sicurezza.</t>
  </si>
  <si>
    <t>Esposizione a vulnerabilità software non corrette</t>
  </si>
  <si>
    <t>Mancanza di aggiornamenti completi del software</t>
  </si>
  <si>
    <t>L'aggiornamento del software in modalità off-line può ridurre l'esposizione a vulnerabilità di rete durante il processo di aggiornamento, ma presenta anche dei rischi specifici legati alla gestione e all'integrità degli aggiornamenti.</t>
  </si>
  <si>
    <t>Compromissione dell'integrità degli aggiornamenti</t>
  </si>
  <si>
    <t>Manomissione degli aggiornamenti software</t>
  </si>
  <si>
    <t>La necessità di adeguare il sistema CIS rispetto a nuove minacce e vulnerabilità emergenti implica un processo continuo di valutazione e aggiornamento della sicurezza, che deve essere gestito con attenzione per prevenire rischi di sicurezza.</t>
  </si>
  <si>
    <t>Inserimento di vulnerabilità durante l'aggiornamento o la modifica del sistema</t>
  </si>
  <si>
    <t>Gestione inadeguata delle modifiche al sistema</t>
  </si>
  <si>
    <t>La descrizione fornita non presenta dettagli specifici che indicano una vulnerabilità di sicurezza immediata, ma sottolinea l'importanza della manutenzione e dell'aggiornamento continui del sistema CIS per garantire la sua efficacia nel tempo.</t>
  </si>
  <si>
    <t>La misura di sicurezza descritta sembra essere adeguata per garantire un controllo efficace delle persone e dei mezzi in ingresso e in uscita dalla sede, nonché all'interno della stessa. Questo tipo di controllo è cruciale per prevenire l'accesso non autorizzato e garantire la sicurezza delle risorse aziendali.</t>
  </si>
  <si>
    <t>La presenza di libertà di accesso e uscita senza controlli adeguati espone la sede a rischi significativi di sicurezza, inclusi accessi non autorizzati, introduzione di materiali pericolosi e potenziali attacchi.</t>
  </si>
  <si>
    <t>Accesso non autorizzato o introduzione di materiali pericolosi</t>
  </si>
  <si>
    <t>Mancanza di controlli di sicurezza per l'accesso e l'uscita</t>
  </si>
  <si>
    <t>La decisione di non adottare misure di protezione TEMPEST per gli apparati e le reti di comunicazione potrebbe esporre il sistema CIS a rischi di intercettazione e di perdita di informazioni classificate, in contrasto con le normative citate che mirano alla protezione dei dati sensibili.</t>
  </si>
  <si>
    <t>Rischio di intercettazione elettromagnetica</t>
  </si>
  <si>
    <t>Assenza di misure di sicurezza TEMPEST</t>
  </si>
  <si>
    <t>Non adottare misure di protezione TEMPEST per le informazioni classificate come SEGRETO può esporre il sistema a intercettazioni elettromagnetiche non autorizzate. Questo può portare alla perdita di informazioni sensibili.</t>
  </si>
  <si>
    <t>Perdita di informazioni sensibili attraverso intercettazioni elettromagnetiche</t>
  </si>
  <si>
    <t>Assenza di misure di protezione TEMPEST per informazioni di livello SEGRETO</t>
  </si>
  <si>
    <t>La protezione dei canali di comunicazione tramite VPN è una pratica consolidata per garantire la sicurezza dei dati in transito. Tuttavia, l'omologazione del sistema VPN da parte di un'autorità competente, sebbene sia un punto di forza, non esclude la possibilità di vulnerabilità non ancora scoperte o di configurazioni errate che potrebbero essere sfruttate.</t>
  </si>
  <si>
    <t>L'utilizzo di una VPN generata da un servizio cloud di terze parti per proteggere i canali di comunicazione tra server e tra questi e i client può introdurre vari rischi per la sicurezza se non configurata o gestita correttamente. La fiducia in un fornitore esterno per la sicurezza delle comunicazioni richiede una valutazione approfondita delle politiche di sicurezza, della robustezza delle infrastrutture e delle pratiche di gestione dei dati del fornitore.</t>
  </si>
  <si>
    <t>SR-002</t>
  </si>
  <si>
    <t>Compromissione della sicurezza delle comunicazioni</t>
  </si>
  <si>
    <t>V-003</t>
  </si>
  <si>
    <t>Dipendenza da servizi di terze parti per la sicurezza delle comunicazioni</t>
  </si>
  <si>
    <t>L'installazione di componenti server del Sistema CIS in rack dedicati con chiusura a chiave all'interno di un'area controllata riduce il rischio di accesso fisico non autorizzato. Tuttavia, la sicurezza fisica è solo un aspetto della protezione dei dati e delle infrastrutture IT. È importante considerare anche altri aspetti come la sicurezza della rete, l'autenticazione degli utenti e la crittografia dei dati.</t>
  </si>
  <si>
    <t>L'installazione delle componenti server del Sistema CIS nel CED aziendale, insieme ad altri sistemi di elaborazione dati, può aumentare il rischio di esposizione a vulnerabilità e minacce alla sicurezza se non adeguatamente segregati e protetti. La condivisione di risorse di rete e di sistema con altri servizi può facilitare la diffusione di malware o l'accesso non autorizzato a dati sensibili.</t>
  </si>
  <si>
    <t>Aumento del rischio di esposizione a vulnerabilità e attacchi informatici dovuto alla condivisione di risorse di rete e di sistema con altri servizi.</t>
  </si>
  <si>
    <t>Mancata segregazione e isolamento delle componenti critiche del sistema.</t>
  </si>
  <si>
    <t>Affidare la gestione delle utenze a un singolo Amministratore di Sistema potrebbe creare un punto di fallimento unico e aumentare il rischio di malfunzionamenti o abusi di potere. La supervisione da parte del Funzionario alla Sicurezza CIS è positiva, ma potrebbe non essere sufficiente a mitigare tutti i rischi associati.</t>
  </si>
  <si>
    <t>Punto di fallimento unico e potenziale abuso di potere</t>
  </si>
  <si>
    <t>Gestione centralizzata delle utenze</t>
  </si>
  <si>
    <t>La gestione delle utenze da parte del personale della società capogruppo, che si collega da remoto da un altro Paese, potrebbe introdurre rischi legati alla sicurezza delle informazioni e alla gestione delle identità e degli accessi.</t>
  </si>
  <si>
    <t>Violazione della sicurezza delle informazioni e gestione inadeguata delle identità e degli accessi.</t>
  </si>
  <si>
    <t>Gestione remota delle utenze senza adeguate misure di sicurezza.</t>
  </si>
  <si>
    <t>YES</t>
  </si>
  <si>
    <t>NO</t>
  </si>
  <si>
    <t>TP</t>
  </si>
  <si>
    <t>FP</t>
  </si>
  <si>
    <t>FN</t>
  </si>
  <si>
    <t>1H 23M</t>
  </si>
  <si>
    <t>0101</t>
  </si>
  <si>
    <t>Metrics</t>
  </si>
  <si>
    <t>Recall</t>
  </si>
  <si>
    <t xml:space="preserve">Specificity </t>
  </si>
  <si>
    <t xml:space="preserve">Precision </t>
  </si>
  <si>
    <t xml:space="preserve">Negative Predictive Value </t>
  </si>
  <si>
    <t xml:space="preserve">False Positive Rate </t>
  </si>
  <si>
    <t xml:space="preserve">False Discovery Rate </t>
  </si>
  <si>
    <t xml:space="preserve">False Negative Rate </t>
  </si>
  <si>
    <t xml:space="preserve">Accuracy </t>
  </si>
  <si>
    <t xml:space="preserve">F1 Score </t>
  </si>
  <si>
    <t>Matthews Correlation Coefficient</t>
  </si>
  <si>
    <t>Hallucinate  RiskID</t>
  </si>
  <si>
    <t>Hallucinate RiskDesc</t>
  </si>
  <si>
    <t>Hallucinate VulnID</t>
  </si>
  <si>
    <t>Hallucinate VulnDesc</t>
  </si>
  <si>
    <t>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</si>
</sst>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0.0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1"/>
      <color rgb="FF00B05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0">
    <xf numFmtId="0" fontId="0" fillId="0" borderId="0" xfId="0"/>
    <xf numFmtId="0" fontId="0" fillId="0" borderId="0" xfId="0" applyAlignment="1">
      <alignment vertical="center" wrapText="1"/>
    </xf>
    <xf numFmtId="0" fontId="0" fillId="34" borderId="0" xfId="0" applyFill="1"/>
    <xf numFmtId="0" fontId="0" fillId="34" borderId="0" xfId="0" applyFill="1" applyAlignment="1">
      <alignment horizontal="right" vertical="center"/>
    </xf>
    <xf numFmtId="0" fontId="0" fillId="34" borderId="0" xfId="0" applyFill="1" applyAlignment="1">
      <alignment horizontal="right"/>
    </xf>
    <xf numFmtId="0" fontId="0" fillId="34" borderId="0" xfId="0" applyFill="1" applyAlignment="1">
      <alignment horizontal="left"/>
    </xf>
    <xf numFmtId="0" fontId="0" fillId="0" borderId="0" xfId="0" applyAlignment="1">
      <alignment wrapText="1"/>
    </xf>
    <xf numFmtId="0" fontId="0" fillId="0" borderId="0" xfId="0" applyAlignment="1">
      <alignment horizontal="center" vertical="center" wrapText="1"/>
    </xf>
    <xf numFmtId="0" fontId="0" fillId="33" borderId="0" xfId="0" applyFill="1" applyAlignment="1">
      <alignment horizontal="center" vertical="center" wrapText="1"/>
    </xf>
    <xf numFmtId="0" fontId="0" fillId="33" borderId="0" xfId="0" applyFill="1" applyAlignment="1">
      <alignment vertical="center" wrapText="1"/>
    </xf>
    <xf numFmtId="0" fontId="0" fillId="34" borderId="0" xfId="0" quotePrefix="1" applyFill="1" applyAlignment="1">
      <alignment horizontal="left"/>
    </xf>
    <xf numFmtId="0" fontId="16" fillId="33" borderId="0" xfId="0" applyFont="1" applyFill="1" applyAlignment="1">
      <alignment horizontal="right"/>
    </xf>
    <xf numFmtId="0" fontId="0" fillId="34" borderId="0" xfId="0" applyFill="1" applyAlignment="1">
      <alignment horizontal="center" vertical="center"/>
    </xf>
    <xf numFmtId="49" fontId="0" fillId="34" borderId="0" xfId="0" applyNumberFormat="1" applyFill="1" applyAlignment="1">
      <alignment horizontal="center" vertical="center"/>
    </xf>
    <xf numFmtId="0" fontId="16" fillId="34" borderId="0" xfId="0" applyFont="1" applyFill="1" applyAlignment="1">
      <alignment horizontal="right" vertical="center"/>
    </xf>
    <xf numFmtId="164" fontId="16" fillId="34" borderId="0" xfId="42" applyNumberFormat="1" applyFont="1" applyFill="1" applyAlignment="1">
      <alignment horizontal="left"/>
    </xf>
    <xf numFmtId="164" fontId="0" fillId="34" borderId="0" xfId="42" applyNumberFormat="1" applyFont="1" applyFill="1" applyAlignment="1">
      <alignment horizontal="left"/>
    </xf>
    <xf numFmtId="165" fontId="0" fillId="34" borderId="0" xfId="42" applyNumberFormat="1" applyFont="1" applyFill="1" applyAlignment="1">
      <alignment horizontal="left"/>
    </xf>
    <xf numFmtId="0" fontId="0" fillId="0" borderId="0" xfId="0" applyAlignment="1">
      <alignment horizontal="center" vertical="center" wrapText="1"/>
    </xf>
    <xf numFmtId="0" fontId="0" fillId="0" borderId="0" xfId="0" applyAlignment="1">
      <alignment horizontal="right" wrapText="1"/>
    </xf>
    <xf numFmtId="0" fontId="0" fillId="0" borderId="0" xfId="0" applyAlignment="1">
      <alignment horizontal="right"/>
    </xf>
    <xf numFmtId="0" fontId="0" fillId="0" borderId="0" xfId="0" applyAlignment="1">
      <alignment horizontal="right" vertical="center"/>
    </xf>
    <xf numFmtId="0" fontId="16" fillId="33" borderId="0" xfId="0" applyFont="1" applyFill="1" applyAlignment="1">
      <alignment horizontal="center"/>
    </xf>
    <xf numFmtId="0" fontId="0" fillId="34" borderId="0" xfId="0" applyFill="1" applyAlignment="1">
      <alignment horizontal="center"/>
    </xf>
    <xf numFmtId="0" fontId="0" fillId="34" borderId="0" xfId="0" applyFill="1" applyAlignment="1">
      <alignment horizontal="right" vertical="center"/>
    </xf>
    <xf numFmtId="0" fontId="14" fillId="34" borderId="0" xfId="0" applyFont="1" applyFill="1" applyAlignment="1">
      <alignment horizontal="center"/>
    </xf>
    <xf numFmtId="0" fontId="0" fillId="0" borderId="0" xfId="0" applyAlignment="1">
      <alignment horizontal="center"/>
    </xf>
    <xf numFmtId="0" fontId="0" fillId="34" borderId="0" xfId="0" applyFill="1" applyAlignment="1">
      <alignment horizontal="right" wrapText="1"/>
    </xf>
    <xf numFmtId="0" fontId="0" fillId="34" borderId="0" xfId="0" applyFill="1" applyAlignment="1">
      <alignment horizontal="right"/>
    </xf>
    <xf numFmtId="0" fontId="19" fillId="34" borderId="0" xfId="0" applyFont="1" applyFill="1" applyAlignment="1">
      <alignment horizontal="center" vertical="center" wrapText="1"/>
    </xf>
  </cellXfs>
  <cellStyles count="43">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Percentuale" xfId="42" builtinId="5"/>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1" defaultTableStyle="TableStyleMedium2" defaultPivotStyle="PivotStyleLight16">
    <tableStyle name="Invisible" pivot="0" table="0" count="0" xr9:uid="{39A93ACB-37D8-4496-94C7-1DB4814331C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5"/>
  <sheetViews>
    <sheetView topLeftCell="A62" workbookViewId="0">
      <selection activeCell="K6" sqref="K6"/>
    </sheetView>
  </sheetViews>
  <sheetFormatPr defaultColWidth="9.140625" defaultRowHeight="15" x14ac:dyDescent="0.25"/>
  <cols>
    <col min="1" max="1" width="11.140625" style="1" bestFit="1" customWidth="1"/>
    <col min="2" max="2" width="50.140625" style="1" customWidth="1"/>
    <col min="3" max="3" width="22.140625" style="1" customWidth="1"/>
    <col min="4" max="4" width="44.140625" style="1" customWidth="1"/>
    <col min="5" max="9" width="22.140625" style="1" customWidth="1"/>
    <col min="10" max="10" width="14.7109375" style="9" bestFit="1" customWidth="1"/>
    <col min="11" max="11" width="26.5703125" style="1" customWidth="1"/>
    <col min="12" max="12" width="10.42578125" style="1" bestFit="1" customWidth="1"/>
    <col min="13" max="13" width="11.85546875" style="1" bestFit="1" customWidth="1"/>
    <col min="14" max="14" width="13.85546875" style="1" bestFit="1" customWidth="1"/>
    <col min="15" max="15" width="6.5703125" style="1" bestFit="1" customWidth="1"/>
    <col min="16" max="16" width="9" style="1" bestFit="1" customWidth="1"/>
    <col min="17" max="17" width="6.85546875" style="1" bestFit="1" customWidth="1"/>
    <col min="18" max="18" width="9.28515625" style="1" bestFit="1" customWidth="1"/>
    <col min="19" max="16384" width="9.140625" style="1"/>
  </cols>
  <sheetData>
    <row r="1" spans="1:18" x14ac:dyDescent="0.25">
      <c r="A1" s="18" t="s">
        <v>0</v>
      </c>
      <c r="B1" s="18" t="s">
        <v>1</v>
      </c>
      <c r="C1" s="18" t="s">
        <v>2</v>
      </c>
      <c r="D1" s="18" t="s">
        <v>3</v>
      </c>
      <c r="E1" s="18" t="s">
        <v>4</v>
      </c>
      <c r="F1" s="18" t="s">
        <v>5</v>
      </c>
      <c r="G1" s="18" t="s">
        <v>6</v>
      </c>
      <c r="H1" s="18" t="s">
        <v>7</v>
      </c>
      <c r="I1" s="18" t="s">
        <v>8</v>
      </c>
      <c r="J1" s="8"/>
      <c r="K1" s="18" t="s">
        <v>128</v>
      </c>
      <c r="L1" s="18" t="s">
        <v>127</v>
      </c>
      <c r="M1" s="18" t="s">
        <v>129</v>
      </c>
      <c r="N1" s="18" t="s">
        <v>135</v>
      </c>
      <c r="O1" s="18" t="s">
        <v>134</v>
      </c>
      <c r="P1" s="18"/>
      <c r="Q1" s="18"/>
      <c r="R1" s="18"/>
    </row>
    <row r="2" spans="1:18" x14ac:dyDescent="0.25">
      <c r="A2" s="18"/>
      <c r="B2" s="18"/>
      <c r="C2" s="18"/>
      <c r="D2" s="18"/>
      <c r="E2" s="18"/>
      <c r="F2" s="18"/>
      <c r="G2" s="18"/>
      <c r="H2" s="18"/>
      <c r="I2" s="18"/>
      <c r="J2" s="8"/>
      <c r="K2" s="18"/>
      <c r="L2" s="18"/>
      <c r="M2" s="18"/>
      <c r="N2" s="18"/>
      <c r="O2" s="7" t="s">
        <v>4</v>
      </c>
      <c r="P2" s="7" t="s">
        <v>5</v>
      </c>
      <c r="Q2" s="7" t="s">
        <v>6</v>
      </c>
      <c r="R2" s="7" t="s">
        <v>7</v>
      </c>
    </row>
    <row r="3" spans="1:18" ht="90" x14ac:dyDescent="0.25">
      <c r="A3" s="6" t="s">
        <v>9</v>
      </c>
      <c r="B3" s="6" t="s">
        <v>10</v>
      </c>
      <c r="C3" s="6" t="s">
        <v>151</v>
      </c>
      <c r="D3" s="6" t="s">
        <v>153</v>
      </c>
      <c r="E3" s="6" t="s">
        <v>149</v>
      </c>
      <c r="F3" s="6" t="s">
        <v>154</v>
      </c>
      <c r="G3" s="6" t="s">
        <v>155</v>
      </c>
      <c r="H3" s="6" t="s">
        <v>156</v>
      </c>
      <c r="I3" s="6" t="s">
        <v>11</v>
      </c>
      <c r="K3" s="1" t="s">
        <v>333</v>
      </c>
      <c r="L3" s="1" t="s">
        <v>331</v>
      </c>
      <c r="M3" s="1" t="s">
        <v>332</v>
      </c>
      <c r="N3" s="1" t="s">
        <v>332</v>
      </c>
      <c r="O3" s="1" t="s">
        <v>331</v>
      </c>
      <c r="P3" s="1" t="s">
        <v>331</v>
      </c>
      <c r="Q3" s="1" t="s">
        <v>331</v>
      </c>
      <c r="R3" s="1" t="s">
        <v>331</v>
      </c>
    </row>
    <row r="4" spans="1:18" ht="120" x14ac:dyDescent="0.25">
      <c r="A4" s="6" t="s">
        <v>12</v>
      </c>
      <c r="B4" s="6" t="s">
        <v>13</v>
      </c>
      <c r="C4" s="6" t="s">
        <v>151</v>
      </c>
      <c r="D4" s="6" t="s">
        <v>157</v>
      </c>
      <c r="E4" s="6" t="s">
        <v>149</v>
      </c>
      <c r="F4" s="6" t="s">
        <v>158</v>
      </c>
      <c r="G4" s="6" t="s">
        <v>147</v>
      </c>
      <c r="H4" s="6" t="s">
        <v>159</v>
      </c>
      <c r="I4" s="6" t="s">
        <v>28</v>
      </c>
      <c r="K4" s="1" t="s">
        <v>334</v>
      </c>
      <c r="L4" s="1" t="s">
        <v>331</v>
      </c>
      <c r="M4" s="1" t="s">
        <v>332</v>
      </c>
      <c r="N4" s="1" t="s">
        <v>332</v>
      </c>
      <c r="O4" s="1" t="s">
        <v>331</v>
      </c>
      <c r="P4" s="1" t="s">
        <v>331</v>
      </c>
      <c r="Q4" s="1" t="s">
        <v>331</v>
      </c>
      <c r="R4" s="1" t="s">
        <v>331</v>
      </c>
    </row>
    <row r="5" spans="1:18" ht="195" x14ac:dyDescent="0.25">
      <c r="A5" s="6" t="s">
        <v>14</v>
      </c>
      <c r="B5" s="6" t="s">
        <v>15</v>
      </c>
      <c r="C5" s="6" t="s">
        <v>151</v>
      </c>
      <c r="D5" s="6" t="s">
        <v>160</v>
      </c>
      <c r="E5" s="6" t="s">
        <v>161</v>
      </c>
      <c r="F5" s="6" t="s">
        <v>162</v>
      </c>
      <c r="G5" s="6" t="s">
        <v>163</v>
      </c>
      <c r="H5" s="6" t="s">
        <v>164</v>
      </c>
      <c r="I5" s="6" t="s">
        <v>11</v>
      </c>
      <c r="K5" s="1" t="s">
        <v>333</v>
      </c>
      <c r="L5" s="1" t="s">
        <v>331</v>
      </c>
      <c r="M5" s="1" t="s">
        <v>332</v>
      </c>
      <c r="N5" s="1" t="s">
        <v>332</v>
      </c>
      <c r="O5" s="1" t="s">
        <v>331</v>
      </c>
      <c r="P5" s="1" t="s">
        <v>331</v>
      </c>
      <c r="Q5" s="1" t="s">
        <v>331</v>
      </c>
      <c r="R5" s="1" t="s">
        <v>331</v>
      </c>
    </row>
    <row r="6" spans="1:18" ht="135" x14ac:dyDescent="0.25">
      <c r="A6" s="6" t="s">
        <v>16</v>
      </c>
      <c r="B6" s="6" t="s">
        <v>17</v>
      </c>
      <c r="C6" s="6" t="s">
        <v>152</v>
      </c>
      <c r="D6" s="6" t="s">
        <v>165</v>
      </c>
      <c r="E6" s="6" t="s">
        <v>166</v>
      </c>
      <c r="F6" s="6" t="s">
        <v>167</v>
      </c>
      <c r="G6" s="6" t="s">
        <v>168</v>
      </c>
      <c r="H6" s="6" t="s">
        <v>169</v>
      </c>
      <c r="I6" s="6" t="s">
        <v>28</v>
      </c>
      <c r="K6" s="1" t="s">
        <v>353</v>
      </c>
      <c r="L6" s="1" t="s">
        <v>332</v>
      </c>
      <c r="M6" s="1" t="s">
        <v>332</v>
      </c>
      <c r="N6" s="1" t="s">
        <v>332</v>
      </c>
      <c r="O6" s="1" t="s">
        <v>331</v>
      </c>
      <c r="P6" s="1" t="s">
        <v>331</v>
      </c>
      <c r="Q6" s="1" t="s">
        <v>331</v>
      </c>
      <c r="R6" s="1" t="s">
        <v>331</v>
      </c>
    </row>
    <row r="7" spans="1:18" ht="90" x14ac:dyDescent="0.25">
      <c r="A7" s="6" t="s">
        <v>18</v>
      </c>
      <c r="B7" s="6" t="s">
        <v>19</v>
      </c>
      <c r="C7" s="6" t="s">
        <v>151</v>
      </c>
      <c r="D7" s="6" t="s">
        <v>170</v>
      </c>
      <c r="E7" s="6" t="s">
        <v>149</v>
      </c>
      <c r="F7" s="6" t="s">
        <v>171</v>
      </c>
      <c r="G7" s="6" t="s">
        <v>155</v>
      </c>
      <c r="H7" s="6" t="s">
        <v>172</v>
      </c>
      <c r="I7" s="6" t="s">
        <v>11</v>
      </c>
      <c r="K7" s="1" t="s">
        <v>333</v>
      </c>
      <c r="L7" s="1" t="s">
        <v>331</v>
      </c>
      <c r="M7" s="1" t="s">
        <v>332</v>
      </c>
      <c r="N7" s="1" t="s">
        <v>332</v>
      </c>
      <c r="O7" s="1" t="s">
        <v>331</v>
      </c>
      <c r="P7" s="1" t="s">
        <v>331</v>
      </c>
      <c r="Q7" s="1" t="s">
        <v>331</v>
      </c>
      <c r="R7" s="1" t="s">
        <v>331</v>
      </c>
    </row>
    <row r="8" spans="1:18" ht="105" x14ac:dyDescent="0.25">
      <c r="A8" s="6" t="s">
        <v>20</v>
      </c>
      <c r="B8" s="6" t="s">
        <v>21</v>
      </c>
      <c r="C8" s="6" t="s">
        <v>152</v>
      </c>
      <c r="D8" s="6" t="s">
        <v>173</v>
      </c>
      <c r="E8" s="6" t="s">
        <v>174</v>
      </c>
      <c r="F8" s="6" t="s">
        <v>174</v>
      </c>
      <c r="G8" s="6" t="s">
        <v>174</v>
      </c>
      <c r="H8" s="6" t="s">
        <v>175</v>
      </c>
      <c r="I8" s="6" t="s">
        <v>174</v>
      </c>
      <c r="K8" s="1" t="s">
        <v>353</v>
      </c>
      <c r="L8" s="1" t="s">
        <v>331</v>
      </c>
      <c r="M8" s="1" t="s">
        <v>332</v>
      </c>
      <c r="N8" s="1" t="s">
        <v>332</v>
      </c>
      <c r="O8" s="1" t="s">
        <v>332</v>
      </c>
      <c r="P8" s="1" t="s">
        <v>332</v>
      </c>
      <c r="Q8" s="1" t="s">
        <v>332</v>
      </c>
      <c r="R8" s="1" t="s">
        <v>332</v>
      </c>
    </row>
    <row r="9" spans="1:18" ht="105" x14ac:dyDescent="0.25">
      <c r="A9" s="6" t="s">
        <v>22</v>
      </c>
      <c r="B9" s="6" t="s">
        <v>23</v>
      </c>
      <c r="C9" s="6" t="s">
        <v>152</v>
      </c>
      <c r="D9" s="6" t="s">
        <v>176</v>
      </c>
      <c r="E9" s="6" t="s">
        <v>174</v>
      </c>
      <c r="F9" s="6" t="s">
        <v>174</v>
      </c>
      <c r="G9" s="6" t="s">
        <v>174</v>
      </c>
      <c r="H9" s="6" t="s">
        <v>174</v>
      </c>
      <c r="I9" s="6" t="s">
        <v>174</v>
      </c>
      <c r="K9" s="1" t="s">
        <v>353</v>
      </c>
      <c r="L9" s="1" t="s">
        <v>331</v>
      </c>
      <c r="M9" s="1" t="s">
        <v>332</v>
      </c>
      <c r="N9" s="1" t="s">
        <v>332</v>
      </c>
      <c r="O9" s="1" t="s">
        <v>332</v>
      </c>
      <c r="P9" s="1" t="s">
        <v>332</v>
      </c>
      <c r="Q9" s="1" t="s">
        <v>332</v>
      </c>
      <c r="R9" s="1" t="s">
        <v>332</v>
      </c>
    </row>
    <row r="10" spans="1:18" ht="90" x14ac:dyDescent="0.25">
      <c r="A10" s="6" t="s">
        <v>24</v>
      </c>
      <c r="B10" s="6" t="s">
        <v>25</v>
      </c>
      <c r="C10" s="6" t="s">
        <v>152</v>
      </c>
      <c r="D10" s="6" t="s">
        <v>177</v>
      </c>
      <c r="E10" s="6" t="s">
        <v>174</v>
      </c>
      <c r="F10" s="6" t="s">
        <v>174</v>
      </c>
      <c r="G10" s="6" t="s">
        <v>174</v>
      </c>
      <c r="H10" s="6" t="s">
        <v>174</v>
      </c>
      <c r="I10" s="6" t="s">
        <v>174</v>
      </c>
      <c r="K10" s="1" t="s">
        <v>335</v>
      </c>
      <c r="L10" s="1" t="s">
        <v>332</v>
      </c>
      <c r="M10" s="1" t="s">
        <v>332</v>
      </c>
      <c r="N10" s="1" t="s">
        <v>331</v>
      </c>
      <c r="O10" s="1" t="s">
        <v>332</v>
      </c>
      <c r="P10" s="1" t="s">
        <v>332</v>
      </c>
      <c r="Q10" s="1" t="s">
        <v>332</v>
      </c>
      <c r="R10" s="1" t="s">
        <v>332</v>
      </c>
    </row>
    <row r="11" spans="1:18" ht="120" x14ac:dyDescent="0.25">
      <c r="A11" s="6" t="s">
        <v>26</v>
      </c>
      <c r="B11" s="6" t="s">
        <v>27</v>
      </c>
      <c r="C11" s="6" t="s">
        <v>151</v>
      </c>
      <c r="D11" s="6" t="s">
        <v>178</v>
      </c>
      <c r="E11" s="6" t="s">
        <v>149</v>
      </c>
      <c r="F11" s="6" t="s">
        <v>179</v>
      </c>
      <c r="G11" s="6" t="s">
        <v>155</v>
      </c>
      <c r="H11" s="6" t="s">
        <v>180</v>
      </c>
      <c r="I11" s="6" t="s">
        <v>11</v>
      </c>
      <c r="K11" s="1" t="s">
        <v>334</v>
      </c>
      <c r="L11" s="1" t="s">
        <v>331</v>
      </c>
      <c r="M11" s="1" t="s">
        <v>331</v>
      </c>
      <c r="N11" s="1" t="s">
        <v>332</v>
      </c>
      <c r="O11" s="1" t="s">
        <v>331</v>
      </c>
      <c r="P11" s="1" t="s">
        <v>331</v>
      </c>
      <c r="Q11" s="1" t="s">
        <v>331</v>
      </c>
      <c r="R11" s="1" t="s">
        <v>331</v>
      </c>
    </row>
    <row r="12" spans="1:18" ht="135" x14ac:dyDescent="0.25">
      <c r="A12" s="6" t="s">
        <v>29</v>
      </c>
      <c r="B12" s="6" t="s">
        <v>30</v>
      </c>
      <c r="C12" s="6" t="s">
        <v>152</v>
      </c>
      <c r="D12" s="6" t="s">
        <v>181</v>
      </c>
      <c r="E12" s="6" t="s">
        <v>174</v>
      </c>
      <c r="F12" s="6" t="s">
        <v>174</v>
      </c>
      <c r="G12" s="6" t="s">
        <v>174</v>
      </c>
      <c r="H12" s="6" t="s">
        <v>174</v>
      </c>
      <c r="I12" s="6" t="s">
        <v>174</v>
      </c>
      <c r="K12" s="1" t="s">
        <v>353</v>
      </c>
      <c r="L12" s="1" t="s">
        <v>331</v>
      </c>
      <c r="M12" s="1" t="s">
        <v>332</v>
      </c>
      <c r="N12" s="1" t="s">
        <v>332</v>
      </c>
      <c r="O12" s="1" t="s">
        <v>332</v>
      </c>
      <c r="P12" s="1" t="s">
        <v>332</v>
      </c>
      <c r="Q12" s="1" t="s">
        <v>332</v>
      </c>
      <c r="R12" s="1" t="s">
        <v>332</v>
      </c>
    </row>
    <row r="13" spans="1:18" ht="105" x14ac:dyDescent="0.25">
      <c r="A13" s="6" t="s">
        <v>31</v>
      </c>
      <c r="B13" s="6" t="s">
        <v>32</v>
      </c>
      <c r="C13" s="6" t="s">
        <v>152</v>
      </c>
      <c r="D13" s="6" t="s">
        <v>182</v>
      </c>
      <c r="E13" s="6" t="s">
        <v>174</v>
      </c>
      <c r="F13" s="6" t="s">
        <v>174</v>
      </c>
      <c r="G13" s="6" t="s">
        <v>174</v>
      </c>
      <c r="H13" s="6" t="s">
        <v>174</v>
      </c>
      <c r="I13" s="6" t="s">
        <v>174</v>
      </c>
      <c r="K13" s="1" t="s">
        <v>353</v>
      </c>
      <c r="L13" s="1" t="s">
        <v>331</v>
      </c>
      <c r="M13" s="1" t="s">
        <v>332</v>
      </c>
      <c r="N13" s="1" t="s">
        <v>332</v>
      </c>
      <c r="O13" s="1" t="s">
        <v>332</v>
      </c>
      <c r="P13" s="1" t="s">
        <v>332</v>
      </c>
      <c r="Q13" s="1" t="s">
        <v>332</v>
      </c>
      <c r="R13" s="1" t="s">
        <v>332</v>
      </c>
    </row>
    <row r="14" spans="1:18" ht="105" x14ac:dyDescent="0.25">
      <c r="A14" s="6" t="s">
        <v>33</v>
      </c>
      <c r="B14" s="6" t="s">
        <v>34</v>
      </c>
      <c r="C14" s="6" t="s">
        <v>152</v>
      </c>
      <c r="D14" s="6" t="s">
        <v>183</v>
      </c>
      <c r="E14" s="6" t="s">
        <v>174</v>
      </c>
      <c r="F14" s="6" t="s">
        <v>174</v>
      </c>
      <c r="G14" s="6" t="s">
        <v>174</v>
      </c>
      <c r="H14" s="6" t="s">
        <v>174</v>
      </c>
      <c r="I14" s="6" t="s">
        <v>174</v>
      </c>
      <c r="K14" s="1" t="s">
        <v>353</v>
      </c>
      <c r="L14" s="1" t="s">
        <v>331</v>
      </c>
      <c r="M14" s="1" t="s">
        <v>332</v>
      </c>
      <c r="N14" s="1" t="s">
        <v>332</v>
      </c>
      <c r="O14" s="1" t="s">
        <v>332</v>
      </c>
      <c r="P14" s="1" t="s">
        <v>332</v>
      </c>
      <c r="Q14" s="1" t="s">
        <v>332</v>
      </c>
      <c r="R14" s="1" t="s">
        <v>332</v>
      </c>
    </row>
    <row r="15" spans="1:18" ht="105" x14ac:dyDescent="0.25">
      <c r="A15" s="6" t="s">
        <v>35</v>
      </c>
      <c r="B15" s="6" t="s">
        <v>36</v>
      </c>
      <c r="C15" s="6" t="s">
        <v>152</v>
      </c>
      <c r="D15" s="6" t="s">
        <v>184</v>
      </c>
      <c r="E15" s="6" t="s">
        <v>174</v>
      </c>
      <c r="F15" s="6" t="s">
        <v>174</v>
      </c>
      <c r="G15" s="6" t="s">
        <v>174</v>
      </c>
      <c r="H15" s="6" t="s">
        <v>174</v>
      </c>
      <c r="I15" s="6" t="s">
        <v>174</v>
      </c>
      <c r="K15" s="1" t="s">
        <v>353</v>
      </c>
      <c r="L15" s="1" t="s">
        <v>331</v>
      </c>
      <c r="M15" s="1" t="s">
        <v>332</v>
      </c>
      <c r="N15" s="1" t="s">
        <v>332</v>
      </c>
      <c r="O15" s="1" t="s">
        <v>332</v>
      </c>
      <c r="P15" s="1" t="s">
        <v>332</v>
      </c>
      <c r="Q15" s="1" t="s">
        <v>332</v>
      </c>
      <c r="R15" s="1" t="s">
        <v>332</v>
      </c>
    </row>
    <row r="16" spans="1:18" ht="90" x14ac:dyDescent="0.25">
      <c r="A16" s="6" t="s">
        <v>37</v>
      </c>
      <c r="B16" s="6" t="s">
        <v>38</v>
      </c>
      <c r="C16" s="6" t="s">
        <v>151</v>
      </c>
      <c r="D16" s="6" t="s">
        <v>185</v>
      </c>
      <c r="E16" s="6" t="s">
        <v>149</v>
      </c>
      <c r="F16" s="6" t="s">
        <v>186</v>
      </c>
      <c r="G16" s="6" t="s">
        <v>187</v>
      </c>
      <c r="H16" s="6" t="s">
        <v>188</v>
      </c>
      <c r="I16" s="6" t="s">
        <v>11</v>
      </c>
      <c r="K16" s="1" t="s">
        <v>334</v>
      </c>
      <c r="L16" s="1" t="s">
        <v>331</v>
      </c>
      <c r="M16" s="1" t="s">
        <v>332</v>
      </c>
      <c r="N16" s="1" t="s">
        <v>332</v>
      </c>
      <c r="O16" s="1" t="s">
        <v>331</v>
      </c>
      <c r="P16" s="1" t="s">
        <v>331</v>
      </c>
      <c r="Q16" s="1" t="s">
        <v>331</v>
      </c>
      <c r="R16" s="1" t="s">
        <v>331</v>
      </c>
    </row>
    <row r="17" spans="1:18" ht="135" x14ac:dyDescent="0.25">
      <c r="A17" s="6" t="s">
        <v>39</v>
      </c>
      <c r="B17" s="6" t="s">
        <v>40</v>
      </c>
      <c r="C17" s="6" t="s">
        <v>151</v>
      </c>
      <c r="D17" s="6" t="s">
        <v>189</v>
      </c>
      <c r="E17" s="6" t="s">
        <v>190</v>
      </c>
      <c r="F17" s="6" t="s">
        <v>191</v>
      </c>
      <c r="G17" s="6" t="s">
        <v>192</v>
      </c>
      <c r="H17" s="6" t="s">
        <v>193</v>
      </c>
      <c r="I17" s="6" t="s">
        <v>28</v>
      </c>
      <c r="K17" s="1" t="s">
        <v>334</v>
      </c>
      <c r="L17" s="1" t="s">
        <v>332</v>
      </c>
      <c r="M17" s="1" t="s">
        <v>332</v>
      </c>
      <c r="N17" s="1" t="s">
        <v>332</v>
      </c>
      <c r="O17" s="1" t="s">
        <v>331</v>
      </c>
      <c r="P17" s="1" t="s">
        <v>331</v>
      </c>
      <c r="Q17" s="1" t="s">
        <v>331</v>
      </c>
      <c r="R17" s="1" t="s">
        <v>331</v>
      </c>
    </row>
    <row r="18" spans="1:18" ht="120" x14ac:dyDescent="0.25">
      <c r="A18" s="6" t="s">
        <v>39</v>
      </c>
      <c r="B18" s="6" t="s">
        <v>40</v>
      </c>
      <c r="C18" s="6" t="s">
        <v>151</v>
      </c>
      <c r="D18" s="6" t="s">
        <v>194</v>
      </c>
      <c r="E18" s="6" t="s">
        <v>195</v>
      </c>
      <c r="F18" s="6" t="s">
        <v>196</v>
      </c>
      <c r="G18" s="6" t="s">
        <v>168</v>
      </c>
      <c r="H18" s="6" t="s">
        <v>197</v>
      </c>
      <c r="I18" s="6" t="s">
        <v>28</v>
      </c>
      <c r="K18" s="1" t="s">
        <v>334</v>
      </c>
      <c r="L18" s="1" t="s">
        <v>331</v>
      </c>
      <c r="M18" s="1" t="s">
        <v>331</v>
      </c>
      <c r="N18" s="1" t="s">
        <v>332</v>
      </c>
      <c r="O18" s="1" t="s">
        <v>331</v>
      </c>
      <c r="P18" s="1" t="s">
        <v>331</v>
      </c>
      <c r="Q18" s="1" t="s">
        <v>331</v>
      </c>
      <c r="R18" s="1" t="s">
        <v>331</v>
      </c>
    </row>
    <row r="19" spans="1:18" ht="120" x14ac:dyDescent="0.25">
      <c r="A19" s="6" t="s">
        <v>39</v>
      </c>
      <c r="B19" s="6" t="s">
        <v>40</v>
      </c>
      <c r="C19" s="6" t="s">
        <v>151</v>
      </c>
      <c r="D19" s="6" t="s">
        <v>198</v>
      </c>
      <c r="E19" s="6" t="s">
        <v>199</v>
      </c>
      <c r="F19" s="6" t="s">
        <v>200</v>
      </c>
      <c r="G19" s="6" t="s">
        <v>201</v>
      </c>
      <c r="H19" s="6" t="s">
        <v>202</v>
      </c>
      <c r="I19" s="6" t="s">
        <v>11</v>
      </c>
      <c r="K19" s="1" t="s">
        <v>334</v>
      </c>
      <c r="L19" s="1" t="s">
        <v>331</v>
      </c>
      <c r="M19" s="1" t="s">
        <v>331</v>
      </c>
      <c r="N19" s="1" t="s">
        <v>332</v>
      </c>
      <c r="O19" s="1" t="s">
        <v>331</v>
      </c>
      <c r="P19" s="1" t="s">
        <v>331</v>
      </c>
      <c r="Q19" s="1" t="s">
        <v>331</v>
      </c>
      <c r="R19" s="1" t="s">
        <v>331</v>
      </c>
    </row>
    <row r="20" spans="1:18" ht="180" x14ac:dyDescent="0.25">
      <c r="A20" s="6" t="s">
        <v>41</v>
      </c>
      <c r="B20" s="6" t="s">
        <v>42</v>
      </c>
      <c r="C20" s="6" t="s">
        <v>151</v>
      </c>
      <c r="D20" s="6" t="s">
        <v>203</v>
      </c>
      <c r="E20" s="6" t="s">
        <v>204</v>
      </c>
      <c r="F20" s="6" t="s">
        <v>205</v>
      </c>
      <c r="G20" s="6" t="s">
        <v>192</v>
      </c>
      <c r="H20" s="6" t="s">
        <v>206</v>
      </c>
      <c r="I20" s="6" t="s">
        <v>28</v>
      </c>
      <c r="K20" s="1" t="s">
        <v>334</v>
      </c>
      <c r="L20" s="1" t="s">
        <v>331</v>
      </c>
      <c r="M20" s="1" t="s">
        <v>332</v>
      </c>
      <c r="N20" s="1" t="s">
        <v>332</v>
      </c>
      <c r="O20" s="1" t="s">
        <v>331</v>
      </c>
      <c r="P20" s="1" t="s">
        <v>331</v>
      </c>
      <c r="Q20" s="1" t="s">
        <v>331</v>
      </c>
      <c r="R20" s="1" t="s">
        <v>331</v>
      </c>
    </row>
    <row r="21" spans="1:18" ht="135" x14ac:dyDescent="0.25">
      <c r="A21" s="6" t="s">
        <v>43</v>
      </c>
      <c r="B21" s="6" t="s">
        <v>44</v>
      </c>
      <c r="C21" s="6" t="s">
        <v>152</v>
      </c>
      <c r="D21" s="6" t="s">
        <v>207</v>
      </c>
      <c r="E21" s="6" t="s">
        <v>174</v>
      </c>
      <c r="F21" s="6" t="s">
        <v>174</v>
      </c>
      <c r="G21" s="6" t="s">
        <v>174</v>
      </c>
      <c r="H21" s="6" t="s">
        <v>174</v>
      </c>
      <c r="I21" s="6" t="s">
        <v>174</v>
      </c>
      <c r="K21" s="1" t="s">
        <v>353</v>
      </c>
      <c r="L21" s="1" t="s">
        <v>332</v>
      </c>
      <c r="M21" s="1" t="s">
        <v>332</v>
      </c>
      <c r="N21" s="1" t="s">
        <v>332</v>
      </c>
      <c r="O21" s="1" t="s">
        <v>332</v>
      </c>
      <c r="P21" s="1" t="s">
        <v>332</v>
      </c>
      <c r="Q21" s="1" t="s">
        <v>332</v>
      </c>
      <c r="R21" s="1" t="s">
        <v>332</v>
      </c>
    </row>
    <row r="22" spans="1:18" ht="105" x14ac:dyDescent="0.25">
      <c r="A22" s="6" t="s">
        <v>45</v>
      </c>
      <c r="B22" s="6" t="s">
        <v>46</v>
      </c>
      <c r="C22" s="6" t="s">
        <v>151</v>
      </c>
      <c r="D22" s="6" t="s">
        <v>208</v>
      </c>
      <c r="E22" s="6" t="s">
        <v>190</v>
      </c>
      <c r="F22" s="6" t="s">
        <v>209</v>
      </c>
      <c r="G22" s="6" t="s">
        <v>192</v>
      </c>
      <c r="H22" s="6" t="s">
        <v>210</v>
      </c>
      <c r="I22" s="6" t="s">
        <v>11</v>
      </c>
      <c r="K22" s="1" t="s">
        <v>333</v>
      </c>
      <c r="L22" s="1" t="s">
        <v>331</v>
      </c>
      <c r="M22" s="1" t="s">
        <v>332</v>
      </c>
      <c r="N22" s="1" t="s">
        <v>332</v>
      </c>
      <c r="O22" s="1" t="s">
        <v>331</v>
      </c>
      <c r="P22" s="1" t="s">
        <v>331</v>
      </c>
      <c r="Q22" s="1" t="s">
        <v>331</v>
      </c>
      <c r="R22" s="1" t="s">
        <v>331</v>
      </c>
    </row>
    <row r="23" spans="1:18" ht="120" x14ac:dyDescent="0.25">
      <c r="A23" s="6" t="s">
        <v>47</v>
      </c>
      <c r="B23" s="6" t="s">
        <v>48</v>
      </c>
      <c r="C23" s="6" t="s">
        <v>151</v>
      </c>
      <c r="D23" s="6" t="s">
        <v>211</v>
      </c>
      <c r="E23" s="6" t="s">
        <v>146</v>
      </c>
      <c r="F23" s="6" t="s">
        <v>148</v>
      </c>
      <c r="G23" s="6" t="s">
        <v>147</v>
      </c>
      <c r="H23" s="6" t="s">
        <v>212</v>
      </c>
      <c r="I23" s="6" t="s">
        <v>11</v>
      </c>
      <c r="K23" s="1" t="s">
        <v>333</v>
      </c>
      <c r="L23" s="1" t="s">
        <v>331</v>
      </c>
      <c r="M23" s="1" t="s">
        <v>332</v>
      </c>
      <c r="N23" s="1" t="s">
        <v>332</v>
      </c>
      <c r="O23" s="1" t="s">
        <v>331</v>
      </c>
      <c r="P23" s="1" t="s">
        <v>331</v>
      </c>
      <c r="Q23" s="1" t="s">
        <v>331</v>
      </c>
      <c r="R23" s="1" t="s">
        <v>331</v>
      </c>
    </row>
    <row r="24" spans="1:18" ht="120" x14ac:dyDescent="0.25">
      <c r="A24" s="6" t="s">
        <v>47</v>
      </c>
      <c r="B24" s="6" t="s">
        <v>48</v>
      </c>
      <c r="C24" s="6" t="s">
        <v>151</v>
      </c>
      <c r="D24" s="6" t="s">
        <v>213</v>
      </c>
      <c r="E24" s="6" t="s">
        <v>214</v>
      </c>
      <c r="F24" s="6" t="s">
        <v>215</v>
      </c>
      <c r="G24" s="6" t="s">
        <v>216</v>
      </c>
      <c r="H24" s="6" t="s">
        <v>217</v>
      </c>
      <c r="I24" s="6" t="s">
        <v>28</v>
      </c>
      <c r="K24" s="1" t="s">
        <v>333</v>
      </c>
      <c r="L24" s="1" t="s">
        <v>331</v>
      </c>
      <c r="M24" s="1" t="s">
        <v>332</v>
      </c>
      <c r="N24" s="1" t="s">
        <v>332</v>
      </c>
      <c r="O24" s="1" t="s">
        <v>331</v>
      </c>
      <c r="P24" s="1" t="s">
        <v>331</v>
      </c>
      <c r="Q24" s="1" t="s">
        <v>331</v>
      </c>
      <c r="R24" s="1" t="s">
        <v>331</v>
      </c>
    </row>
    <row r="25" spans="1:18" ht="90" x14ac:dyDescent="0.25">
      <c r="A25" s="6" t="s">
        <v>49</v>
      </c>
      <c r="B25" s="6" t="s">
        <v>50</v>
      </c>
      <c r="C25" s="6" t="s">
        <v>152</v>
      </c>
      <c r="D25" s="6" t="s">
        <v>218</v>
      </c>
      <c r="E25" s="6" t="s">
        <v>174</v>
      </c>
      <c r="F25" s="6" t="s">
        <v>174</v>
      </c>
      <c r="G25" s="6" t="s">
        <v>174</v>
      </c>
      <c r="H25" s="6" t="s">
        <v>174</v>
      </c>
      <c r="I25" s="6" t="s">
        <v>174</v>
      </c>
      <c r="K25" s="1" t="s">
        <v>353</v>
      </c>
      <c r="L25" s="1" t="s">
        <v>332</v>
      </c>
      <c r="M25" s="1" t="s">
        <v>332</v>
      </c>
      <c r="N25" s="1" t="s">
        <v>332</v>
      </c>
      <c r="O25" s="1" t="s">
        <v>332</v>
      </c>
      <c r="P25" s="1" t="s">
        <v>332</v>
      </c>
      <c r="Q25" s="1" t="s">
        <v>332</v>
      </c>
      <c r="R25" s="1" t="s">
        <v>332</v>
      </c>
    </row>
    <row r="26" spans="1:18" ht="90" x14ac:dyDescent="0.25">
      <c r="A26" s="6" t="s">
        <v>51</v>
      </c>
      <c r="B26" s="6" t="s">
        <v>52</v>
      </c>
      <c r="C26" s="6" t="s">
        <v>151</v>
      </c>
      <c r="D26" s="6" t="s">
        <v>219</v>
      </c>
      <c r="E26" s="6" t="s">
        <v>220</v>
      </c>
      <c r="F26" s="6" t="s">
        <v>221</v>
      </c>
      <c r="G26" s="6" t="s">
        <v>222</v>
      </c>
      <c r="H26" s="6" t="s">
        <v>223</v>
      </c>
      <c r="I26" s="6" t="s">
        <v>28</v>
      </c>
      <c r="K26" s="1" t="s">
        <v>333</v>
      </c>
      <c r="L26" s="1" t="s">
        <v>331</v>
      </c>
      <c r="M26" s="1" t="s">
        <v>332</v>
      </c>
      <c r="N26" s="1" t="s">
        <v>332</v>
      </c>
      <c r="O26" s="1" t="s">
        <v>331</v>
      </c>
      <c r="P26" s="1" t="s">
        <v>331</v>
      </c>
      <c r="Q26" s="1" t="s">
        <v>331</v>
      </c>
      <c r="R26" s="1" t="s">
        <v>331</v>
      </c>
    </row>
    <row r="27" spans="1:18" ht="120" x14ac:dyDescent="0.25">
      <c r="A27" s="6" t="s">
        <v>53</v>
      </c>
      <c r="B27" s="6" t="s">
        <v>54</v>
      </c>
      <c r="C27" s="6" t="s">
        <v>224</v>
      </c>
      <c r="D27" s="6" t="s">
        <v>225</v>
      </c>
      <c r="E27" s="6" t="s">
        <v>204</v>
      </c>
      <c r="F27" s="6" t="s">
        <v>226</v>
      </c>
      <c r="G27" s="6" t="s">
        <v>192</v>
      </c>
      <c r="H27" s="6" t="s">
        <v>227</v>
      </c>
      <c r="I27" s="6" t="s">
        <v>28</v>
      </c>
      <c r="K27" s="1" t="s">
        <v>334</v>
      </c>
      <c r="L27" s="1" t="s">
        <v>332</v>
      </c>
      <c r="M27" s="1" t="s">
        <v>332</v>
      </c>
      <c r="N27" s="1" t="s">
        <v>332</v>
      </c>
      <c r="O27" s="1" t="s">
        <v>331</v>
      </c>
      <c r="P27" s="1" t="s">
        <v>331</v>
      </c>
      <c r="Q27" s="1" t="s">
        <v>331</v>
      </c>
      <c r="R27" s="1" t="s">
        <v>331</v>
      </c>
    </row>
    <row r="28" spans="1:18" ht="120" x14ac:dyDescent="0.25">
      <c r="A28" s="6" t="s">
        <v>55</v>
      </c>
      <c r="B28" s="6" t="s">
        <v>56</v>
      </c>
      <c r="C28" s="6" t="s">
        <v>151</v>
      </c>
      <c r="D28" s="6" t="s">
        <v>228</v>
      </c>
      <c r="E28" s="6" t="s">
        <v>220</v>
      </c>
      <c r="F28" s="6" t="s">
        <v>229</v>
      </c>
      <c r="G28" s="6" t="s">
        <v>222</v>
      </c>
      <c r="H28" s="6" t="s">
        <v>230</v>
      </c>
      <c r="I28" s="6" t="s">
        <v>28</v>
      </c>
      <c r="K28" s="1" t="s">
        <v>333</v>
      </c>
      <c r="L28" s="1" t="s">
        <v>331</v>
      </c>
      <c r="M28" s="1" t="s">
        <v>332</v>
      </c>
      <c r="N28" s="1" t="s">
        <v>332</v>
      </c>
      <c r="O28" s="1" t="s">
        <v>331</v>
      </c>
      <c r="P28" s="1" t="s">
        <v>331</v>
      </c>
      <c r="Q28" s="1" t="s">
        <v>331</v>
      </c>
      <c r="R28" s="1" t="s">
        <v>331</v>
      </c>
    </row>
    <row r="29" spans="1:18" ht="90" x14ac:dyDescent="0.25">
      <c r="A29" s="6" t="s">
        <v>57</v>
      </c>
      <c r="B29" s="6" t="s">
        <v>58</v>
      </c>
      <c r="C29" s="6" t="s">
        <v>152</v>
      </c>
      <c r="D29" s="6" t="s">
        <v>231</v>
      </c>
      <c r="E29" s="6" t="s">
        <v>174</v>
      </c>
      <c r="F29" s="6" t="s">
        <v>174</v>
      </c>
      <c r="G29" s="6" t="s">
        <v>174</v>
      </c>
      <c r="H29" s="6" t="s">
        <v>174</v>
      </c>
      <c r="I29" s="6" t="s">
        <v>174</v>
      </c>
      <c r="K29" s="1" t="s">
        <v>353</v>
      </c>
      <c r="L29" s="1" t="s">
        <v>331</v>
      </c>
      <c r="M29" s="1" t="s">
        <v>332</v>
      </c>
      <c r="N29" s="1" t="s">
        <v>332</v>
      </c>
      <c r="O29" s="1" t="s">
        <v>332</v>
      </c>
      <c r="P29" s="1" t="s">
        <v>332</v>
      </c>
      <c r="Q29" s="1" t="s">
        <v>332</v>
      </c>
      <c r="R29" s="1" t="s">
        <v>332</v>
      </c>
    </row>
    <row r="30" spans="1:18" ht="90" x14ac:dyDescent="0.25">
      <c r="A30" s="6" t="s">
        <v>59</v>
      </c>
      <c r="B30" s="6" t="s">
        <v>60</v>
      </c>
      <c r="C30" s="6" t="s">
        <v>151</v>
      </c>
      <c r="D30" s="6" t="s">
        <v>232</v>
      </c>
      <c r="E30" s="6" t="s">
        <v>149</v>
      </c>
      <c r="F30" s="6" t="s">
        <v>233</v>
      </c>
      <c r="G30" s="6" t="s">
        <v>155</v>
      </c>
      <c r="H30" s="6" t="s">
        <v>234</v>
      </c>
      <c r="I30" s="6" t="s">
        <v>11</v>
      </c>
      <c r="K30" s="1" t="s">
        <v>333</v>
      </c>
      <c r="L30" s="1" t="s">
        <v>331</v>
      </c>
      <c r="M30" s="1" t="s">
        <v>332</v>
      </c>
      <c r="N30" s="1" t="s">
        <v>332</v>
      </c>
      <c r="O30" s="1" t="s">
        <v>331</v>
      </c>
      <c r="P30" s="1" t="s">
        <v>331</v>
      </c>
      <c r="Q30" s="1" t="s">
        <v>331</v>
      </c>
      <c r="R30" s="1" t="s">
        <v>331</v>
      </c>
    </row>
    <row r="31" spans="1:18" ht="135" x14ac:dyDescent="0.25">
      <c r="A31" s="6" t="s">
        <v>61</v>
      </c>
      <c r="B31" s="6" t="s">
        <v>62</v>
      </c>
      <c r="C31" s="6" t="s">
        <v>152</v>
      </c>
      <c r="D31" s="6" t="s">
        <v>235</v>
      </c>
      <c r="E31" s="6" t="s">
        <v>174</v>
      </c>
      <c r="F31" s="6" t="s">
        <v>174</v>
      </c>
      <c r="G31" s="6" t="s">
        <v>174</v>
      </c>
      <c r="H31" s="6" t="s">
        <v>174</v>
      </c>
      <c r="I31" s="6" t="s">
        <v>174</v>
      </c>
      <c r="K31" s="1" t="s">
        <v>353</v>
      </c>
      <c r="L31" s="1" t="s">
        <v>331</v>
      </c>
      <c r="M31" s="1" t="s">
        <v>332</v>
      </c>
      <c r="N31" s="1" t="s">
        <v>332</v>
      </c>
      <c r="O31" s="1" t="s">
        <v>332</v>
      </c>
      <c r="P31" s="1" t="s">
        <v>332</v>
      </c>
      <c r="Q31" s="1" t="s">
        <v>332</v>
      </c>
      <c r="R31" s="1" t="s">
        <v>332</v>
      </c>
    </row>
    <row r="32" spans="1:18" ht="135" x14ac:dyDescent="0.25">
      <c r="A32" s="6" t="s">
        <v>63</v>
      </c>
      <c r="B32" s="6" t="s">
        <v>64</v>
      </c>
      <c r="C32" s="6" t="s">
        <v>151</v>
      </c>
      <c r="D32" s="6" t="s">
        <v>236</v>
      </c>
      <c r="E32" s="6" t="s">
        <v>146</v>
      </c>
      <c r="F32" s="6" t="s">
        <v>237</v>
      </c>
      <c r="G32" s="6" t="s">
        <v>147</v>
      </c>
      <c r="H32" s="6" t="s">
        <v>238</v>
      </c>
      <c r="I32" s="6" t="s">
        <v>11</v>
      </c>
      <c r="K32" s="1" t="s">
        <v>333</v>
      </c>
      <c r="L32" s="1" t="s">
        <v>331</v>
      </c>
      <c r="M32" s="1" t="s">
        <v>332</v>
      </c>
      <c r="N32" s="1" t="s">
        <v>332</v>
      </c>
      <c r="O32" s="1" t="s">
        <v>331</v>
      </c>
      <c r="P32" s="1" t="s">
        <v>331</v>
      </c>
      <c r="Q32" s="1" t="s">
        <v>331</v>
      </c>
      <c r="R32" s="1" t="s">
        <v>331</v>
      </c>
    </row>
    <row r="33" spans="1:18" ht="60" x14ac:dyDescent="0.25">
      <c r="A33" s="6" t="s">
        <v>65</v>
      </c>
      <c r="B33" s="6" t="s">
        <v>66</v>
      </c>
      <c r="C33" s="6" t="s">
        <v>151</v>
      </c>
      <c r="D33" s="6" t="s">
        <v>239</v>
      </c>
      <c r="E33" s="6" t="s">
        <v>149</v>
      </c>
      <c r="F33" s="6" t="s">
        <v>240</v>
      </c>
      <c r="G33" s="6" t="s">
        <v>155</v>
      </c>
      <c r="H33" s="6" t="s">
        <v>241</v>
      </c>
      <c r="I33" s="6" t="s">
        <v>28</v>
      </c>
      <c r="K33" s="1" t="s">
        <v>334</v>
      </c>
      <c r="L33" s="1" t="s">
        <v>331</v>
      </c>
      <c r="M33" s="1" t="s">
        <v>332</v>
      </c>
      <c r="N33" s="1" t="s">
        <v>332</v>
      </c>
      <c r="O33" s="1" t="s">
        <v>331</v>
      </c>
      <c r="P33" s="1" t="s">
        <v>331</v>
      </c>
      <c r="Q33" s="1" t="s">
        <v>331</v>
      </c>
      <c r="R33" s="1" t="s">
        <v>331</v>
      </c>
    </row>
    <row r="34" spans="1:18" ht="105" x14ac:dyDescent="0.25">
      <c r="A34" s="6" t="s">
        <v>67</v>
      </c>
      <c r="B34" s="6" t="s">
        <v>68</v>
      </c>
      <c r="C34" s="6" t="s">
        <v>151</v>
      </c>
      <c r="D34" s="6" t="s">
        <v>242</v>
      </c>
      <c r="E34" s="6" t="s">
        <v>149</v>
      </c>
      <c r="F34" s="6" t="s">
        <v>243</v>
      </c>
      <c r="G34" s="6" t="s">
        <v>155</v>
      </c>
      <c r="H34" s="6" t="s">
        <v>244</v>
      </c>
      <c r="I34" s="6" t="s">
        <v>11</v>
      </c>
      <c r="K34" s="1" t="s">
        <v>333</v>
      </c>
      <c r="L34" s="1" t="s">
        <v>331</v>
      </c>
      <c r="M34" s="1" t="s">
        <v>332</v>
      </c>
      <c r="N34" s="1" t="s">
        <v>332</v>
      </c>
      <c r="O34" s="1" t="s">
        <v>331</v>
      </c>
      <c r="P34" s="1" t="s">
        <v>331</v>
      </c>
      <c r="Q34" s="1" t="s">
        <v>331</v>
      </c>
      <c r="R34" s="1" t="s">
        <v>331</v>
      </c>
    </row>
    <row r="35" spans="1:18" ht="60" x14ac:dyDescent="0.25">
      <c r="A35" s="6" t="s">
        <v>69</v>
      </c>
      <c r="B35" s="6" t="s">
        <v>70</v>
      </c>
      <c r="C35" s="6" t="s">
        <v>152</v>
      </c>
      <c r="D35" s="6" t="s">
        <v>245</v>
      </c>
      <c r="E35" s="6" t="s">
        <v>220</v>
      </c>
      <c r="F35" s="6" t="s">
        <v>246</v>
      </c>
      <c r="G35" s="6" t="s">
        <v>247</v>
      </c>
      <c r="H35" s="6" t="s">
        <v>248</v>
      </c>
      <c r="I35" s="6" t="s">
        <v>11</v>
      </c>
      <c r="K35" s="1" t="s">
        <v>353</v>
      </c>
      <c r="L35" s="1" t="s">
        <v>331</v>
      </c>
      <c r="M35" s="1" t="s">
        <v>332</v>
      </c>
      <c r="N35" s="1" t="s">
        <v>332</v>
      </c>
      <c r="O35" s="1" t="s">
        <v>331</v>
      </c>
      <c r="P35" s="1" t="s">
        <v>331</v>
      </c>
      <c r="Q35" s="1" t="s">
        <v>331</v>
      </c>
      <c r="R35" s="1" t="s">
        <v>332</v>
      </c>
    </row>
    <row r="36" spans="1:18" ht="105" x14ac:dyDescent="0.25">
      <c r="A36" s="6" t="s">
        <v>71</v>
      </c>
      <c r="B36" s="6" t="s">
        <v>72</v>
      </c>
      <c r="C36" s="6" t="s">
        <v>151</v>
      </c>
      <c r="D36" s="6" t="s">
        <v>249</v>
      </c>
      <c r="E36" s="6" t="s">
        <v>220</v>
      </c>
      <c r="F36" s="6" t="s">
        <v>250</v>
      </c>
      <c r="G36" s="6" t="s">
        <v>222</v>
      </c>
      <c r="H36" s="6" t="s">
        <v>251</v>
      </c>
      <c r="I36" s="6" t="s">
        <v>11</v>
      </c>
      <c r="K36" s="1" t="s">
        <v>333</v>
      </c>
      <c r="L36" s="1" t="s">
        <v>331</v>
      </c>
      <c r="M36" s="1" t="s">
        <v>332</v>
      </c>
      <c r="N36" s="1" t="s">
        <v>332</v>
      </c>
      <c r="O36" s="1" t="s">
        <v>331</v>
      </c>
      <c r="P36" s="1" t="s">
        <v>331</v>
      </c>
      <c r="Q36" s="1" t="s">
        <v>331</v>
      </c>
      <c r="R36" s="1" t="s">
        <v>331</v>
      </c>
    </row>
    <row r="37" spans="1:18" ht="315" x14ac:dyDescent="0.25">
      <c r="A37" s="6" t="s">
        <v>73</v>
      </c>
      <c r="B37" s="6" t="s">
        <v>74</v>
      </c>
      <c r="C37" s="6" t="s">
        <v>151</v>
      </c>
      <c r="D37" s="6" t="s">
        <v>252</v>
      </c>
      <c r="E37" s="6" t="s">
        <v>149</v>
      </c>
      <c r="F37" s="6" t="s">
        <v>253</v>
      </c>
      <c r="G37" s="6" t="s">
        <v>155</v>
      </c>
      <c r="H37" s="6" t="s">
        <v>254</v>
      </c>
      <c r="I37" s="6" t="s">
        <v>28</v>
      </c>
      <c r="K37" s="1" t="s">
        <v>334</v>
      </c>
      <c r="L37" s="1" t="s">
        <v>332</v>
      </c>
      <c r="M37" s="1" t="s">
        <v>332</v>
      </c>
      <c r="N37" s="1" t="s">
        <v>332</v>
      </c>
      <c r="O37" s="1" t="s">
        <v>331</v>
      </c>
      <c r="P37" s="1" t="s">
        <v>331</v>
      </c>
      <c r="Q37" s="1" t="s">
        <v>331</v>
      </c>
      <c r="R37" s="1" t="s">
        <v>331</v>
      </c>
    </row>
    <row r="38" spans="1:18" ht="315" x14ac:dyDescent="0.25">
      <c r="A38" s="6" t="s">
        <v>75</v>
      </c>
      <c r="B38" s="6" t="s">
        <v>76</v>
      </c>
      <c r="C38" s="6" t="s">
        <v>151</v>
      </c>
      <c r="D38" s="6" t="s">
        <v>255</v>
      </c>
      <c r="E38" s="6" t="s">
        <v>256</v>
      </c>
      <c r="F38" s="6" t="s">
        <v>257</v>
      </c>
      <c r="G38" s="6" t="s">
        <v>258</v>
      </c>
      <c r="H38" s="6" t="s">
        <v>259</v>
      </c>
      <c r="I38" s="6" t="s">
        <v>11</v>
      </c>
      <c r="K38" s="1" t="s">
        <v>333</v>
      </c>
      <c r="L38" s="1" t="s">
        <v>331</v>
      </c>
      <c r="M38" s="1" t="s">
        <v>332</v>
      </c>
      <c r="N38" s="1" t="s">
        <v>332</v>
      </c>
      <c r="O38" s="1" t="s">
        <v>331</v>
      </c>
      <c r="P38" s="1" t="s">
        <v>331</v>
      </c>
      <c r="Q38" s="1" t="s">
        <v>331</v>
      </c>
      <c r="R38" s="1" t="s">
        <v>331</v>
      </c>
    </row>
    <row r="39" spans="1:18" ht="409.5" x14ac:dyDescent="0.25">
      <c r="A39" s="6" t="s">
        <v>77</v>
      </c>
      <c r="B39" s="6" t="s">
        <v>78</v>
      </c>
      <c r="C39" s="6" t="s">
        <v>151</v>
      </c>
      <c r="D39" s="6" t="s">
        <v>260</v>
      </c>
      <c r="E39" s="6" t="s">
        <v>149</v>
      </c>
      <c r="F39" s="6" t="s">
        <v>261</v>
      </c>
      <c r="G39" s="6" t="s">
        <v>155</v>
      </c>
      <c r="H39" s="6" t="s">
        <v>262</v>
      </c>
      <c r="I39" s="6" t="s">
        <v>28</v>
      </c>
      <c r="K39" s="1" t="s">
        <v>334</v>
      </c>
      <c r="L39" s="1" t="s">
        <v>332</v>
      </c>
      <c r="M39" s="1" t="s">
        <v>332</v>
      </c>
      <c r="N39" s="1" t="s">
        <v>332</v>
      </c>
      <c r="O39" s="1" t="s">
        <v>331</v>
      </c>
      <c r="P39" s="1" t="s">
        <v>331</v>
      </c>
      <c r="Q39" s="1" t="s">
        <v>331</v>
      </c>
      <c r="R39" s="1" t="s">
        <v>331</v>
      </c>
    </row>
    <row r="40" spans="1:18" ht="409.5" x14ac:dyDescent="0.25">
      <c r="A40" s="6" t="s">
        <v>77</v>
      </c>
      <c r="B40" s="6" t="s">
        <v>78</v>
      </c>
      <c r="C40" s="6" t="s">
        <v>151</v>
      </c>
      <c r="D40" s="6" t="s">
        <v>263</v>
      </c>
      <c r="E40" s="6" t="s">
        <v>150</v>
      </c>
      <c r="F40" s="6" t="s">
        <v>264</v>
      </c>
      <c r="G40" s="6" t="s">
        <v>265</v>
      </c>
      <c r="H40" s="6" t="s">
        <v>266</v>
      </c>
      <c r="I40" s="6" t="s">
        <v>28</v>
      </c>
      <c r="K40" s="1" t="s">
        <v>334</v>
      </c>
      <c r="L40" s="1" t="s">
        <v>332</v>
      </c>
      <c r="M40" s="1" t="s">
        <v>332</v>
      </c>
      <c r="N40" s="1" t="s">
        <v>332</v>
      </c>
      <c r="O40" s="1" t="s">
        <v>331</v>
      </c>
      <c r="P40" s="1" t="s">
        <v>331</v>
      </c>
      <c r="Q40" s="1" t="s">
        <v>331</v>
      </c>
      <c r="R40" s="1" t="s">
        <v>331</v>
      </c>
    </row>
    <row r="41" spans="1:18" ht="409.5" x14ac:dyDescent="0.25">
      <c r="A41" s="6" t="s">
        <v>77</v>
      </c>
      <c r="B41" s="6" t="s">
        <v>78</v>
      </c>
      <c r="C41" s="6" t="s">
        <v>151</v>
      </c>
      <c r="D41" s="6" t="s">
        <v>267</v>
      </c>
      <c r="E41" s="6" t="s">
        <v>268</v>
      </c>
      <c r="F41" s="6" t="s">
        <v>269</v>
      </c>
      <c r="G41" s="6" t="s">
        <v>270</v>
      </c>
      <c r="H41" s="6" t="s">
        <v>271</v>
      </c>
      <c r="I41" s="6" t="s">
        <v>28</v>
      </c>
      <c r="K41" s="1" t="s">
        <v>334</v>
      </c>
      <c r="L41" s="1" t="s">
        <v>332</v>
      </c>
      <c r="M41" s="1" t="s">
        <v>332</v>
      </c>
      <c r="N41" s="1" t="s">
        <v>332</v>
      </c>
      <c r="O41" s="1" t="s">
        <v>331</v>
      </c>
      <c r="P41" s="1" t="s">
        <v>331</v>
      </c>
      <c r="Q41" s="1" t="s">
        <v>331</v>
      </c>
      <c r="R41" s="1" t="s">
        <v>331</v>
      </c>
    </row>
    <row r="42" spans="1:18" ht="150" x14ac:dyDescent="0.25">
      <c r="A42" s="6" t="s">
        <v>79</v>
      </c>
      <c r="B42" s="6" t="s">
        <v>80</v>
      </c>
      <c r="C42" s="6" t="s">
        <v>151</v>
      </c>
      <c r="D42" s="6" t="s">
        <v>272</v>
      </c>
      <c r="E42" s="6" t="s">
        <v>256</v>
      </c>
      <c r="F42" s="6" t="s">
        <v>273</v>
      </c>
      <c r="G42" s="6" t="s">
        <v>274</v>
      </c>
      <c r="H42" s="6" t="s">
        <v>275</v>
      </c>
      <c r="I42" s="6" t="s">
        <v>28</v>
      </c>
      <c r="K42" s="1" t="s">
        <v>333</v>
      </c>
      <c r="L42" s="1" t="s">
        <v>332</v>
      </c>
      <c r="M42" s="1" t="s">
        <v>332</v>
      </c>
      <c r="N42" s="1" t="s">
        <v>332</v>
      </c>
      <c r="O42" s="1" t="s">
        <v>331</v>
      </c>
      <c r="P42" s="1" t="s">
        <v>331</v>
      </c>
      <c r="Q42" s="1" t="s">
        <v>331</v>
      </c>
      <c r="R42" s="1" t="s">
        <v>331</v>
      </c>
    </row>
    <row r="43" spans="1:18" ht="120" x14ac:dyDescent="0.25">
      <c r="A43" s="6" t="s">
        <v>81</v>
      </c>
      <c r="B43" s="6" t="s">
        <v>82</v>
      </c>
      <c r="C43" s="6" t="s">
        <v>152</v>
      </c>
      <c r="D43" s="6" t="s">
        <v>276</v>
      </c>
      <c r="E43" s="6"/>
      <c r="F43" s="6"/>
      <c r="G43" s="6"/>
      <c r="H43" s="6"/>
      <c r="I43" s="6"/>
      <c r="K43" s="1" t="s">
        <v>335</v>
      </c>
      <c r="L43" s="1" t="s">
        <v>332</v>
      </c>
      <c r="M43" s="1" t="s">
        <v>332</v>
      </c>
      <c r="N43" s="1" t="s">
        <v>331</v>
      </c>
      <c r="O43" s="1" t="s">
        <v>331</v>
      </c>
      <c r="P43" s="1" t="s">
        <v>331</v>
      </c>
      <c r="Q43" s="1" t="s">
        <v>331</v>
      </c>
      <c r="R43" s="1" t="s">
        <v>331</v>
      </c>
    </row>
    <row r="44" spans="1:18" ht="120" x14ac:dyDescent="0.25">
      <c r="A44" s="6" t="s">
        <v>83</v>
      </c>
      <c r="B44" s="6" t="s">
        <v>84</v>
      </c>
      <c r="C44" s="6" t="s">
        <v>152</v>
      </c>
      <c r="D44" s="6" t="s">
        <v>277</v>
      </c>
      <c r="E44" s="6" t="s">
        <v>174</v>
      </c>
      <c r="F44" s="6" t="s">
        <v>174</v>
      </c>
      <c r="G44" s="6" t="s">
        <v>174</v>
      </c>
      <c r="H44" s="6" t="s">
        <v>174</v>
      </c>
      <c r="I44" s="6" t="s">
        <v>174</v>
      </c>
      <c r="K44" s="1" t="s">
        <v>335</v>
      </c>
      <c r="L44" s="1" t="s">
        <v>332</v>
      </c>
      <c r="M44" s="1" t="s">
        <v>332</v>
      </c>
      <c r="N44" s="1" t="s">
        <v>331</v>
      </c>
      <c r="O44" s="1" t="s">
        <v>331</v>
      </c>
      <c r="P44" s="1" t="s">
        <v>331</v>
      </c>
      <c r="Q44" s="1" t="s">
        <v>331</v>
      </c>
      <c r="R44" s="1" t="s">
        <v>331</v>
      </c>
    </row>
    <row r="45" spans="1:18" ht="150" x14ac:dyDescent="0.25">
      <c r="A45" s="6" t="s">
        <v>85</v>
      </c>
      <c r="B45" s="6" t="s">
        <v>86</v>
      </c>
      <c r="C45" s="6" t="s">
        <v>152</v>
      </c>
      <c r="D45" s="6" t="s">
        <v>278</v>
      </c>
      <c r="E45" s="6" t="s">
        <v>174</v>
      </c>
      <c r="F45" s="6" t="s">
        <v>174</v>
      </c>
      <c r="G45" s="6" t="s">
        <v>174</v>
      </c>
      <c r="H45" s="6" t="s">
        <v>174</v>
      </c>
      <c r="I45" s="6" t="s">
        <v>174</v>
      </c>
      <c r="K45" s="1" t="s">
        <v>353</v>
      </c>
      <c r="L45" s="1" t="s">
        <v>331</v>
      </c>
      <c r="M45" s="1" t="s">
        <v>332</v>
      </c>
      <c r="N45" s="1" t="s">
        <v>332</v>
      </c>
      <c r="O45" s="1" t="s">
        <v>332</v>
      </c>
      <c r="P45" s="1" t="s">
        <v>332</v>
      </c>
      <c r="Q45" s="1" t="s">
        <v>332</v>
      </c>
      <c r="R45" s="1" t="s">
        <v>332</v>
      </c>
    </row>
    <row r="46" spans="1:18" ht="120" x14ac:dyDescent="0.25">
      <c r="A46" s="6" t="s">
        <v>87</v>
      </c>
      <c r="B46" s="6" t="s">
        <v>88</v>
      </c>
      <c r="C46" s="6" t="s">
        <v>151</v>
      </c>
      <c r="D46" s="6" t="s">
        <v>279</v>
      </c>
      <c r="E46" s="6" t="s">
        <v>149</v>
      </c>
      <c r="F46" s="6" t="s">
        <v>280</v>
      </c>
      <c r="G46" s="6" t="s">
        <v>147</v>
      </c>
      <c r="H46" s="6" t="s">
        <v>281</v>
      </c>
      <c r="I46" s="6" t="s">
        <v>11</v>
      </c>
      <c r="K46" s="1" t="s">
        <v>333</v>
      </c>
      <c r="L46" s="1" t="s">
        <v>331</v>
      </c>
      <c r="M46" s="1" t="s">
        <v>332</v>
      </c>
      <c r="N46" s="1" t="s">
        <v>332</v>
      </c>
      <c r="O46" s="1" t="s">
        <v>331</v>
      </c>
      <c r="P46" s="1" t="s">
        <v>331</v>
      </c>
      <c r="Q46" s="1" t="s">
        <v>331</v>
      </c>
      <c r="R46" s="1" t="s">
        <v>331</v>
      </c>
    </row>
    <row r="47" spans="1:18" ht="135" x14ac:dyDescent="0.25">
      <c r="A47" s="6" t="s">
        <v>89</v>
      </c>
      <c r="B47" s="6" t="s">
        <v>90</v>
      </c>
      <c r="C47" s="6" t="s">
        <v>152</v>
      </c>
      <c r="D47" s="6" t="s">
        <v>282</v>
      </c>
      <c r="E47" s="6"/>
      <c r="F47" s="6"/>
      <c r="G47" s="6"/>
      <c r="H47" s="6"/>
      <c r="I47" s="6"/>
      <c r="K47" s="1" t="s">
        <v>353</v>
      </c>
      <c r="L47" s="1" t="s">
        <v>331</v>
      </c>
      <c r="M47" s="1" t="s">
        <v>332</v>
      </c>
      <c r="N47" s="1" t="s">
        <v>332</v>
      </c>
      <c r="O47" s="1" t="s">
        <v>332</v>
      </c>
      <c r="P47" s="1" t="s">
        <v>332</v>
      </c>
      <c r="Q47" s="1" t="s">
        <v>332</v>
      </c>
      <c r="R47" s="1" t="s">
        <v>332</v>
      </c>
    </row>
    <row r="48" spans="1:18" ht="105" x14ac:dyDescent="0.25">
      <c r="A48" s="6" t="s">
        <v>91</v>
      </c>
      <c r="B48" s="6" t="s">
        <v>92</v>
      </c>
      <c r="C48" s="6" t="s">
        <v>151</v>
      </c>
      <c r="D48" s="6" t="s">
        <v>283</v>
      </c>
      <c r="E48" s="6" t="s">
        <v>161</v>
      </c>
      <c r="F48" s="6" t="s">
        <v>284</v>
      </c>
      <c r="G48" s="6" t="s">
        <v>163</v>
      </c>
      <c r="H48" s="6" t="s">
        <v>285</v>
      </c>
      <c r="I48" s="6" t="s">
        <v>11</v>
      </c>
      <c r="K48" s="1" t="s">
        <v>333</v>
      </c>
      <c r="L48" s="1" t="s">
        <v>331</v>
      </c>
      <c r="M48" s="1" t="s">
        <v>332</v>
      </c>
      <c r="N48" s="1" t="s">
        <v>332</v>
      </c>
      <c r="O48" s="1" t="s">
        <v>331</v>
      </c>
      <c r="P48" s="1" t="s">
        <v>331</v>
      </c>
      <c r="Q48" s="1" t="s">
        <v>331</v>
      </c>
      <c r="R48" s="1" t="s">
        <v>331</v>
      </c>
    </row>
    <row r="49" spans="1:18" ht="105" x14ac:dyDescent="0.25">
      <c r="A49" s="6" t="s">
        <v>93</v>
      </c>
      <c r="B49" s="6" t="s">
        <v>94</v>
      </c>
      <c r="C49" s="6" t="s">
        <v>151</v>
      </c>
      <c r="D49" s="6" t="s">
        <v>286</v>
      </c>
      <c r="E49" s="6" t="s">
        <v>146</v>
      </c>
      <c r="F49" s="6" t="s">
        <v>287</v>
      </c>
      <c r="G49" s="6" t="s">
        <v>147</v>
      </c>
      <c r="H49" s="6" t="s">
        <v>288</v>
      </c>
      <c r="I49" s="6" t="s">
        <v>28</v>
      </c>
      <c r="K49" s="1" t="s">
        <v>334</v>
      </c>
      <c r="L49" s="1" t="s">
        <v>332</v>
      </c>
      <c r="M49" s="1" t="s">
        <v>332</v>
      </c>
      <c r="N49" s="1" t="s">
        <v>332</v>
      </c>
      <c r="O49" s="1" t="s">
        <v>331</v>
      </c>
      <c r="P49" s="1" t="s">
        <v>331</v>
      </c>
      <c r="Q49" s="1" t="s">
        <v>331</v>
      </c>
      <c r="R49" s="1" t="s">
        <v>331</v>
      </c>
    </row>
    <row r="50" spans="1:18" ht="135" x14ac:dyDescent="0.25">
      <c r="A50" s="6" t="s">
        <v>95</v>
      </c>
      <c r="B50" s="6" t="s">
        <v>96</v>
      </c>
      <c r="C50" s="6" t="s">
        <v>151</v>
      </c>
      <c r="D50" s="6" t="s">
        <v>289</v>
      </c>
      <c r="E50" s="6" t="s">
        <v>220</v>
      </c>
      <c r="F50" s="6" t="s">
        <v>290</v>
      </c>
      <c r="G50" s="6" t="s">
        <v>222</v>
      </c>
      <c r="H50" s="6" t="s">
        <v>291</v>
      </c>
      <c r="I50" s="6" t="s">
        <v>28</v>
      </c>
      <c r="K50" s="1" t="s">
        <v>333</v>
      </c>
      <c r="L50" s="1" t="s">
        <v>331</v>
      </c>
      <c r="M50" s="1" t="s">
        <v>332</v>
      </c>
      <c r="N50" s="1" t="s">
        <v>332</v>
      </c>
      <c r="O50" s="1" t="s">
        <v>331</v>
      </c>
      <c r="P50" s="1" t="s">
        <v>331</v>
      </c>
      <c r="Q50" s="1" t="s">
        <v>331</v>
      </c>
      <c r="R50" s="1" t="s">
        <v>331</v>
      </c>
    </row>
    <row r="51" spans="1:18" ht="120" x14ac:dyDescent="0.25">
      <c r="A51" s="6" t="s">
        <v>97</v>
      </c>
      <c r="B51" s="6" t="s">
        <v>98</v>
      </c>
      <c r="C51" s="6" t="s">
        <v>151</v>
      </c>
      <c r="D51" s="6" t="s">
        <v>292</v>
      </c>
      <c r="E51" s="6" t="s">
        <v>204</v>
      </c>
      <c r="F51" s="6" t="s">
        <v>293</v>
      </c>
      <c r="G51" s="6" t="s">
        <v>192</v>
      </c>
      <c r="H51" s="6" t="s">
        <v>294</v>
      </c>
      <c r="I51" s="6" t="s">
        <v>11</v>
      </c>
      <c r="K51" s="1" t="s">
        <v>333</v>
      </c>
      <c r="L51" s="1" t="s">
        <v>331</v>
      </c>
      <c r="M51" s="1" t="s">
        <v>332</v>
      </c>
      <c r="N51" s="1" t="s">
        <v>332</v>
      </c>
      <c r="O51" s="1" t="s">
        <v>331</v>
      </c>
      <c r="P51" s="1" t="s">
        <v>331</v>
      </c>
      <c r="Q51" s="1" t="s">
        <v>331</v>
      </c>
      <c r="R51" s="1" t="s">
        <v>331</v>
      </c>
    </row>
    <row r="52" spans="1:18" ht="90" x14ac:dyDescent="0.25">
      <c r="A52" s="6" t="s">
        <v>99</v>
      </c>
      <c r="B52" s="6" t="s">
        <v>100</v>
      </c>
      <c r="C52" s="6" t="s">
        <v>151</v>
      </c>
      <c r="D52" s="6" t="s">
        <v>295</v>
      </c>
      <c r="E52" s="6" t="s">
        <v>220</v>
      </c>
      <c r="F52" s="6" t="s">
        <v>296</v>
      </c>
      <c r="G52" s="6" t="s">
        <v>222</v>
      </c>
      <c r="H52" s="6" t="s">
        <v>297</v>
      </c>
      <c r="I52" s="6" t="s">
        <v>11</v>
      </c>
      <c r="K52" s="1" t="s">
        <v>333</v>
      </c>
      <c r="L52" s="1" t="s">
        <v>331</v>
      </c>
      <c r="M52" s="1" t="s">
        <v>332</v>
      </c>
      <c r="N52" s="1" t="s">
        <v>332</v>
      </c>
      <c r="O52" s="1" t="s">
        <v>331</v>
      </c>
      <c r="P52" s="1" t="s">
        <v>331</v>
      </c>
      <c r="Q52" s="1" t="s">
        <v>331</v>
      </c>
      <c r="R52" s="1" t="s">
        <v>331</v>
      </c>
    </row>
    <row r="53" spans="1:18" ht="75" x14ac:dyDescent="0.25">
      <c r="A53" s="6" t="s">
        <v>101</v>
      </c>
      <c r="B53" s="6" t="s">
        <v>102</v>
      </c>
      <c r="C53" s="6" t="s">
        <v>151</v>
      </c>
      <c r="D53" s="6" t="s">
        <v>298</v>
      </c>
      <c r="E53" s="6" t="s">
        <v>204</v>
      </c>
      <c r="F53" s="6" t="s">
        <v>299</v>
      </c>
      <c r="G53" s="6" t="s">
        <v>192</v>
      </c>
      <c r="H53" s="6" t="s">
        <v>300</v>
      </c>
      <c r="I53" s="6" t="s">
        <v>28</v>
      </c>
      <c r="K53" s="1" t="s">
        <v>334</v>
      </c>
      <c r="L53" s="1" t="s">
        <v>332</v>
      </c>
      <c r="M53" s="1" t="s">
        <v>332</v>
      </c>
      <c r="N53" s="1" t="s">
        <v>332</v>
      </c>
      <c r="O53" s="1" t="s">
        <v>331</v>
      </c>
      <c r="P53" s="1" t="s">
        <v>331</v>
      </c>
      <c r="Q53" s="1" t="s">
        <v>331</v>
      </c>
      <c r="R53" s="1" t="s">
        <v>331</v>
      </c>
    </row>
    <row r="54" spans="1:18" ht="105" x14ac:dyDescent="0.25">
      <c r="A54" s="6" t="s">
        <v>103</v>
      </c>
      <c r="B54" s="6" t="s">
        <v>104</v>
      </c>
      <c r="C54" s="6" t="s">
        <v>151</v>
      </c>
      <c r="D54" s="6" t="s">
        <v>301</v>
      </c>
      <c r="E54" s="6" t="s">
        <v>204</v>
      </c>
      <c r="F54" s="6" t="s">
        <v>302</v>
      </c>
      <c r="G54" s="6" t="s">
        <v>192</v>
      </c>
      <c r="H54" s="6" t="s">
        <v>303</v>
      </c>
      <c r="I54" s="6" t="s">
        <v>28</v>
      </c>
      <c r="K54" s="1" t="s">
        <v>334</v>
      </c>
      <c r="L54" s="1" t="s">
        <v>331</v>
      </c>
      <c r="M54" s="1" t="s">
        <v>332</v>
      </c>
      <c r="N54" s="1" t="s">
        <v>332</v>
      </c>
      <c r="O54" s="1" t="s">
        <v>331</v>
      </c>
      <c r="P54" s="1" t="s">
        <v>331</v>
      </c>
      <c r="Q54" s="1" t="s">
        <v>331</v>
      </c>
      <c r="R54" s="1" t="s">
        <v>331</v>
      </c>
    </row>
    <row r="55" spans="1:18" ht="90" x14ac:dyDescent="0.25">
      <c r="A55" s="6" t="s">
        <v>105</v>
      </c>
      <c r="B55" s="6" t="s">
        <v>106</v>
      </c>
      <c r="C55" s="6" t="s">
        <v>152</v>
      </c>
      <c r="D55" s="6" t="s">
        <v>304</v>
      </c>
      <c r="E55" s="6" t="s">
        <v>174</v>
      </c>
      <c r="F55" s="6" t="s">
        <v>174</v>
      </c>
      <c r="G55" s="6" t="s">
        <v>174</v>
      </c>
      <c r="H55" s="6" t="s">
        <v>174</v>
      </c>
      <c r="I55" s="6" t="s">
        <v>174</v>
      </c>
      <c r="K55" s="1" t="s">
        <v>335</v>
      </c>
      <c r="L55" s="1" t="s">
        <v>332</v>
      </c>
      <c r="M55" s="1" t="s">
        <v>332</v>
      </c>
      <c r="N55" s="1" t="s">
        <v>332</v>
      </c>
      <c r="O55" s="1" t="s">
        <v>331</v>
      </c>
      <c r="P55" s="1" t="s">
        <v>331</v>
      </c>
      <c r="Q55" s="1" t="s">
        <v>331</v>
      </c>
      <c r="R55" s="1" t="s">
        <v>331</v>
      </c>
    </row>
    <row r="56" spans="1:18" ht="105" x14ac:dyDescent="0.25">
      <c r="A56" s="6" t="s">
        <v>107</v>
      </c>
      <c r="B56" s="6" t="s">
        <v>108</v>
      </c>
      <c r="C56" s="6" t="s">
        <v>152</v>
      </c>
      <c r="D56" s="6" t="s">
        <v>305</v>
      </c>
      <c r="E56" s="6" t="s">
        <v>174</v>
      </c>
      <c r="F56" s="6" t="s">
        <v>174</v>
      </c>
      <c r="G56" s="6" t="s">
        <v>174</v>
      </c>
      <c r="H56" s="6" t="s">
        <v>174</v>
      </c>
      <c r="I56" s="6" t="s">
        <v>174</v>
      </c>
      <c r="K56" s="1" t="s">
        <v>353</v>
      </c>
      <c r="L56" s="1" t="s">
        <v>331</v>
      </c>
      <c r="M56" s="1" t="s">
        <v>332</v>
      </c>
      <c r="N56" s="1" t="s">
        <v>332</v>
      </c>
      <c r="O56" s="1" t="s">
        <v>332</v>
      </c>
      <c r="P56" s="1" t="s">
        <v>332</v>
      </c>
      <c r="Q56" s="1" t="s">
        <v>332</v>
      </c>
      <c r="R56" s="1" t="s">
        <v>332</v>
      </c>
    </row>
    <row r="57" spans="1:18" ht="75" x14ac:dyDescent="0.25">
      <c r="A57" s="6" t="s">
        <v>109</v>
      </c>
      <c r="B57" s="6" t="s">
        <v>110</v>
      </c>
      <c r="C57" s="6" t="s">
        <v>151</v>
      </c>
      <c r="D57" s="6" t="s">
        <v>306</v>
      </c>
      <c r="E57" s="6" t="s">
        <v>146</v>
      </c>
      <c r="F57" s="6" t="s">
        <v>307</v>
      </c>
      <c r="G57" s="6" t="s">
        <v>147</v>
      </c>
      <c r="H57" s="6" t="s">
        <v>308</v>
      </c>
      <c r="I57" s="6" t="s">
        <v>11</v>
      </c>
      <c r="K57" s="1" t="s">
        <v>333</v>
      </c>
      <c r="L57" s="1" t="s">
        <v>331</v>
      </c>
      <c r="N57" s="1" t="s">
        <v>332</v>
      </c>
      <c r="O57" s="1" t="s">
        <v>331</v>
      </c>
      <c r="P57" s="1" t="s">
        <v>331</v>
      </c>
      <c r="Q57" s="1" t="s">
        <v>331</v>
      </c>
      <c r="R57" s="1" t="s">
        <v>331</v>
      </c>
    </row>
    <row r="58" spans="1:18" ht="240" x14ac:dyDescent="0.25">
      <c r="A58" s="6" t="s">
        <v>111</v>
      </c>
      <c r="B58" s="6" t="s">
        <v>112</v>
      </c>
      <c r="C58" s="6" t="s">
        <v>151</v>
      </c>
      <c r="D58" s="6" t="s">
        <v>309</v>
      </c>
      <c r="E58" s="6" t="s">
        <v>204</v>
      </c>
      <c r="F58" s="6" t="s">
        <v>310</v>
      </c>
      <c r="G58" s="6" t="s">
        <v>192</v>
      </c>
      <c r="H58" s="6" t="s">
        <v>311</v>
      </c>
      <c r="I58" s="6" t="s">
        <v>11</v>
      </c>
      <c r="K58" s="1" t="s">
        <v>334</v>
      </c>
      <c r="L58" s="1" t="s">
        <v>332</v>
      </c>
      <c r="M58" s="1" t="s">
        <v>332</v>
      </c>
      <c r="N58" s="1" t="s">
        <v>332</v>
      </c>
      <c r="O58" s="1" t="s">
        <v>331</v>
      </c>
      <c r="P58" s="1" t="s">
        <v>331</v>
      </c>
      <c r="Q58" s="1" t="s">
        <v>331</v>
      </c>
      <c r="R58" s="1" t="s">
        <v>331</v>
      </c>
    </row>
    <row r="59" spans="1:18" ht="75" x14ac:dyDescent="0.25">
      <c r="A59" s="6" t="s">
        <v>113</v>
      </c>
      <c r="B59" s="6" t="s">
        <v>114</v>
      </c>
      <c r="C59" s="6" t="s">
        <v>151</v>
      </c>
      <c r="D59" s="6" t="s">
        <v>312</v>
      </c>
      <c r="E59" s="6" t="s">
        <v>204</v>
      </c>
      <c r="F59" s="6" t="s">
        <v>313</v>
      </c>
      <c r="G59" s="6" t="s">
        <v>192</v>
      </c>
      <c r="H59" s="6" t="s">
        <v>314</v>
      </c>
      <c r="I59" s="6" t="s">
        <v>11</v>
      </c>
      <c r="K59" s="1" t="s">
        <v>333</v>
      </c>
      <c r="L59" s="1" t="s">
        <v>331</v>
      </c>
      <c r="M59" s="1" t="s">
        <v>332</v>
      </c>
      <c r="N59" s="1" t="s">
        <v>332</v>
      </c>
      <c r="O59" s="1" t="s">
        <v>331</v>
      </c>
      <c r="P59" s="1" t="s">
        <v>331</v>
      </c>
      <c r="Q59" s="1" t="s">
        <v>331</v>
      </c>
      <c r="R59" s="1" t="s">
        <v>331</v>
      </c>
    </row>
    <row r="60" spans="1:18" ht="135" x14ac:dyDescent="0.25">
      <c r="A60" s="6" t="s">
        <v>115</v>
      </c>
      <c r="B60" s="6" t="s">
        <v>116</v>
      </c>
      <c r="C60" s="6" t="s">
        <v>152</v>
      </c>
      <c r="D60" s="6" t="s">
        <v>315</v>
      </c>
      <c r="E60" s="6" t="s">
        <v>174</v>
      </c>
      <c r="F60" s="6" t="s">
        <v>174</v>
      </c>
      <c r="G60" s="6" t="s">
        <v>174</v>
      </c>
      <c r="H60" s="6" t="s">
        <v>174</v>
      </c>
      <c r="I60" s="6" t="s">
        <v>28</v>
      </c>
      <c r="K60" s="1" t="s">
        <v>353</v>
      </c>
      <c r="L60" s="1" t="s">
        <v>331</v>
      </c>
      <c r="M60" s="1" t="s">
        <v>332</v>
      </c>
      <c r="N60" s="1" t="s">
        <v>332</v>
      </c>
      <c r="O60" s="1" t="s">
        <v>332</v>
      </c>
      <c r="P60" s="1" t="s">
        <v>332</v>
      </c>
      <c r="Q60" s="1" t="s">
        <v>332</v>
      </c>
      <c r="R60" s="1" t="s">
        <v>332</v>
      </c>
    </row>
    <row r="61" spans="1:18" ht="150" x14ac:dyDescent="0.25">
      <c r="A61" s="6" t="s">
        <v>117</v>
      </c>
      <c r="B61" s="6" t="s">
        <v>118</v>
      </c>
      <c r="C61" s="6" t="s">
        <v>151</v>
      </c>
      <c r="D61" s="6" t="s">
        <v>316</v>
      </c>
      <c r="E61" s="6" t="s">
        <v>317</v>
      </c>
      <c r="F61" s="6" t="s">
        <v>318</v>
      </c>
      <c r="G61" s="6" t="s">
        <v>319</v>
      </c>
      <c r="H61" s="6" t="s">
        <v>320</v>
      </c>
      <c r="I61" s="6" t="s">
        <v>28</v>
      </c>
      <c r="K61" s="1" t="s">
        <v>333</v>
      </c>
      <c r="L61" s="1" t="s">
        <v>331</v>
      </c>
      <c r="M61" s="1" t="s">
        <v>332</v>
      </c>
      <c r="N61" s="1" t="s">
        <v>332</v>
      </c>
      <c r="O61" s="1" t="s">
        <v>331</v>
      </c>
      <c r="P61" s="1" t="s">
        <v>331</v>
      </c>
      <c r="Q61" s="1" t="s">
        <v>331</v>
      </c>
      <c r="R61" s="1" t="s">
        <v>331</v>
      </c>
    </row>
    <row r="62" spans="1:18" ht="135" x14ac:dyDescent="0.25">
      <c r="A62" s="6" t="s">
        <v>119</v>
      </c>
      <c r="B62" s="6" t="s">
        <v>120</v>
      </c>
      <c r="C62" s="6" t="s">
        <v>152</v>
      </c>
      <c r="D62" s="6" t="s">
        <v>321</v>
      </c>
      <c r="E62" s="6" t="s">
        <v>174</v>
      </c>
      <c r="F62" s="6" t="s">
        <v>174</v>
      </c>
      <c r="G62" s="6" t="s">
        <v>174</v>
      </c>
      <c r="H62" s="6" t="s">
        <v>174</v>
      </c>
      <c r="I62" s="6" t="s">
        <v>174</v>
      </c>
      <c r="K62" s="1" t="s">
        <v>353</v>
      </c>
      <c r="L62" s="1" t="s">
        <v>331</v>
      </c>
      <c r="M62" s="1" t="s">
        <v>332</v>
      </c>
      <c r="N62" s="1" t="s">
        <v>332</v>
      </c>
      <c r="O62" s="1" t="s">
        <v>332</v>
      </c>
      <c r="P62" s="1" t="s">
        <v>332</v>
      </c>
      <c r="Q62" s="1" t="s">
        <v>332</v>
      </c>
      <c r="R62" s="1" t="s">
        <v>332</v>
      </c>
    </row>
    <row r="63" spans="1:18" ht="135" x14ac:dyDescent="0.25">
      <c r="A63" s="6" t="s">
        <v>121</v>
      </c>
      <c r="B63" s="6" t="s">
        <v>122</v>
      </c>
      <c r="C63" s="6" t="s">
        <v>151</v>
      </c>
      <c r="D63" s="6" t="s">
        <v>322</v>
      </c>
      <c r="E63" s="6" t="s">
        <v>256</v>
      </c>
      <c r="F63" s="6" t="s">
        <v>323</v>
      </c>
      <c r="G63" s="6" t="s">
        <v>319</v>
      </c>
      <c r="H63" s="6" t="s">
        <v>324</v>
      </c>
      <c r="I63" s="6" t="s">
        <v>11</v>
      </c>
      <c r="K63" s="1" t="s">
        <v>333</v>
      </c>
      <c r="L63" s="1" t="s">
        <v>331</v>
      </c>
      <c r="M63" s="1" t="s">
        <v>332</v>
      </c>
      <c r="N63" s="1" t="s">
        <v>332</v>
      </c>
      <c r="O63" s="1" t="s">
        <v>331</v>
      </c>
      <c r="P63" s="1" t="s">
        <v>331</v>
      </c>
      <c r="Q63" s="1" t="s">
        <v>331</v>
      </c>
      <c r="R63" s="1" t="s">
        <v>331</v>
      </c>
    </row>
    <row r="64" spans="1:18" ht="120" x14ac:dyDescent="0.25">
      <c r="A64" s="6" t="s">
        <v>123</v>
      </c>
      <c r="B64" s="6" t="s">
        <v>124</v>
      </c>
      <c r="C64" s="6" t="s">
        <v>151</v>
      </c>
      <c r="D64" s="6" t="s">
        <v>325</v>
      </c>
      <c r="E64" s="6" t="s">
        <v>220</v>
      </c>
      <c r="F64" s="6" t="s">
        <v>326</v>
      </c>
      <c r="G64" s="6" t="s">
        <v>222</v>
      </c>
      <c r="H64" s="6" t="s">
        <v>327</v>
      </c>
      <c r="I64" s="6" t="s">
        <v>28</v>
      </c>
      <c r="K64" s="1" t="s">
        <v>334</v>
      </c>
      <c r="L64" s="1" t="s">
        <v>331</v>
      </c>
      <c r="M64" s="1" t="s">
        <v>332</v>
      </c>
      <c r="N64" s="1" t="s">
        <v>332</v>
      </c>
      <c r="O64" s="1" t="s">
        <v>331</v>
      </c>
      <c r="P64" s="1" t="s">
        <v>331</v>
      </c>
      <c r="Q64" s="1" t="s">
        <v>331</v>
      </c>
      <c r="R64" s="1" t="s">
        <v>331</v>
      </c>
    </row>
    <row r="65" spans="1:18" ht="90" x14ac:dyDescent="0.25">
      <c r="A65" s="6" t="s">
        <v>125</v>
      </c>
      <c r="B65" s="6" t="s">
        <v>126</v>
      </c>
      <c r="C65" s="6" t="s">
        <v>151</v>
      </c>
      <c r="D65" s="6" t="s">
        <v>328</v>
      </c>
      <c r="E65" s="6" t="s">
        <v>146</v>
      </c>
      <c r="F65" s="6" t="s">
        <v>329</v>
      </c>
      <c r="G65" s="6" t="s">
        <v>147</v>
      </c>
      <c r="H65" s="6" t="s">
        <v>330</v>
      </c>
      <c r="I65" s="6" t="s">
        <v>28</v>
      </c>
      <c r="K65" s="1" t="s">
        <v>333</v>
      </c>
      <c r="L65" s="1" t="s">
        <v>331</v>
      </c>
      <c r="M65" s="1" t="s">
        <v>332</v>
      </c>
      <c r="N65" s="1" t="s">
        <v>332</v>
      </c>
      <c r="O65" s="1" t="s">
        <v>331</v>
      </c>
      <c r="P65" s="1" t="s">
        <v>331</v>
      </c>
      <c r="Q65" s="1" t="s">
        <v>331</v>
      </c>
      <c r="R65" s="1" t="s">
        <v>331</v>
      </c>
    </row>
  </sheetData>
  <mergeCells count="14">
    <mergeCell ref="O1:R1"/>
    <mergeCell ref="K1:K2"/>
    <mergeCell ref="L1:L2"/>
    <mergeCell ref="M1:M2"/>
    <mergeCell ref="N1:N2"/>
    <mergeCell ref="F1:F2"/>
    <mergeCell ref="G1:G2"/>
    <mergeCell ref="H1:H2"/>
    <mergeCell ref="I1:I2"/>
    <mergeCell ref="A1:A2"/>
    <mergeCell ref="B1:B2"/>
    <mergeCell ref="C1:C2"/>
    <mergeCell ref="D1:D2"/>
    <mergeCell ref="E1: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3"/>
  <sheetViews>
    <sheetView zoomScale="115" zoomScaleNormal="115" workbookViewId="0">
      <selection activeCell="B25" sqref="B25"/>
    </sheetView>
  </sheetViews>
  <sheetFormatPr defaultRowHeight="15" x14ac:dyDescent="0.25"/>
  <cols>
    <col min="1" max="1" width="11.28515625" bestFit="1" customWidth="1"/>
  </cols>
  <sheetData>
    <row r="1" spans="1:26" x14ac:dyDescent="0.25">
      <c r="A1" s="20" t="s">
        <v>132</v>
      </c>
      <c r="B1" s="20"/>
      <c r="C1" t="s">
        <v>9</v>
      </c>
      <c r="D1" t="s">
        <v>12</v>
      </c>
      <c r="E1" t="s">
        <v>14</v>
      </c>
      <c r="F1" t="s">
        <v>16</v>
      </c>
      <c r="G1" t="s">
        <v>18</v>
      </c>
      <c r="H1" t="s">
        <v>20</v>
      </c>
      <c r="I1" t="s">
        <v>22</v>
      </c>
      <c r="J1" t="s">
        <v>24</v>
      </c>
      <c r="K1" t="s">
        <v>26</v>
      </c>
      <c r="L1" t="s">
        <v>29</v>
      </c>
      <c r="M1" t="s">
        <v>31</v>
      </c>
      <c r="N1" t="s">
        <v>33</v>
      </c>
      <c r="O1" t="s">
        <v>35</v>
      </c>
      <c r="P1" t="s">
        <v>37</v>
      </c>
      <c r="Q1" t="s">
        <v>39</v>
      </c>
      <c r="R1" t="s">
        <v>41</v>
      </c>
      <c r="S1" t="s">
        <v>43</v>
      </c>
      <c r="T1" t="s">
        <v>45</v>
      </c>
      <c r="U1" t="s">
        <v>47</v>
      </c>
      <c r="V1" t="s">
        <v>49</v>
      </c>
      <c r="W1" t="s">
        <v>51</v>
      </c>
      <c r="X1" t="s">
        <v>53</v>
      </c>
      <c r="Y1" t="s">
        <v>55</v>
      </c>
      <c r="Z1" t="s">
        <v>57</v>
      </c>
    </row>
    <row r="2" spans="1:26" x14ac:dyDescent="0.25">
      <c r="A2" s="20" t="s">
        <v>133</v>
      </c>
      <c r="B2" s="20"/>
      <c r="C2" t="s">
        <v>331</v>
      </c>
      <c r="D2" t="s">
        <v>331</v>
      </c>
      <c r="E2" t="s">
        <v>331</v>
      </c>
      <c r="F2" t="s">
        <v>332</v>
      </c>
      <c r="G2" t="s">
        <v>331</v>
      </c>
      <c r="H2" t="s">
        <v>331</v>
      </c>
      <c r="I2" t="s">
        <v>331</v>
      </c>
      <c r="J2" t="s">
        <v>332</v>
      </c>
      <c r="K2" t="s">
        <v>331</v>
      </c>
      <c r="L2" t="s">
        <v>331</v>
      </c>
      <c r="M2" t="s">
        <v>331</v>
      </c>
      <c r="N2" t="s">
        <v>331</v>
      </c>
      <c r="O2" t="s">
        <v>331</v>
      </c>
      <c r="P2" t="s">
        <v>331</v>
      </c>
      <c r="Q2" t="s">
        <v>331</v>
      </c>
      <c r="R2" t="s">
        <v>331</v>
      </c>
      <c r="S2" t="s">
        <v>332</v>
      </c>
      <c r="T2" t="s">
        <v>331</v>
      </c>
      <c r="U2" t="s">
        <v>331</v>
      </c>
      <c r="V2" t="s">
        <v>332</v>
      </c>
      <c r="W2" t="s">
        <v>331</v>
      </c>
      <c r="X2" t="s">
        <v>332</v>
      </c>
      <c r="Y2" t="s">
        <v>331</v>
      </c>
      <c r="Z2" t="s">
        <v>331</v>
      </c>
    </row>
    <row r="3" spans="1:26" x14ac:dyDescent="0.25">
      <c r="A3" s="20" t="s">
        <v>127</v>
      </c>
      <c r="B3" s="20"/>
      <c r="C3" t="s">
        <v>331</v>
      </c>
      <c r="D3" t="s">
        <v>331</v>
      </c>
      <c r="E3" t="s">
        <v>331</v>
      </c>
      <c r="F3" t="s">
        <v>332</v>
      </c>
      <c r="G3" t="s">
        <v>331</v>
      </c>
      <c r="H3" t="s">
        <v>331</v>
      </c>
      <c r="I3" t="s">
        <v>331</v>
      </c>
      <c r="J3" t="s">
        <v>332</v>
      </c>
      <c r="K3" t="s">
        <v>331</v>
      </c>
      <c r="L3" t="s">
        <v>331</v>
      </c>
      <c r="M3" t="s">
        <v>331</v>
      </c>
      <c r="N3" t="s">
        <v>331</v>
      </c>
      <c r="O3" t="s">
        <v>331</v>
      </c>
      <c r="P3" t="s">
        <v>331</v>
      </c>
      <c r="Q3" t="s">
        <v>331</v>
      </c>
      <c r="R3" t="s">
        <v>331</v>
      </c>
      <c r="S3" t="s">
        <v>332</v>
      </c>
      <c r="T3" t="s">
        <v>331</v>
      </c>
      <c r="U3" t="s">
        <v>331</v>
      </c>
      <c r="V3" t="s">
        <v>332</v>
      </c>
      <c r="W3" t="s">
        <v>331</v>
      </c>
      <c r="X3" t="s">
        <v>332</v>
      </c>
      <c r="Y3" t="s">
        <v>331</v>
      </c>
      <c r="Z3" t="s">
        <v>331</v>
      </c>
    </row>
    <row r="4" spans="1:26" x14ac:dyDescent="0.25">
      <c r="A4" s="21" t="s">
        <v>129</v>
      </c>
      <c r="B4" s="21"/>
      <c r="C4" t="s">
        <v>332</v>
      </c>
      <c r="D4" t="s">
        <v>332</v>
      </c>
      <c r="E4" t="s">
        <v>332</v>
      </c>
      <c r="F4" t="s">
        <v>332</v>
      </c>
      <c r="G4" t="s">
        <v>332</v>
      </c>
      <c r="H4" t="s">
        <v>332</v>
      </c>
      <c r="I4" t="s">
        <v>332</v>
      </c>
      <c r="J4" t="s">
        <v>332</v>
      </c>
      <c r="K4" t="s">
        <v>331</v>
      </c>
      <c r="L4" t="s">
        <v>332</v>
      </c>
      <c r="M4" t="s">
        <v>332</v>
      </c>
      <c r="N4" t="s">
        <v>332</v>
      </c>
      <c r="O4" t="s">
        <v>332</v>
      </c>
      <c r="P4" t="s">
        <v>332</v>
      </c>
      <c r="Q4" t="s">
        <v>331</v>
      </c>
      <c r="R4" t="s">
        <v>332</v>
      </c>
      <c r="S4" t="s">
        <v>332</v>
      </c>
      <c r="T4" t="s">
        <v>332</v>
      </c>
      <c r="U4" t="s">
        <v>332</v>
      </c>
      <c r="V4" t="s">
        <v>332</v>
      </c>
      <c r="W4" t="s">
        <v>332</v>
      </c>
      <c r="X4" t="s">
        <v>332</v>
      </c>
      <c r="Y4" t="s">
        <v>332</v>
      </c>
      <c r="Z4" t="s">
        <v>332</v>
      </c>
    </row>
    <row r="5" spans="1:26" x14ac:dyDescent="0.25">
      <c r="A5" s="21" t="s">
        <v>135</v>
      </c>
      <c r="B5" s="21"/>
      <c r="C5" t="s">
        <v>332</v>
      </c>
      <c r="D5" t="s">
        <v>332</v>
      </c>
      <c r="E5" t="s">
        <v>332</v>
      </c>
      <c r="F5" t="s">
        <v>332</v>
      </c>
      <c r="G5" t="s">
        <v>332</v>
      </c>
      <c r="H5" t="s">
        <v>332</v>
      </c>
      <c r="I5" t="s">
        <v>332</v>
      </c>
      <c r="J5" t="s">
        <v>331</v>
      </c>
      <c r="K5" t="s">
        <v>332</v>
      </c>
      <c r="L5" t="s">
        <v>332</v>
      </c>
      <c r="M5" t="s">
        <v>332</v>
      </c>
      <c r="N5" t="s">
        <v>332</v>
      </c>
      <c r="O5" t="s">
        <v>332</v>
      </c>
      <c r="P5" t="s">
        <v>332</v>
      </c>
      <c r="Q5" t="s">
        <v>332</v>
      </c>
      <c r="R5" t="s">
        <v>332</v>
      </c>
      <c r="S5" t="s">
        <v>332</v>
      </c>
      <c r="T5" t="s">
        <v>332</v>
      </c>
      <c r="U5" t="s">
        <v>332</v>
      </c>
      <c r="V5" t="s">
        <v>332</v>
      </c>
      <c r="W5" t="s">
        <v>332</v>
      </c>
      <c r="X5" t="s">
        <v>332</v>
      </c>
      <c r="Y5" t="s">
        <v>332</v>
      </c>
      <c r="Z5" t="s">
        <v>332</v>
      </c>
    </row>
    <row r="6" spans="1:26" ht="28.5" customHeight="1" x14ac:dyDescent="0.25">
      <c r="A6" s="19" t="s">
        <v>140</v>
      </c>
      <c r="B6" s="19"/>
      <c r="C6">
        <v>2</v>
      </c>
      <c r="D6">
        <v>0</v>
      </c>
      <c r="E6">
        <v>11</v>
      </c>
      <c r="F6">
        <v>0</v>
      </c>
      <c r="G6">
        <v>3</v>
      </c>
      <c r="H6">
        <v>0</v>
      </c>
      <c r="I6">
        <v>0</v>
      </c>
      <c r="J6">
        <v>26</v>
      </c>
      <c r="K6">
        <v>0</v>
      </c>
      <c r="L6">
        <v>0</v>
      </c>
      <c r="M6">
        <v>0</v>
      </c>
      <c r="N6">
        <v>0</v>
      </c>
      <c r="O6">
        <v>0</v>
      </c>
      <c r="P6">
        <v>0</v>
      </c>
      <c r="Q6">
        <v>0</v>
      </c>
      <c r="R6">
        <v>0</v>
      </c>
      <c r="S6">
        <v>0</v>
      </c>
      <c r="T6">
        <v>4</v>
      </c>
      <c r="U6">
        <v>3</v>
      </c>
      <c r="V6">
        <v>0</v>
      </c>
      <c r="W6">
        <v>24</v>
      </c>
      <c r="X6">
        <v>0</v>
      </c>
      <c r="Y6">
        <v>43</v>
      </c>
      <c r="Z6">
        <v>0</v>
      </c>
    </row>
    <row r="8" spans="1:26" x14ac:dyDescent="0.25">
      <c r="A8" s="20" t="s">
        <v>132</v>
      </c>
      <c r="B8" s="20"/>
      <c r="C8" t="s">
        <v>59</v>
      </c>
      <c r="D8" t="s">
        <v>61</v>
      </c>
      <c r="E8" t="s">
        <v>63</v>
      </c>
      <c r="F8" t="s">
        <v>65</v>
      </c>
      <c r="G8" t="s">
        <v>67</v>
      </c>
      <c r="H8" t="s">
        <v>69</v>
      </c>
      <c r="I8" t="s">
        <v>71</v>
      </c>
      <c r="J8" t="s">
        <v>73</v>
      </c>
      <c r="K8" t="s">
        <v>75</v>
      </c>
      <c r="L8" t="s">
        <v>77</v>
      </c>
      <c r="M8" t="s">
        <v>79</v>
      </c>
      <c r="N8" t="s">
        <v>81</v>
      </c>
      <c r="O8" t="s">
        <v>83</v>
      </c>
      <c r="P8" t="s">
        <v>85</v>
      </c>
      <c r="Q8" t="s">
        <v>87</v>
      </c>
      <c r="R8" t="s">
        <v>89</v>
      </c>
      <c r="S8" t="s">
        <v>91</v>
      </c>
      <c r="T8" t="s">
        <v>93</v>
      </c>
      <c r="U8" t="s">
        <v>95</v>
      </c>
      <c r="V8" t="s">
        <v>97</v>
      </c>
      <c r="W8" t="s">
        <v>99</v>
      </c>
      <c r="X8" t="s">
        <v>101</v>
      </c>
      <c r="Y8" t="s">
        <v>103</v>
      </c>
      <c r="Z8" t="s">
        <v>105</v>
      </c>
    </row>
    <row r="9" spans="1:26" x14ac:dyDescent="0.25">
      <c r="A9" s="20" t="s">
        <v>133</v>
      </c>
      <c r="B9" s="20"/>
      <c r="C9" t="s">
        <v>331</v>
      </c>
      <c r="D9" t="s">
        <v>331</v>
      </c>
      <c r="E9" t="s">
        <v>331</v>
      </c>
      <c r="F9" t="s">
        <v>331</v>
      </c>
      <c r="G9" t="s">
        <v>331</v>
      </c>
      <c r="H9" t="s">
        <v>331</v>
      </c>
      <c r="I9" t="s">
        <v>331</v>
      </c>
      <c r="J9" t="s">
        <v>332</v>
      </c>
      <c r="K9" t="s">
        <v>331</v>
      </c>
      <c r="L9" t="s">
        <v>332</v>
      </c>
      <c r="M9" t="s">
        <v>332</v>
      </c>
      <c r="N9" t="s">
        <v>332</v>
      </c>
      <c r="O9" t="s">
        <v>332</v>
      </c>
      <c r="P9" t="s">
        <v>331</v>
      </c>
      <c r="Q9" t="s">
        <v>331</v>
      </c>
      <c r="R9" t="s">
        <v>331</v>
      </c>
      <c r="S9" t="s">
        <v>331</v>
      </c>
      <c r="T9" t="s">
        <v>332</v>
      </c>
      <c r="U9" t="s">
        <v>331</v>
      </c>
      <c r="V9" t="s">
        <v>331</v>
      </c>
      <c r="W9" t="s">
        <v>331</v>
      </c>
      <c r="X9" t="s">
        <v>332</v>
      </c>
      <c r="Y9" t="s">
        <v>331</v>
      </c>
      <c r="Z9" t="s">
        <v>332</v>
      </c>
    </row>
    <row r="10" spans="1:26" x14ac:dyDescent="0.25">
      <c r="A10" s="20" t="s">
        <v>127</v>
      </c>
      <c r="B10" s="20"/>
      <c r="C10" t="s">
        <v>331</v>
      </c>
      <c r="D10" t="s">
        <v>331</v>
      </c>
      <c r="E10" t="s">
        <v>331</v>
      </c>
      <c r="F10" t="s">
        <v>331</v>
      </c>
      <c r="G10" t="s">
        <v>331</v>
      </c>
      <c r="H10" t="s">
        <v>331</v>
      </c>
      <c r="I10" t="s">
        <v>331</v>
      </c>
      <c r="J10" t="s">
        <v>332</v>
      </c>
      <c r="K10" t="s">
        <v>331</v>
      </c>
      <c r="L10" t="s">
        <v>332</v>
      </c>
      <c r="M10" t="s">
        <v>332</v>
      </c>
      <c r="N10" t="s">
        <v>332</v>
      </c>
      <c r="O10" t="s">
        <v>332</v>
      </c>
      <c r="P10" t="s">
        <v>331</v>
      </c>
      <c r="Q10" t="s">
        <v>331</v>
      </c>
      <c r="R10" t="s">
        <v>331</v>
      </c>
      <c r="S10" t="s">
        <v>331</v>
      </c>
      <c r="T10" t="s">
        <v>332</v>
      </c>
      <c r="U10" t="s">
        <v>331</v>
      </c>
      <c r="V10" t="s">
        <v>331</v>
      </c>
      <c r="W10" t="s">
        <v>331</v>
      </c>
      <c r="X10" t="s">
        <v>332</v>
      </c>
      <c r="Y10" t="s">
        <v>331</v>
      </c>
      <c r="Z10" t="s">
        <v>332</v>
      </c>
    </row>
    <row r="11" spans="1:26" x14ac:dyDescent="0.25">
      <c r="A11" s="21" t="s">
        <v>129</v>
      </c>
      <c r="B11" s="21"/>
      <c r="C11" t="s">
        <v>332</v>
      </c>
      <c r="D11" t="s">
        <v>332</v>
      </c>
      <c r="E11" t="s">
        <v>332</v>
      </c>
      <c r="F11" t="s">
        <v>332</v>
      </c>
      <c r="G11" t="s">
        <v>332</v>
      </c>
      <c r="H11" t="s">
        <v>332</v>
      </c>
      <c r="I11" t="s">
        <v>332</v>
      </c>
      <c r="J11" t="s">
        <v>332</v>
      </c>
      <c r="K11" t="s">
        <v>332</v>
      </c>
      <c r="L11" t="s">
        <v>332</v>
      </c>
      <c r="M11" t="s">
        <v>332</v>
      </c>
      <c r="N11" t="s">
        <v>332</v>
      </c>
      <c r="O11" t="s">
        <v>332</v>
      </c>
      <c r="P11" t="s">
        <v>332</v>
      </c>
      <c r="Q11" t="s">
        <v>332</v>
      </c>
      <c r="R11" t="s">
        <v>332</v>
      </c>
      <c r="S11" t="s">
        <v>332</v>
      </c>
      <c r="T11" t="s">
        <v>332</v>
      </c>
      <c r="U11" t="s">
        <v>332</v>
      </c>
      <c r="V11" t="s">
        <v>332</v>
      </c>
      <c r="W11" t="s">
        <v>332</v>
      </c>
      <c r="X11" t="s">
        <v>332</v>
      </c>
      <c r="Y11" t="s">
        <v>332</v>
      </c>
      <c r="Z11" t="s">
        <v>332</v>
      </c>
    </row>
    <row r="12" spans="1:26" x14ac:dyDescent="0.25">
      <c r="A12" s="21" t="s">
        <v>135</v>
      </c>
      <c r="B12" s="21"/>
      <c r="C12" t="s">
        <v>332</v>
      </c>
      <c r="D12" t="s">
        <v>332</v>
      </c>
      <c r="E12" t="s">
        <v>332</v>
      </c>
      <c r="F12" t="s">
        <v>332</v>
      </c>
      <c r="G12" t="s">
        <v>332</v>
      </c>
      <c r="H12" t="s">
        <v>332</v>
      </c>
      <c r="I12" t="s">
        <v>332</v>
      </c>
      <c r="J12" t="s">
        <v>332</v>
      </c>
      <c r="K12" t="s">
        <v>332</v>
      </c>
      <c r="L12" t="s">
        <v>332</v>
      </c>
      <c r="M12" t="s">
        <v>332</v>
      </c>
      <c r="N12" t="s">
        <v>331</v>
      </c>
      <c r="O12" t="s">
        <v>331</v>
      </c>
      <c r="P12" t="s">
        <v>332</v>
      </c>
      <c r="Q12" t="s">
        <v>332</v>
      </c>
      <c r="R12" t="s">
        <v>332</v>
      </c>
      <c r="S12" t="s">
        <v>332</v>
      </c>
      <c r="T12" t="s">
        <v>332</v>
      </c>
      <c r="U12" t="s">
        <v>332</v>
      </c>
      <c r="V12" t="s">
        <v>332</v>
      </c>
      <c r="W12" t="s">
        <v>332</v>
      </c>
      <c r="X12" t="s">
        <v>332</v>
      </c>
      <c r="Y12" t="s">
        <v>332</v>
      </c>
      <c r="Z12" t="s">
        <v>332</v>
      </c>
    </row>
    <row r="13" spans="1:26" ht="30" customHeight="1" x14ac:dyDescent="0.25">
      <c r="A13" s="19" t="s">
        <v>140</v>
      </c>
      <c r="B13" s="19"/>
      <c r="C13">
        <v>12</v>
      </c>
      <c r="D13">
        <v>0</v>
      </c>
      <c r="E13">
        <v>11</v>
      </c>
      <c r="F13">
        <v>0</v>
      </c>
      <c r="G13">
        <v>13</v>
      </c>
      <c r="H13">
        <v>0</v>
      </c>
      <c r="I13">
        <v>4</v>
      </c>
      <c r="J13">
        <v>0</v>
      </c>
      <c r="K13">
        <v>81</v>
      </c>
      <c r="L13">
        <v>0</v>
      </c>
      <c r="M13">
        <v>11</v>
      </c>
      <c r="N13">
        <v>11</v>
      </c>
      <c r="O13">
        <v>12</v>
      </c>
      <c r="P13">
        <v>0</v>
      </c>
      <c r="Q13">
        <v>1</v>
      </c>
      <c r="R13">
        <v>0</v>
      </c>
      <c r="S13">
        <v>6</v>
      </c>
      <c r="T13">
        <v>0</v>
      </c>
      <c r="U13">
        <v>4</v>
      </c>
      <c r="V13">
        <v>8</v>
      </c>
      <c r="W13">
        <v>5</v>
      </c>
      <c r="X13">
        <v>0</v>
      </c>
      <c r="Y13">
        <v>0</v>
      </c>
      <c r="Z13">
        <v>8</v>
      </c>
    </row>
    <row r="18" spans="1:12" x14ac:dyDescent="0.25">
      <c r="A18" s="20" t="s">
        <v>132</v>
      </c>
      <c r="B18" s="20"/>
      <c r="C18" t="s">
        <v>107</v>
      </c>
      <c r="D18" t="s">
        <v>109</v>
      </c>
      <c r="E18" t="s">
        <v>111</v>
      </c>
      <c r="F18" t="s">
        <v>113</v>
      </c>
      <c r="G18" t="s">
        <v>115</v>
      </c>
      <c r="H18" t="s">
        <v>117</v>
      </c>
      <c r="I18" t="s">
        <v>119</v>
      </c>
      <c r="J18" t="s">
        <v>121</v>
      </c>
      <c r="K18" t="s">
        <v>123</v>
      </c>
      <c r="L18" t="s">
        <v>125</v>
      </c>
    </row>
    <row r="19" spans="1:12" x14ac:dyDescent="0.25">
      <c r="A19" s="20" t="s">
        <v>133</v>
      </c>
      <c r="B19" s="20"/>
      <c r="C19" t="s">
        <v>331</v>
      </c>
      <c r="D19" t="s">
        <v>331</v>
      </c>
      <c r="E19" t="s">
        <v>332</v>
      </c>
      <c r="F19" t="s">
        <v>331</v>
      </c>
      <c r="G19" t="s">
        <v>331</v>
      </c>
      <c r="H19" t="s">
        <v>331</v>
      </c>
      <c r="I19" t="s">
        <v>331</v>
      </c>
      <c r="J19" t="s">
        <v>331</v>
      </c>
      <c r="K19" t="s">
        <v>331</v>
      </c>
      <c r="L19" t="s">
        <v>331</v>
      </c>
    </row>
    <row r="20" spans="1:12" x14ac:dyDescent="0.25">
      <c r="A20" s="20" t="s">
        <v>127</v>
      </c>
      <c r="B20" s="20"/>
      <c r="C20" t="s">
        <v>331</v>
      </c>
      <c r="D20" t="s">
        <v>331</v>
      </c>
      <c r="E20" t="s">
        <v>332</v>
      </c>
      <c r="F20" t="s">
        <v>331</v>
      </c>
      <c r="G20" t="s">
        <v>331</v>
      </c>
      <c r="H20" t="s">
        <v>331</v>
      </c>
      <c r="I20" t="s">
        <v>331</v>
      </c>
      <c r="J20" t="s">
        <v>331</v>
      </c>
      <c r="K20" t="s">
        <v>331</v>
      </c>
      <c r="L20" t="s">
        <v>331</v>
      </c>
    </row>
    <row r="21" spans="1:12" x14ac:dyDescent="0.25">
      <c r="A21" s="21" t="s">
        <v>129</v>
      </c>
      <c r="B21" s="21"/>
      <c r="C21" t="s">
        <v>332</v>
      </c>
      <c r="D21" t="s">
        <v>332</v>
      </c>
      <c r="E21" t="s">
        <v>332</v>
      </c>
      <c r="F21" t="s">
        <v>332</v>
      </c>
      <c r="G21" t="s">
        <v>332</v>
      </c>
      <c r="H21" t="s">
        <v>332</v>
      </c>
      <c r="I21" t="s">
        <v>332</v>
      </c>
      <c r="J21" t="s">
        <v>332</v>
      </c>
      <c r="K21" t="s">
        <v>332</v>
      </c>
      <c r="L21" t="s">
        <v>332</v>
      </c>
    </row>
    <row r="22" spans="1:12" x14ac:dyDescent="0.25">
      <c r="A22" s="21" t="s">
        <v>135</v>
      </c>
      <c r="B22" s="21"/>
      <c r="C22" t="s">
        <v>332</v>
      </c>
      <c r="D22" t="s">
        <v>332</v>
      </c>
      <c r="E22" t="s">
        <v>332</v>
      </c>
      <c r="F22" t="s">
        <v>332</v>
      </c>
      <c r="G22" t="s">
        <v>332</v>
      </c>
      <c r="H22" t="s">
        <v>332</v>
      </c>
      <c r="I22" t="s">
        <v>332</v>
      </c>
      <c r="J22" t="s">
        <v>332</v>
      </c>
      <c r="K22" t="s">
        <v>332</v>
      </c>
      <c r="L22" t="s">
        <v>332</v>
      </c>
    </row>
    <row r="23" spans="1:12" ht="30" customHeight="1" x14ac:dyDescent="0.25">
      <c r="A23" s="19" t="s">
        <v>140</v>
      </c>
      <c r="B23" s="19"/>
      <c r="C23">
        <v>0</v>
      </c>
      <c r="D23">
        <v>3</v>
      </c>
      <c r="E23">
        <v>0</v>
      </c>
      <c r="F23">
        <v>4</v>
      </c>
      <c r="G23">
        <v>0</v>
      </c>
      <c r="H23">
        <v>3</v>
      </c>
      <c r="I23">
        <v>0</v>
      </c>
      <c r="J23">
        <v>3</v>
      </c>
      <c r="K23">
        <v>0</v>
      </c>
      <c r="L23">
        <v>11</v>
      </c>
    </row>
  </sheetData>
  <mergeCells count="18">
    <mergeCell ref="A23:B23"/>
    <mergeCell ref="A8:B8"/>
    <mergeCell ref="A9:B9"/>
    <mergeCell ref="A10:B10"/>
    <mergeCell ref="A11:B11"/>
    <mergeCell ref="A12:B12"/>
    <mergeCell ref="A13:B13"/>
    <mergeCell ref="A18:B18"/>
    <mergeCell ref="A19:B19"/>
    <mergeCell ref="A20:B20"/>
    <mergeCell ref="A21:B21"/>
    <mergeCell ref="A22:B22"/>
    <mergeCell ref="A6:B6"/>
    <mergeCell ref="A1:B1"/>
    <mergeCell ref="A2:B2"/>
    <mergeCell ref="A3:B3"/>
    <mergeCell ref="A4:B4"/>
    <mergeCell ref="A5:B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8"/>
  <sheetViews>
    <sheetView tabSelected="1" workbookViewId="0">
      <selection activeCell="H3" sqref="H3:I6"/>
    </sheetView>
  </sheetViews>
  <sheetFormatPr defaultRowHeight="15" x14ac:dyDescent="0.25"/>
  <cols>
    <col min="1" max="1" width="24.85546875" bestFit="1" customWidth="1"/>
    <col min="11" max="11" width="19.85546875" bestFit="1" customWidth="1"/>
    <col min="12" max="12" width="28.28515625" customWidth="1"/>
    <col min="14" max="14" width="11.85546875" bestFit="1" customWidth="1"/>
    <col min="15" max="15" width="17.28515625" bestFit="1" customWidth="1"/>
    <col min="16" max="16" width="31.85546875" bestFit="1" customWidth="1"/>
    <col min="17" max="17" width="9.140625" bestFit="1" customWidth="1"/>
  </cols>
  <sheetData>
    <row r="1" spans="1:17" x14ac:dyDescent="0.25">
      <c r="A1" s="22" t="s">
        <v>137</v>
      </c>
      <c r="B1" s="22"/>
      <c r="C1" s="22"/>
      <c r="D1" s="22"/>
      <c r="F1" s="22" t="s">
        <v>138</v>
      </c>
      <c r="G1" s="22"/>
      <c r="H1" s="22"/>
      <c r="I1" s="22"/>
      <c r="J1" s="26"/>
      <c r="K1" s="22" t="s">
        <v>143</v>
      </c>
      <c r="L1" s="22"/>
      <c r="N1" s="11" t="s">
        <v>144</v>
      </c>
      <c r="O1" s="11" t="s">
        <v>139</v>
      </c>
      <c r="P1" s="22" t="s">
        <v>338</v>
      </c>
      <c r="Q1" s="22"/>
    </row>
    <row r="2" spans="1:17" x14ac:dyDescent="0.25">
      <c r="A2" s="25" t="s">
        <v>130</v>
      </c>
      <c r="B2" s="25"/>
      <c r="C2" s="25"/>
      <c r="D2" s="25"/>
      <c r="F2" s="25" t="s">
        <v>130</v>
      </c>
      <c r="G2" s="25"/>
      <c r="H2" s="25"/>
      <c r="I2" s="25"/>
      <c r="J2" s="26"/>
      <c r="K2" s="25" t="s">
        <v>130</v>
      </c>
      <c r="L2" s="25"/>
      <c r="N2" s="12" t="str">
        <f>$L$7</f>
        <v>0101</v>
      </c>
      <c r="O2" s="13">
        <f>$L$3</f>
        <v>1000</v>
      </c>
      <c r="P2" s="14" t="s">
        <v>339</v>
      </c>
      <c r="Q2" s="15">
        <f>C3/(C3+C4)</f>
        <v>0.8571428571428571</v>
      </c>
    </row>
    <row r="3" spans="1:17" x14ac:dyDescent="0.25">
      <c r="A3" s="24" t="s">
        <v>131</v>
      </c>
      <c r="B3" s="24"/>
      <c r="C3" s="2">
        <f>COUNTIF('Messages Data'!K3:K396,"TP")</f>
        <v>24</v>
      </c>
      <c r="D3" s="2">
        <f>COUNTIF('Messages Data'!K3:K396,"FP")</f>
        <v>18</v>
      </c>
      <c r="F3" s="28" t="s">
        <v>133</v>
      </c>
      <c r="G3" s="28"/>
      <c r="H3" s="2">
        <f>COUNTIF('Scenario Data'!C2:Z2,"YES")+COUNTIF('Scenario Data'!C9:Z9,"YES")+COUNTIF('Scenario Data'!C19:L19,"YES")</f>
        <v>44</v>
      </c>
      <c r="I3" s="2">
        <f>COUNTIF('Scenario Data'!C2:Z2,"NO")+COUNTIF('Scenario Data'!C9:Z9,"NO")+COUNTIF('Scenario Data'!C19:L19,"NO")</f>
        <v>14</v>
      </c>
      <c r="K3" s="4" t="s">
        <v>139</v>
      </c>
      <c r="L3" s="5">
        <v>1000</v>
      </c>
      <c r="N3" s="12" t="str">
        <f t="shared" ref="N3:N11" si="0">$L$7</f>
        <v>0101</v>
      </c>
      <c r="O3" s="13">
        <f t="shared" ref="O3:O11" si="1">$L$3</f>
        <v>1000</v>
      </c>
      <c r="P3" s="3" t="s">
        <v>340</v>
      </c>
      <c r="Q3" s="16">
        <f>D4/(D3+D4)</f>
        <v>0.48571428571428571</v>
      </c>
    </row>
    <row r="4" spans="1:17" x14ac:dyDescent="0.25">
      <c r="A4" s="24"/>
      <c r="B4" s="24"/>
      <c r="C4" s="2">
        <f>COUNTIF('Messages Data'!K3:K396,"FN")</f>
        <v>4</v>
      </c>
      <c r="D4" s="2">
        <f>COUNTIF('Messages Data'!K3:K396,"TN")</f>
        <v>17</v>
      </c>
      <c r="F4" s="28" t="s">
        <v>127</v>
      </c>
      <c r="G4" s="28"/>
      <c r="H4" s="2">
        <f>COUNTIF('Scenario Data'!C3:Z3,"YES")+COUNTIF('Scenario Data'!C10:Z10,"YES")+COUNTIF('Scenario Data'!C20:L20,"YES")</f>
        <v>44</v>
      </c>
      <c r="I4" s="2">
        <f>COUNTIF('Scenario Data'!C3:Z3,"NO")+COUNTIF('Scenario Data'!C10:Z10,"NO")+COUNTIF('Scenario Data'!C20:L20,"NO")</f>
        <v>14</v>
      </c>
      <c r="K4" s="4" t="s">
        <v>141</v>
      </c>
      <c r="L4" s="5">
        <v>63</v>
      </c>
      <c r="N4" s="12" t="str">
        <f t="shared" si="0"/>
        <v>0101</v>
      </c>
      <c r="O4" s="13">
        <f t="shared" si="1"/>
        <v>1000</v>
      </c>
      <c r="P4" s="14" t="s">
        <v>341</v>
      </c>
      <c r="Q4" s="15">
        <f>C3/(C3+D3)</f>
        <v>0.5714285714285714</v>
      </c>
    </row>
    <row r="5" spans="1:17" x14ac:dyDescent="0.25">
      <c r="A5" s="25" t="s">
        <v>130</v>
      </c>
      <c r="B5" s="25"/>
      <c r="C5" s="25"/>
      <c r="D5" s="25"/>
      <c r="F5" s="24" t="s">
        <v>129</v>
      </c>
      <c r="G5" s="24"/>
      <c r="H5" s="2">
        <f>COUNTIF('Scenario Data'!C4:Z4,"YES")+COUNTIF('Scenario Data'!C11:Z11,"YES")+COUNTIF('Scenario Data'!C21:L21,"YES")</f>
        <v>2</v>
      </c>
      <c r="I5" s="2">
        <f>COUNTIF('Scenario Data'!C4:Z4,"NO")+COUNTIF('Scenario Data'!C11:Z11,"NO")+COUNTIF('Scenario Data'!C21:L21,"NO")</f>
        <v>56</v>
      </c>
      <c r="K5" s="29" t="s">
        <v>145</v>
      </c>
      <c r="L5" s="29"/>
      <c r="N5" s="12" t="str">
        <f t="shared" si="0"/>
        <v>0101</v>
      </c>
      <c r="O5" s="13">
        <f t="shared" si="1"/>
        <v>1000</v>
      </c>
      <c r="P5" s="3" t="s">
        <v>342</v>
      </c>
      <c r="Q5" s="16">
        <f>D4/(D4+C4)</f>
        <v>0.80952380952380953</v>
      </c>
    </row>
    <row r="6" spans="1:17" x14ac:dyDescent="0.25">
      <c r="A6" s="24" t="s">
        <v>136</v>
      </c>
      <c r="B6" s="24"/>
      <c r="C6" s="2">
        <f>COUNTIF('Messages Data'!L3:L396,"YES")</f>
        <v>46</v>
      </c>
      <c r="D6" s="2">
        <f>COUNTIF('Messages Data'!L3:L396,"NO")</f>
        <v>17</v>
      </c>
      <c r="F6" s="24" t="s">
        <v>135</v>
      </c>
      <c r="G6" s="24"/>
      <c r="H6" s="2">
        <f>COUNTIF('Scenario Data'!C5:Z5,"YES")+COUNTIF('Scenario Data'!C12:Z12,"YES")+COUNTIF('Scenario Data'!C22:L22,"YES")</f>
        <v>3</v>
      </c>
      <c r="I6" s="2">
        <f>COUNTIF('Scenario Data'!C5:Z5,"NO")+COUNTIF('Scenario Data'!C12:Z12,"NO")+COUNTIF('Scenario Data'!C22:L22,"NO")</f>
        <v>55</v>
      </c>
      <c r="K6" s="4" t="s">
        <v>142</v>
      </c>
      <c r="L6" s="5" t="s">
        <v>336</v>
      </c>
      <c r="N6" s="12" t="str">
        <f t="shared" si="0"/>
        <v>0101</v>
      </c>
      <c r="O6" s="13">
        <f t="shared" si="1"/>
        <v>1000</v>
      </c>
      <c r="P6" s="3" t="s">
        <v>343</v>
      </c>
      <c r="Q6" s="16">
        <f>D3/(D3+D4)</f>
        <v>0.51428571428571423</v>
      </c>
    </row>
    <row r="7" spans="1:17" x14ac:dyDescent="0.25">
      <c r="A7" s="24" t="s">
        <v>129</v>
      </c>
      <c r="B7" s="24"/>
      <c r="C7" s="2">
        <f>COUNTIF('Messages Data'!M3:M396,"YES")</f>
        <v>3</v>
      </c>
      <c r="D7" s="2">
        <f>COUNTIF('Messages Data'!M3:M396,"NO")</f>
        <v>59</v>
      </c>
      <c r="F7" s="27" t="s">
        <v>140</v>
      </c>
      <c r="G7" s="27"/>
      <c r="H7" s="23">
        <f>SUM('Scenario Data'!C6:Z6)+SUM('Scenario Data'!C13:Z13)+SUM('Scenario Data'!C23:L23)</f>
        <v>327</v>
      </c>
      <c r="I7" s="23"/>
      <c r="K7" s="4" t="s">
        <v>144</v>
      </c>
      <c r="L7" s="10" t="s">
        <v>337</v>
      </c>
      <c r="N7" s="12" t="str">
        <f t="shared" si="0"/>
        <v>0101</v>
      </c>
      <c r="O7" s="13">
        <f t="shared" si="1"/>
        <v>1000</v>
      </c>
      <c r="P7" s="3" t="s">
        <v>344</v>
      </c>
      <c r="Q7" s="16">
        <f>D3/(D3+C3)</f>
        <v>0.42857142857142855</v>
      </c>
    </row>
    <row r="8" spans="1:17" x14ac:dyDescent="0.25">
      <c r="A8" s="24" t="s">
        <v>135</v>
      </c>
      <c r="B8" s="24"/>
      <c r="C8" s="2">
        <f>COUNTIF('Messages Data'!N3:N396,"YES")</f>
        <v>3</v>
      </c>
      <c r="D8" s="2">
        <f>COUNTIF('Messages Data'!N3:N396,"NO")</f>
        <v>60</v>
      </c>
      <c r="N8" s="12" t="str">
        <f t="shared" si="0"/>
        <v>0101</v>
      </c>
      <c r="O8" s="13">
        <f t="shared" si="1"/>
        <v>1000</v>
      </c>
      <c r="P8" s="3" t="s">
        <v>345</v>
      </c>
      <c r="Q8" s="16">
        <f>C4/(C4+D4)</f>
        <v>0.19047619047619047</v>
      </c>
    </row>
    <row r="9" spans="1:17" x14ac:dyDescent="0.25">
      <c r="A9" s="24" t="s">
        <v>134</v>
      </c>
      <c r="B9" s="3" t="s">
        <v>4</v>
      </c>
      <c r="C9" s="2">
        <f>COUNTIF('Messages Data'!O2:O396,"YES")</f>
        <v>47</v>
      </c>
      <c r="D9" s="2">
        <f>COUNTIF('Messages Data'!O2:O396,"NO")</f>
        <v>16</v>
      </c>
      <c r="N9" s="12" t="str">
        <f t="shared" si="0"/>
        <v>0101</v>
      </c>
      <c r="O9" s="13">
        <f t="shared" si="1"/>
        <v>1000</v>
      </c>
      <c r="P9" s="14" t="s">
        <v>346</v>
      </c>
      <c r="Q9" s="15">
        <f>(C3+D4)/(C3+D3+C4+D4)</f>
        <v>0.65079365079365081</v>
      </c>
    </row>
    <row r="10" spans="1:17" x14ac:dyDescent="0.25">
      <c r="A10" s="24"/>
      <c r="B10" s="3" t="s">
        <v>5</v>
      </c>
      <c r="C10" s="2">
        <f>COUNTIF('Messages Data'!P2:P396,"YES")</f>
        <v>47</v>
      </c>
      <c r="D10" s="2">
        <f>COUNTIF('Messages Data'!P2:P396,"NO")</f>
        <v>16</v>
      </c>
      <c r="N10" s="12" t="str">
        <f t="shared" si="0"/>
        <v>0101</v>
      </c>
      <c r="O10" s="13">
        <f t="shared" si="1"/>
        <v>1000</v>
      </c>
      <c r="P10" s="14" t="s">
        <v>347</v>
      </c>
      <c r="Q10" s="15">
        <f>2*(C3)/(2*C3+D3+C4)</f>
        <v>0.68571428571428572</v>
      </c>
    </row>
    <row r="11" spans="1:17" x14ac:dyDescent="0.25">
      <c r="A11" s="24"/>
      <c r="B11" s="3" t="s">
        <v>6</v>
      </c>
      <c r="C11" s="2">
        <f>COUNTIF('Messages Data'!Q2:Q396,"YES")</f>
        <v>47</v>
      </c>
      <c r="D11" s="2">
        <f>COUNTIF('Messages Data'!Q2:Q396,"NO")</f>
        <v>16</v>
      </c>
      <c r="N11" s="12" t="str">
        <f t="shared" si="0"/>
        <v>0101</v>
      </c>
      <c r="O11" s="13">
        <f t="shared" si="1"/>
        <v>1000</v>
      </c>
      <c r="P11" s="14" t="s">
        <v>348</v>
      </c>
      <c r="Q11" s="15">
        <f>((C3*D4 )- (C4*D3)) / SQRT((C3+D3)*(C3+C4)*(D4+D3)*(D4+C4))</f>
        <v>0.36140316116210047</v>
      </c>
    </row>
    <row r="12" spans="1:17" x14ac:dyDescent="0.25">
      <c r="A12" s="24"/>
      <c r="B12" s="3" t="s">
        <v>7</v>
      </c>
      <c r="C12" s="2">
        <f>COUNTIF('Messages Data'!R2:R396,"YES")</f>
        <v>46</v>
      </c>
      <c r="D12" s="2">
        <f>COUNTIF('Messages Data'!R2:R396,"NO")</f>
        <v>17</v>
      </c>
      <c r="N12" s="12" t="str">
        <f>$L$7</f>
        <v>0101</v>
      </c>
      <c r="O12" s="13">
        <f>$L$3</f>
        <v>1000</v>
      </c>
      <c r="P12" s="3" t="s">
        <v>136</v>
      </c>
      <c r="Q12" s="17">
        <f t="shared" ref="Q12:Q18" si="2">C6/$L$4</f>
        <v>0.73015873015873012</v>
      </c>
    </row>
    <row r="13" spans="1:17" x14ac:dyDescent="0.25">
      <c r="N13" s="12" t="str">
        <f t="shared" ref="N13:N18" si="3">$L$7</f>
        <v>0101</v>
      </c>
      <c r="O13" s="13">
        <f t="shared" ref="O13:O18" si="4">$L$3</f>
        <v>1000</v>
      </c>
      <c r="P13" s="3" t="s">
        <v>129</v>
      </c>
      <c r="Q13" s="17">
        <f t="shared" si="2"/>
        <v>4.7619047619047616E-2</v>
      </c>
    </row>
    <row r="14" spans="1:17" x14ac:dyDescent="0.25">
      <c r="N14" s="12" t="str">
        <f t="shared" si="3"/>
        <v>0101</v>
      </c>
      <c r="O14" s="13">
        <f t="shared" si="4"/>
        <v>1000</v>
      </c>
      <c r="P14" s="3" t="s">
        <v>135</v>
      </c>
      <c r="Q14" s="17">
        <f>C8/$L$4</f>
        <v>4.7619047619047616E-2</v>
      </c>
    </row>
    <row r="15" spans="1:17" x14ac:dyDescent="0.25">
      <c r="N15" s="12" t="str">
        <f t="shared" si="3"/>
        <v>0101</v>
      </c>
      <c r="O15" s="13">
        <f t="shared" si="4"/>
        <v>1000</v>
      </c>
      <c r="P15" s="3" t="s">
        <v>349</v>
      </c>
      <c r="Q15" s="17">
        <f t="shared" si="2"/>
        <v>0.74603174603174605</v>
      </c>
    </row>
    <row r="16" spans="1:17" x14ac:dyDescent="0.25">
      <c r="N16" s="12" t="str">
        <f t="shared" si="3"/>
        <v>0101</v>
      </c>
      <c r="O16" s="13">
        <f t="shared" si="4"/>
        <v>1000</v>
      </c>
      <c r="P16" s="3" t="s">
        <v>350</v>
      </c>
      <c r="Q16" s="17">
        <f t="shared" si="2"/>
        <v>0.74603174603174605</v>
      </c>
    </row>
    <row r="17" spans="14:17" x14ac:dyDescent="0.25">
      <c r="N17" s="12" t="str">
        <f t="shared" si="3"/>
        <v>0101</v>
      </c>
      <c r="O17" s="13">
        <f t="shared" si="4"/>
        <v>1000</v>
      </c>
      <c r="P17" s="3" t="s">
        <v>351</v>
      </c>
      <c r="Q17" s="17">
        <f t="shared" si="2"/>
        <v>0.74603174603174605</v>
      </c>
    </row>
    <row r="18" spans="14:17" x14ac:dyDescent="0.25">
      <c r="N18" s="12" t="str">
        <f t="shared" si="3"/>
        <v>0101</v>
      </c>
      <c r="O18" s="13">
        <f t="shared" si="4"/>
        <v>1000</v>
      </c>
      <c r="P18" s="3" t="s">
        <v>352</v>
      </c>
      <c r="Q18" s="17">
        <f t="shared" si="2"/>
        <v>0.73015873015873012</v>
      </c>
    </row>
  </sheetData>
  <mergeCells count="21">
    <mergeCell ref="K5:L5"/>
    <mergeCell ref="K1:L1"/>
    <mergeCell ref="K2:L2"/>
    <mergeCell ref="F6:G6"/>
    <mergeCell ref="A8:B8"/>
    <mergeCell ref="P1:Q1"/>
    <mergeCell ref="H7:I7"/>
    <mergeCell ref="A9:A12"/>
    <mergeCell ref="A2:D2"/>
    <mergeCell ref="J1:J2"/>
    <mergeCell ref="A1:D1"/>
    <mergeCell ref="F1:I1"/>
    <mergeCell ref="F2:I2"/>
    <mergeCell ref="F7:G7"/>
    <mergeCell ref="F3:G3"/>
    <mergeCell ref="F4:G4"/>
    <mergeCell ref="F5:G5"/>
    <mergeCell ref="A6:B6"/>
    <mergeCell ref="A7:B7"/>
    <mergeCell ref="A5:D5"/>
    <mergeCell ref="A3:B4"/>
  </mergeCells>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Fogli di lavoro</vt:lpstr>
      </vt:variant>
      <vt:variant>
        <vt:i4>3</vt:i4>
      </vt:variant>
    </vt:vector>
  </HeadingPairs>
  <TitlesOfParts>
    <vt:vector size="3" baseType="lpstr">
      <vt:lpstr>Messages Data</vt:lpstr>
      <vt:lpstr>Scenario Data</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2024-03-27T12:35:32Z</dcterms:created>
  <dcterms:modified xsi:type="dcterms:W3CDTF">2024-04-09T13:02:29Z</dcterms:modified>
</cp:coreProperties>
</file>