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H:\Il mio Drive\Research Collaborations\2024_ICSME_BEYONDWORDS\Reviewer's Report\0110\"/>
    </mc:Choice>
  </mc:AlternateContent>
  <xr:revisionPtr revIDLastSave="0" documentId="13_ncr:1_{2434E523-7539-4174-9F04-C218A9BDB43E}" xr6:coauthVersionLast="47" xr6:coauthVersionMax="47" xr10:uidLastSave="{00000000-0000-0000-0000-000000000000}"/>
  <bookViews>
    <workbookView xWindow="-120" yWindow="-120" windowWidth="38640" windowHeight="21120" activeTab="2" xr2:uid="{00000000-000D-0000-FFFF-FFFF00000000}"/>
  </bookViews>
  <sheets>
    <sheet name="Messages Data" sheetId="1" r:id="rId1"/>
    <sheet name="Scenario Data" sheetId="3" r:id="rId2"/>
    <sheet name="Review"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18" i="2" l="1"/>
  <c r="O18" i="2"/>
  <c r="N18" i="2"/>
  <c r="Q17" i="2"/>
  <c r="O17" i="2"/>
  <c r="N17" i="2"/>
  <c r="Q16" i="2"/>
  <c r="O16" i="2"/>
  <c r="N16" i="2"/>
  <c r="Q15" i="2"/>
  <c r="O15" i="2"/>
  <c r="N15" i="2"/>
  <c r="Q14" i="2"/>
  <c r="O14" i="2"/>
  <c r="N14" i="2"/>
  <c r="Q13" i="2"/>
  <c r="O13" i="2"/>
  <c r="N13" i="2"/>
  <c r="Q12" i="2"/>
  <c r="O12" i="2"/>
  <c r="N12" i="2"/>
  <c r="Q11" i="2"/>
  <c r="O11" i="2"/>
  <c r="N11" i="2"/>
  <c r="Q10" i="2"/>
  <c r="O10" i="2"/>
  <c r="N10" i="2"/>
  <c r="Q9" i="2"/>
  <c r="O9" i="2"/>
  <c r="N9" i="2"/>
  <c r="Q8" i="2"/>
  <c r="O8" i="2"/>
  <c r="N8" i="2"/>
  <c r="Q7" i="2"/>
  <c r="O7" i="2"/>
  <c r="N7" i="2"/>
  <c r="Q6" i="2"/>
  <c r="O6" i="2"/>
  <c r="N6" i="2"/>
  <c r="Q5" i="2"/>
  <c r="O5" i="2"/>
  <c r="N5" i="2"/>
  <c r="Q4" i="2"/>
  <c r="O4" i="2"/>
  <c r="N4" i="2"/>
  <c r="Q3" i="2"/>
  <c r="O3" i="2"/>
  <c r="N3" i="2"/>
  <c r="Q2" i="2"/>
  <c r="O2" i="2"/>
  <c r="N2" i="2"/>
  <c r="D12" i="2"/>
  <c r="C12" i="2"/>
  <c r="D11" i="2"/>
  <c r="C11" i="2"/>
  <c r="D10" i="2"/>
  <c r="C10" i="2"/>
  <c r="D9" i="2"/>
  <c r="C9" i="2"/>
  <c r="D8" i="2"/>
  <c r="C8" i="2"/>
  <c r="H7" i="2"/>
  <c r="D7" i="2"/>
  <c r="C7" i="2"/>
  <c r="I6" i="2"/>
  <c r="H6" i="2"/>
  <c r="D6" i="2"/>
  <c r="C6" i="2"/>
  <c r="I5" i="2"/>
  <c r="H5" i="2"/>
  <c r="I4" i="2"/>
  <c r="H4" i="2"/>
  <c r="I3" i="2"/>
  <c r="H3" i="2"/>
  <c r="C3" i="2" l="1"/>
  <c r="D4" i="2"/>
  <c r="D3" i="2"/>
  <c r="C4" i="2"/>
</calcChain>
</file>

<file path=xl/sharedStrings.xml><?xml version="1.0" encoding="utf-8"?>
<sst xmlns="http://schemas.openxmlformats.org/spreadsheetml/2006/main" count="1411" uniqueCount="372">
  <si>
    <t>ID Scenario</t>
  </si>
  <si>
    <t>Scenario Description</t>
  </si>
  <si>
    <t>Short</t>
  </si>
  <si>
    <t>Extended</t>
  </si>
  <si>
    <t>RiskID</t>
  </si>
  <si>
    <t>RiskDesc</t>
  </si>
  <si>
    <t>VulnID</t>
  </si>
  <si>
    <t>VulnDesc</t>
  </si>
  <si>
    <t>RiskType</t>
  </si>
  <si>
    <t>S136</t>
  </si>
  <si>
    <t>Le combinazioni degli armadi di sicurezza sono riportate sugli stessi in caso venga dimenticata</t>
  </si>
  <si>
    <t>Reale</t>
  </si>
  <si>
    <t>S137</t>
  </si>
  <si>
    <t>S138</t>
  </si>
  <si>
    <t>S139</t>
  </si>
  <si>
    <t>Tutti gli accessi esterni alle aree riservate sono controllate da un sistema di videosorveglianza con i cavi che sono contenuti in apposite canaline TEMPEST con misure antieffrazione. Le immagini riprese sono registrate e conservate per almeno due anni e trattate in conformità alla vigente normativa</t>
  </si>
  <si>
    <t>S140</t>
  </si>
  <si>
    <t>S141</t>
  </si>
  <si>
    <t>S142</t>
  </si>
  <si>
    <t>Solo il personale abilitato al trattamento delle informazioni classificate può accedere alle Aree Riservate in cui esse sono trattate e/o custodite</t>
  </si>
  <si>
    <t>S143</t>
  </si>
  <si>
    <t>Le Aree Riservate sono protette da idonee misure di sicurezza (quali, ad esempio, porte blindate, sistemi di allarme antintrusione, casseforti e contenitori di sicurezza per la custodia delle informazioni classificate)</t>
  </si>
  <si>
    <t>S144</t>
  </si>
  <si>
    <t>Il personale autorizzato che accede alle Aree Riservate è annotato su appositi registri</t>
  </si>
  <si>
    <t>Potenziale</t>
  </si>
  <si>
    <t>S145</t>
  </si>
  <si>
    <t>Viene annotato su appositi registri il personale autorizzato a cui viene fornito accesso alle informazioni classificate ed è vietato portare dette informazioni al di fuori delle Aree Riservate</t>
  </si>
  <si>
    <t>S146</t>
  </si>
  <si>
    <t>Viene periodicamente effettuato un controllo sul personale autorizzato per verificare che abbia ancora la necessità di accedere alle informazioni classificate</t>
  </si>
  <si>
    <t>S147</t>
  </si>
  <si>
    <t>Tutto il personale autorizzato viene periodicamente sottoposto a istruzione sulla sicurezza e viene tenuta alta l’attenzione sulle problematiche di sicurezza</t>
  </si>
  <si>
    <t>S148</t>
  </si>
  <si>
    <t>All’interno delle Aree Riservate non esistono apparati di riproduzione dei documenti cartacei e le stampe prodotte tramite il PC utilizzato per le informazioni di livello massimo RISERVATO sono controllate</t>
  </si>
  <si>
    <t>S149</t>
  </si>
  <si>
    <t>È vietato introdurre, all’interno delle Aree Riservate, dispositivi elettronici quali supporti di memoria se non preventivamente autorizzati e registrati, mentre è sempre vietata l’introduzione di altri apparecchi quali registratori vocali, fotocamere, videocamere, smartphone, tablet e PC</t>
  </si>
  <si>
    <t>S150</t>
  </si>
  <si>
    <t>La sede della ditta è contingente ad altri stabilimenti industriali, separata dagli stessi da recinzioni e con le mura dello stabile circondate da aree di parcheggio per le auto dei dipendenti su tutti i lati, con cancello di ingresso chiuso (viene aperto solo durante gli orari d’ufficio per il tempo strettamente necessario per l’ingresso/uscita dei veicoli e del personale a piedi) e sistema di videosorveglianza</t>
  </si>
  <si>
    <t>S151</t>
  </si>
  <si>
    <t>Lo stabilimento è presidiato durante le ore di apertura, con servizio di sorveglianza e controllo affidato al personale interno della società. Durante l’orario e i giorni di chiusura dell’azienda la vigilanza è assicurata da Società di Sorveglianza esterna con la quale la ditta è collegata da un sistema diretto di tele-radio, che entra in funzione quando il sistema di allarme rileva una possibile intrusione. Il sistema è provvisto di apparato dotato di combinatore telefonico collegato alla centrale della suddetta Società di Sorveglianza, al Funzionario alla Sicurezza e alle FF.OO., ed effettua una serie di chiamate in cascata</t>
  </si>
  <si>
    <t>S152</t>
  </si>
  <si>
    <t>Al termine di un evento che richiede l’attuazione delle procedure di emergenza, il Funzionario alla Sicurezza effettuerà un controllo e redigerà un inventario di tutto il materiale e della documentazione, custodita nelle Aree Riservate, per accertare che nulla sia andato perduto e/o compromesso</t>
  </si>
  <si>
    <t>S153</t>
  </si>
  <si>
    <t>S154</t>
  </si>
  <si>
    <t>S155</t>
  </si>
  <si>
    <t>È responsabilità del Funzionario alla Sicurezza (e di quelli designati) garantire che vengano applicate tutte le procedure di sicurezza, che all’uopo sono descritte nel “Regolamento Interno di Sicurezza” di ciascuna sede, dove sono indicate nel dettaglio le misure di sicurezza adottate</t>
  </si>
  <si>
    <t>S156</t>
  </si>
  <si>
    <t>S157</t>
  </si>
  <si>
    <t>Annualmente sono effettuate delle auto-ispezioni, da parte del Funzionario alla Sicurezza di sede coadiuvato dal Funzionario alla Sicurezza CIS e da quello COMSEC, al fine di controllare il mantenimento e l’osservanza delle norme di sicurezza e delle procedure in vigore</t>
  </si>
  <si>
    <t>S158</t>
  </si>
  <si>
    <t>Annualmente sono effettuate delle ispezioni, da parte di personale esterno, al fine di controllare il mantenimento e l’osservanza delle norme di sicurezza e delle procedure in vigore</t>
  </si>
  <si>
    <t>S159</t>
  </si>
  <si>
    <t>Gli utenti non hanno accesso alle procedure di configurazione/amministrazione ed ai tool di management</t>
  </si>
  <si>
    <t>S160</t>
  </si>
  <si>
    <t>Gli utenti hanno accesso alle procedure di configurazione/amministrazione ed ai tool di management</t>
  </si>
  <si>
    <t>S161</t>
  </si>
  <si>
    <t>I dati relativi “all’autenticazione dell’utente” sono protetti in accordo alle vigenti normative di sicurezza</t>
  </si>
  <si>
    <t>S162</t>
  </si>
  <si>
    <t>I dati relativi “all’autenticazione dell’utente” sono disponibili a chiunque ne faccia richiesta</t>
  </si>
  <si>
    <t>S163</t>
  </si>
  <si>
    <t>I servizi del Sistema CIS sono gestiti basandosi sui diritti d’accesso degli utenti, l’identificazione e l’assegnazione dei diritti d’accesso sono gestiti dall’Amministratore di Sistema</t>
  </si>
  <si>
    <t>S164</t>
  </si>
  <si>
    <t>I servizi del Sistema CIS sono gestiti basandosi sui diritti d’accesso degli utenti, l’identificazione e l’assegnazione dei diritti d’accesso sono gestiti direttamente dagli utenti del sistema</t>
  </si>
  <si>
    <t>S165</t>
  </si>
  <si>
    <t>L’analisi dei dati di audit sarà possibile soltanto al Funzionario alla Sicurezza CIS e al suo staff di sicurezza</t>
  </si>
  <si>
    <t>S166</t>
  </si>
  <si>
    <t>L’analisi dei dati di audit è disponibile per tutti gli utenti</t>
  </si>
  <si>
    <t>S167</t>
  </si>
  <si>
    <t>L’accesso e l’uscita dal Sistema CIS dei dipendenti e dei visitatori sono memorizzati su appositi registri elettronici, riportando le informazioni previste dalla vigente normativa e dal Regolamento interno di Sicurezza CIS.
In particolare, sono registrate le seguenti informazioni:
- Avvio e spegnimento del sistema operativo;
- Log-on, con o senza successo;
- Log-off di ciascun utente dalla postazione;
- Creazione/modifica di utenti e gruppi utente;
- Modifica dei privilegi e dei permessi degli utenti e dei gruppi;
- Modifiche alle impostazioni di sicurezza del sistema (incluse le funzioni di audit);
- Accessi a dati relativi la sicurezza del sistema;
- Creazione, modifica o cancellazione dei file di audit;
- Cambio ora e data di sistema;
- Tentativi falliti di accesso a risorse di sistema.
I dati sono mantenuti per un periodo non inferiore a due anni</t>
  </si>
  <si>
    <t>S168</t>
  </si>
  <si>
    <t>L’accesso e l’uscita dal Sistema CIS dei dipendenti e dei visitatori sono memorizzati su appositi registri elettronici, riportando le informazioni previste dalla vigente normativa e dal Regolamento interno di Sicurezza CIS.
In particolare, sono registrate le seguenti informazioni:
- Avvio e spegnimento del sistema operativo;
- Log-on, con o senza successo;
- Log-off di ciascun utente dalla postazione;
- Creazione/modifica di utenti e gruppi utente;
- Modifica dei privilegi e dei permessi degli utenti e dei gruppi;
- Modifiche alle impostazioni di sicurezza del sistema (incluse le funzioni di audit);
- Accessi a dati relativi la sicurezza del sistema;
- Creazione, modifica o cancellazione dei file di audit;
- Cambio ora e data di sistema;
- Tentativi falliti di accesso a risorse di sistema.
I dati sono sovrascritti mensilmente e non vengono conservati</t>
  </si>
  <si>
    <t>S169</t>
  </si>
  <si>
    <t>Almeno una volta ogni sei mesi viene verificata la consistenza delle utenze registrate nel Sistema CIS con quelle effettivamente autorizzate e necessarie.
Nel corso di tale controllo si verifica anche che la configurazione hardware e software del Sistema CIS corrisponda a quella approvata e che non siano presenti eventi, desumibili dai log di sistema, che possano indicare l’insorgere di eventuali problematiche o rischi per la sicurezza.
In generale:
- Il Funzionario alla Sicurezza CIS di sede effettua un controllo periodico sui record dell’accounting, in particolare su quelli relativi ai tentativi non autorizzati di avere accesso al Sistema CIS o alle sue risorse;
- Il Funzionario alla Sicurezza CIS di sede esegue periodici controlli sia per verificare l’integrità dei supporti di memorizzazione di massa sia della corretta configurazione e connessione dei dispositivi e apparecchiature del Sistema CIS;
- L’Amministratore di Sistema effettua periodicamente dei controlli sull’HW del Sistema per constatarne l’integrità dei componenti.
I servizi di auditing, in particolare:
- consentono l’analisi delle registrazioni on-line relative al mese precedente;
- permettono l’analisi delle registrazioni fornite dall’accounting relative ai due anni precedenti.
I dati da visualizzare al verificarsi di un allarme precedentemente definito o durante l’analisi dell’audit sono:
- Identificazione/autenticazione dell’utente;
- Identità della workstation dalla quale si accede;
- Data e ora dell’evento;
- Tipo di evento ed esito dello stesso</t>
  </si>
  <si>
    <t>S170</t>
  </si>
  <si>
    <t>Almeno una volta ogni sei mesi viene verificata la consistenza delle utenze registrate nel Sistema CIS con quelle effettivamente autorizzate e necessarie.
Nel corso di tale controllo si  effettuano solo verifiche formali basandosi sulla documentazione registrata</t>
  </si>
  <si>
    <t>S171</t>
  </si>
  <si>
    <t>Almeno una volta ogni sei mesi viene verificata la consistenza delle utenze registrate nel Sistema CIS</t>
  </si>
  <si>
    <t>S172</t>
  </si>
  <si>
    <t>Tutti i supporti di memorizzazione sono propriamente protetti in modo da impedire la divulgazione delle informazioni durante i lavori di manutenzione sulle postazioni del Sistema CIS</t>
  </si>
  <si>
    <t>S173</t>
  </si>
  <si>
    <t>Tutti i supporti di memorizzazione sono propriamente protetti in modo da impedire la divulgazione delle informazioni durante i lavori di manutenzione sulle postazioni del Sistema CIS con cifratura at-rest basata su algoritmi certificati</t>
  </si>
  <si>
    <t>S174</t>
  </si>
  <si>
    <t>I supporti di memorizzazione non dispongono di particolari protezioni che impediscano la divulgazione delle informazioni durante i lavori di manutenzione sulle postazioni del Sistema CIS</t>
  </si>
  <si>
    <t>S175</t>
  </si>
  <si>
    <t>L’Amministratore di Sistema viene informato di qualsiasi malfunzionamento di tutta la componentistica HW del Sistema (PC, server, switch, ecc.)</t>
  </si>
  <si>
    <t>S176</t>
  </si>
  <si>
    <t>In caso di qualsiasi malfunzionamento di tutta la componentistica HW del Sistema (PC, server, switch, ecc.) gli utenti contattano direttamente la ditta incaricata la manutenzione senza informare nessun altro</t>
  </si>
  <si>
    <t>S177</t>
  </si>
  <si>
    <t>Il sistema informatico è in architettura PC primario/PC secondario ed è composto da due computer di tipo “All in One”, completati da uno switch di collegamento tra le due postazioni e tra queste e una stampante multifunzione. Tutti gli apparati sono certificati TEMPEST Classe B</t>
  </si>
  <si>
    <t>S178</t>
  </si>
  <si>
    <t>Il sistema informatico è in architettura PC primario/PC secondario ed è composto da due computer di tipo “All in One”, completati da uno switch di collegamento tra le due postazioni e tra queste e una stampante multifunzione. Sia PC che stampante sono apparati TEMPEST Classe B</t>
  </si>
  <si>
    <t>S179</t>
  </si>
  <si>
    <t>Gli aggiornamenti del software riguardano il solo antivirus, ed avvengono in modalità on-line</t>
  </si>
  <si>
    <t>S180</t>
  </si>
  <si>
    <t>Gli aggiornamenti del software riguardano il solo antivirus, ed avvengono in modalità off-line</t>
  </si>
  <si>
    <t>S181</t>
  </si>
  <si>
    <t>S182</t>
  </si>
  <si>
    <t>La responsabilità dell’organizzazione di sicurezza è di verificare che il Sistema CIS mantenga le sue caratteristiche di sicurezza nel tempo, eventualmente adeguando il sistema stesso rispetto a nuove minacce e vulnerabilità emergenti, previa approvazione delle modifiche da parte del DIS-UCSe secondo lo Schema Nazionale di certificazione</t>
  </si>
  <si>
    <t>S183</t>
  </si>
  <si>
    <t>S184</t>
  </si>
  <si>
    <t>Tutti i mezzi e le persone, in ingresso e in uscita dalla sede., sono sottoposte a controllo da parte del personale della vigilanza. Inoltre, il personale di vigilanza ha la legale autorità di sottoporre a controlli tutte le persone ed i mezzi circolanti all’interno della sede</t>
  </si>
  <si>
    <t>S185</t>
  </si>
  <si>
    <t>S186</t>
  </si>
  <si>
    <t>Poiché il livello massimo di classifica delle informazioni trattate è RISERVATO, ai sensi della Direttiva P.C.M.-A.N.S. 5/2006 3 febbraio 2006, recante Disposizioni in materia di Sicurezza dei Sistemi per l’Elaborazione Automatica dei Dati Classificati, in particolare per quanto riguarda l’Allegato C (“Documentazione per piccoli e medi sistemi in rete locale”) e l’Allegato E (“Documentazione per sistemi di sviluppo software installati in aree riservate EAD”), e visto il Decreto del Presidente del Consiglio dei Ministri 6 novembre 2015 n. 5, integrato con le modifiche del DPCM 2 ottobre 2017 n. 3, che contiene le “Disposizioni per la tutela amministrativa del segreto di Stato e delle informazioni classificate”, non è necessario adottare misure di protezione TEMPEST per gli apparati e le reti di comunicazione impiegate nel sistema CIS in oggetto</t>
  </si>
  <si>
    <t>S187</t>
  </si>
  <si>
    <t>Il livello massimo di classifica delle informazioni trattate è SEGRETO ma non si ritiene necessario adottare misure di protezione TEMPEST per gli apparati e le reti di comunicazione impiegate nel sistema CIS in oggetto</t>
  </si>
  <si>
    <t>S188</t>
  </si>
  <si>
    <t>I canali di comunicazione tra i server e tra questi e i client sono protetti tramite VPN, sia per quanto riguarda i collegamenti tramite LAN che tramite WAN, e il sistema che crea detta VPN è stato omologato dalla competente Autorità per il trattamento di dati fino a livello RISERVATO Nazionale</t>
  </si>
  <si>
    <t>S189</t>
  </si>
  <si>
    <t>I canali di comunicazione tra i server e tra questi e i client sono protetti tramite VPN generata da un servizio cloud di terze parti</t>
  </si>
  <si>
    <t>S190</t>
  </si>
  <si>
    <t>Le componenti server del Sistema CIS sono installate separatamente da server di altri sistemi, in appositi rack con chiusura a chiave, all’interno di un’area controllata</t>
  </si>
  <si>
    <t>S191</t>
  </si>
  <si>
    <t>Le componenti server del Sistema CIS sono installate nel CED aziendale, insieme agli altri sistemi di elaborazione dati</t>
  </si>
  <si>
    <t>S192</t>
  </si>
  <si>
    <t>La gestione delle utenze è affidata al solo Amministratore di Sistema, sotto la supervizione del Funzionario alla Sicurezza CIS, e sono configurate tramite apposita postazione collegata direttamente al Sistema CIS</t>
  </si>
  <si>
    <t>V2</t>
  </si>
  <si>
    <t>S193</t>
  </si>
  <si>
    <t>Actionable</t>
  </si>
  <si>
    <t>Prediction Type (TP/FP/TN/FN)</t>
  </si>
  <si>
    <t>Extended GT</t>
  </si>
  <si>
    <t>NON TOCCARE</t>
  </si>
  <si>
    <t>Confusion Matrix</t>
  </si>
  <si>
    <t>Scenario</t>
  </si>
  <si>
    <t>Comprehensive</t>
  </si>
  <si>
    <t>Hallucinate</t>
  </si>
  <si>
    <t>More Required</t>
  </si>
  <si>
    <t>Actionable Message Count</t>
  </si>
  <si>
    <t>Messages Data</t>
  </si>
  <si>
    <t>Scenario Data</t>
  </si>
  <si>
    <t>QUESTIONAIRE ID</t>
  </si>
  <si>
    <t>Number of Missing Vulnerabilities</t>
  </si>
  <si>
    <t>Total Messages</t>
  </si>
  <si>
    <t>Time Taken to Review</t>
  </si>
  <si>
    <t>Questionaire Data</t>
  </si>
  <si>
    <t>Reviewer ID</t>
  </si>
  <si>
    <t>PLEASE INSERT BELOW THE  REQUIRED DATA</t>
  </si>
  <si>
    <t>YES</t>
  </si>
  <si>
    <t>Le combinazioni degli armadi di sicurezza non dovrebbero essere riportate sugli stessi in caso venga dimenticata, in quanto potrebbe facilitare l'accesso non autorizzato.</t>
  </si>
  <si>
    <t>Accesso non autorizzato</t>
  </si>
  <si>
    <t>Combinazioni riportate sugli armadi di sicurezza</t>
  </si>
  <si>
    <t>La password di accesso dell'Amministratore di Sistema è inserita in busta chiusa sigillata e firmata dal Funzionario alla Sicurezza e viene conservata all'interno di una cassaforte di sicurezza, adeguata al livello di classifica delle informazioni contenute nel sistema cui si riferisce, all'interno di un'area riservata. Una seconda copia è conservata in analoga cassaforte all'interno di un'altra area riservata</t>
  </si>
  <si>
    <t>La password dell'Amministratore di Sistema è conservata in due copie in due diverse aree riservate, garantendo così la disponibilità in caso di necessità. Tuttavia, la conservazione della password in forma scritta potrebbe costituire un rischio di divulgazione non autorizzata in caso di accesso non autorizzato alle aree riservate.</t>
  </si>
  <si>
    <t>R001</t>
  </si>
  <si>
    <t>Rischio di divulgazione non autorizzata della password</t>
  </si>
  <si>
    <t>V001</t>
  </si>
  <si>
    <t>Conservazione della password in forma scritta</t>
  </si>
  <si>
    <t>Se la busta contente la password dell'Amministratore di Sistema viene aperta, la password resta la stessa e viene cambiata solo quando deciso da chi l'ha usata</t>
  </si>
  <si>
    <t>Se la busta contenente la password dell'Amministratore di Sistema viene aperta, la password potrebbe essere compromessa e utilizzata da persone non autorizzate.</t>
  </si>
  <si>
    <t>Rischio di compromissione della password dell'Amministratore di Sistema</t>
  </si>
  <si>
    <t>Possibile accesso non autorizzato e utilizzo della password dell'Amministratore di Sistema</t>
  </si>
  <si>
    <t>Il sistema di videosorveglianza potrebbe essere vulnerabile a intrusioni esterne o manipolazioni non autorizzate.</t>
  </si>
  <si>
    <t>Rischio di compromissione della sicurezza fisica e della privacy dei dati</t>
  </si>
  <si>
    <t>001a</t>
  </si>
  <si>
    <t>Possibili falle nella sicurezza del sistema di videosorveglianza o delle canaline TEMPEST</t>
  </si>
  <si>
    <t>Le immagini registrate e conservate per almeno due anni potrebbero rappresentare un rischio per la privacy dei dati personali.</t>
  </si>
  <si>
    <t>Rischio di violazione della normativa sulla protezione dei dati personali</t>
  </si>
  <si>
    <t>002a</t>
  </si>
  <si>
    <t>Conservazione a lungo termine delle immagini registrate</t>
  </si>
  <si>
    <t>L'illuminazione interna ed esterna alle aree riservate viene spenta in caso di assenza di personale per favorire il risparmio energetico</t>
  </si>
  <si>
    <t>L'illuminazione interna ed esterna alle aree riservate viene spenta in caso di assenza di personale per favorire il risparmio energetico. Questa pratica potrebbe compromettere la sicurezza delle aree riservate, in quanto potenzialmente favorisce l'accesso non autorizzato o attività criminali durante l'assenza di personale.</t>
  </si>
  <si>
    <t>Compromissione della sicurezza delle aree riservate</t>
  </si>
  <si>
    <t>Spegnimento dell'illuminazione in assenza di personale</t>
  </si>
  <si>
    <t>Tutti gli accessi ai tubi del sistema di condizionamento sono chiusi da rete antilancio resistente e con sensore allarmato contro l'apertura e la rimozione non autorizzata e sono di dimensione tale da impedire il passaggio di esseri umani o animali</t>
  </si>
  <si>
    <t>NO</t>
  </si>
  <si>
    <t>I tubi del sistema di condizionamento sono chiusi da rete antilancio resistente e con sensore allarmato contro l'apertura e la rimozione non autorizzata, impedendo il passaggio di esseri umani o animali.</t>
  </si>
  <si>
    <t>R01</t>
  </si>
  <si>
    <t>Rischio di accesso non autorizzato al sistema di condizionamento</t>
  </si>
  <si>
    <t>V01</t>
  </si>
  <si>
    <t>Accesso non autorizzato ai tubi del sistema di condizionamento</t>
  </si>
  <si>
    <t>Il personale non autorizzato potrebbe accedere alle informazioni classificate, compromettendo la sicurezza dei dati sensibili.</t>
  </si>
  <si>
    <t>Rischio di accesso non autorizzato a informazioni classificate</t>
  </si>
  <si>
    <t>Accesso non autorizzato alle informazioni classificate</t>
  </si>
  <si>
    <t>Le Aree Riservate sono protette da idonee misure di sicurezza come porte blindate, sistemi di allarme antintrusione, casseforti e contenitori di sicurezza per la custodia delle informazioni classificate. Tuttavia, è importante assicurarsi che queste misure siano adeguatamente implementate e mantenute per garantire la protezione delle informazioni sensibili.</t>
  </si>
  <si>
    <t>Protezione delle Aree Riservate</t>
  </si>
  <si>
    <t>Misure di sicurezza idonee</t>
  </si>
  <si>
    <t>Il registro potrebbe contenere informazioni sensibili sul personale autorizzato, che potrebbero essere sfruttate da un potenziale attaccante per pianificare un'azione di accesso non autorizzato.</t>
  </si>
  <si>
    <t>Rischio di accesso non autorizzato</t>
  </si>
  <si>
    <t>Registro contenente informazioni sensibili sul personale autorizzato</t>
  </si>
  <si>
    <t>Il personale autorizzato potrebbe involontariamente portare informazioni classificate al di fuori delle Aree Riservate, causando potenziali fughe di dati sensibili.</t>
  </si>
  <si>
    <t>Fuga di dati sensibili</t>
  </si>
  <si>
    <t>Portare informazioni classificate al di fuori delle Aree Riservate</t>
  </si>
  <si>
    <t>Il controllo periodico sul personale autorizzato potrebbe essere un rischio potenziale se non viene gestito correttamente. Potrebbe causare problemi di privacy e sicurezza se le informazioni classificate non vengono revocate in modo tempestivo quando non sono più necessarie per un determinato individuo.</t>
  </si>
  <si>
    <t>Mancata revoca tempestiva delle autorizzazioni di accesso</t>
  </si>
  <si>
    <t>Il personale autorizzato riceve istruzioni periodiche sulla sicurezza, mantenendo alta l'attenzione sulle problematiche di sicurezza, contribuendo a ridurre il rischio di violazioni della sicurezza.</t>
  </si>
  <si>
    <t>R1</t>
  </si>
  <si>
    <t>Basso rischio di violazioni della sicurezza</t>
  </si>
  <si>
    <t>V1</t>
  </si>
  <si>
    <t>Le stampe prodotte tramite il PC utilizzato per le informazioni di livello massimo RISERVATO sono controllate, ma non è specificato in che modo avvenga il controllo.</t>
  </si>
  <si>
    <t>Rischio di divulgazione non autorizzata delle informazioni riservate</t>
  </si>
  <si>
    <t>Controllo insufficiente sulle stampe prodotte tramite il PC</t>
  </si>
  <si>
    <t>Gli apparecchi elettronici non autorizzati potrebbero essere utilizzati per registrare informazioni riservate o per rubare dati sensibili.</t>
  </si>
  <si>
    <t>Violazione della sicurezza delle informazioni riservate</t>
  </si>
  <si>
    <t>Presenza di dispositivi elettronici non autorizzati</t>
  </si>
  <si>
    <t>La sede della ditta è vulnerabile a intrusioni non autorizzate a causa della presenza di recinzioni e mura circostanti non sufficienti a garantire la sicurezza dell'edificio e delle aree circostanti.</t>
  </si>
  <si>
    <t>Rischio di intrusioni non autorizzate</t>
  </si>
  <si>
    <t>Vulnerabilità alle intrusioni non autorizzate</t>
  </si>
  <si>
    <t>Il sistema di videosorveglianza potrebbe non essere sufficiente a garantire la sicurezza della sede, in quanto potrebbe essere soggetto a malfunzionamenti o manipolazioni da parte di persone non autorizzate.</t>
  </si>
  <si>
    <t>R2</t>
  </si>
  <si>
    <t>Rischio di malfunzionamenti o manipolazioni del sistema di videosorveglianza</t>
  </si>
  <si>
    <t>Vulnerabilità del sistema di videosorveglianza</t>
  </si>
  <si>
    <t>Il sistema di allarme potrebbe essere vulnerabile a attacchi informatici o fisici che potrebbero compromettere la sicurezza dell'impianto.</t>
  </si>
  <si>
    <t>Rischio di compromissione della sicurezza dell'impianto</t>
  </si>
  <si>
    <t>Vulnerabilità del sistema di allarme</t>
  </si>
  <si>
    <t>Il controllo e l'inventario del materiale e della documentazione nelle Aree Riservate potrebbero non essere effettuati in modo tempestivo, permettendo a potenziali minacce di compromettere i materiali sensibili o documenti importanti.</t>
  </si>
  <si>
    <t>Rischio di compromissione del materiale e della documentazione sensibile</t>
  </si>
  <si>
    <t>Mancata tempestività nel controllo e inventario del materiale e della documentazione</t>
  </si>
  <si>
    <t>Al termine di un evento che richiede l’attuazione delle procedure di emergenza, il Funzionario alla Sicurezza dispone l'immediata ripresa delle attività, senza verificare la consistenza del materiale classificato</t>
  </si>
  <si>
    <t>Il Funzionario alla Sicurezza ha disposto la ripresa delle attività senza verificare la consistenza del materiale classificato, mettendo a rischio la sicurezza delle informazioni sensibili.</t>
  </si>
  <si>
    <t>Rischio di compromissione della sicurezza delle informazioni sensibili</t>
  </si>
  <si>
    <t>Manca la verifica della consistenza del materiale classificato prima di riprendere le attività</t>
  </si>
  <si>
    <t>La sede della ditta è contingente ad altri stabilimenti industriali, separata dagli stessi da recinzioni, che in qualche punto presentanto delle interruzioni causa smottamenti del terreno, e con le mura dello stabile circondate da aree di parcheggio per le auto dei dipendenti su tutti i lati, con cancello di ingresso normalmente aperto e non controllato durante l'orario di lavoro</t>
  </si>
  <si>
    <t>La presenza di recinzioni con interruzioni a causa di smottamenti del terreno rappresenta una vulnerabilità alla sicurezza fisica della sede della ditta, in quanto potrebbe consentire l'accesso non autorizzato da parte di persone esterne.</t>
  </si>
  <si>
    <t>SR001</t>
  </si>
  <si>
    <t>SV001</t>
  </si>
  <si>
    <t>Vulnerabilità fisica delle recinzioni</t>
  </si>
  <si>
    <t>Il cancello di ingresso normalmente aperto e non controllato durante l'orario di lavoro rappresenta una vulnerabilità alla sicurezza fisica della sede della ditta, in quanto potrebbe consentire l'accesso non autorizzato da parte di persone esterne.</t>
  </si>
  <si>
    <t>SR002</t>
  </si>
  <si>
    <t>SV002</t>
  </si>
  <si>
    <t>Vulnerabilità del cancello di ingresso</t>
  </si>
  <si>
    <t>Il messaggio potrebbe implicare una potenziale minaccia alla sicurezza in quanto potrebbe essere interpretato come una violazione della privacy o della sicurezza delle informazioni aziendali. Potrebbe essere necessario verificare se le procedure di sicurezza vengono effettivamente applicate e se il regolamento interno di sicurezza viene rispettato.</t>
  </si>
  <si>
    <t>Potenziale minaccia alla sicurezza</t>
  </si>
  <si>
    <t>Violazione delle procedure di sicurezza</t>
  </si>
  <si>
    <t>È lasciato alla sensibilità del personale garantire il rispetto dell'applicazione delle le procedure di sicurezza, che all’uopo sono descritte nel “Regolamento Interno di Sicurezza” di ciascuna sede, dove sono indicate nel dettaglio le misure di sicurezza adottate</t>
  </si>
  <si>
    <t>Il personale ha la discrezionalità di decidere se rispettare le procedure di sicurezza, il che potrebbe portare a una mancanza di coerenza e affidabilità nel sistema di sicurezza.</t>
  </si>
  <si>
    <t>Mancanza di coerenza e affidabilità nel sistema di sicurezza</t>
  </si>
  <si>
    <t>Mancanza di rispetto delle procedure di sicurezza</t>
  </si>
  <si>
    <t>Il processo di auto-ispezione potrebbe non essere sufficientemente dettagliato o efficace nel rilevare tutte le potenziali vulnerabilità di sicurezza.</t>
  </si>
  <si>
    <t>Rischio di non individuare tutte le vulnerabilità di sicurezza</t>
  </si>
  <si>
    <t>Potenziale mancanza di efficacia delle auto-ispezioni</t>
  </si>
  <si>
    <t>Le ispezioni effettuate da personale esterno possono rappresentare un rischio potenziale per la sicurezza, in quanto potrebbero essere sfruttate da malintenzionati per ottenere informazioni sensibili sull'infrastruttura e sulle procedure di sicurezza.</t>
  </si>
  <si>
    <t>Rischio di ottenere informazioni sensibili sull'infrastruttura e sulle procedure di sicurezza</t>
  </si>
  <si>
    <t>Ispezioni esterne sfruttabili da malintenzionati</t>
  </si>
  <si>
    <t>yes</t>
  </si>
  <si>
    <t>Gli utenti non hanno accesso alle procedure di configurazione/amministrazione ed ai tool di management, il che potrebbe limitare la capacità dell'azienda di gestire correttamente i sistemi e potenzialmente causare problemi di sicurezza.</t>
  </si>
  <si>
    <t>Rischio di gestione inadeguata dei sistemi</t>
  </si>
  <si>
    <t>Mancanza di accesso alle procedure di configurazione/amministrazione ed ai tool di management</t>
  </si>
  <si>
    <t>Gli utenti hanno accesso alle procedure di configurazione/amministrazione ed ai tool di management, il che potrebbe consentire loro di apportare modifiche non autorizzate al sistema o di compromettere la sicurezza dei dati.</t>
  </si>
  <si>
    <t>Rischio di accesso non autorizzato o compromissione della sicurezza dei dati</t>
  </si>
  <si>
    <t>Accesso non autorizzato alle procedure di configurazione/amministrazione ed ai tool di management</t>
  </si>
  <si>
    <t>I dati relativi all'autenticazione dell'utente potrebbero non essere adeguatamente protetti secondo le normative di sicurezza.</t>
  </si>
  <si>
    <t>Possibile violazione della privacy e della sicurezza dei dati</t>
  </si>
  <si>
    <t>1.1</t>
  </si>
  <si>
    <t>Mancata protezione adeguata dei dati sensibili dell'utente</t>
  </si>
  <si>
    <t>I dati relativi all'autenticazione dell'utente sono accessibili a chiunque ne faccia richiesta, il che potrebbe compromettere la sicurezza dell'utente e dei dati dell'utente stesso.</t>
  </si>
  <si>
    <t>Rischio di compromissione dei dati sensibili dell'utente</t>
  </si>
  <si>
    <t>Accessibilità non autorizzata ai dati di autenticazione dell'utente</t>
  </si>
  <si>
    <t>Il sistema CIS sembra basarsi sui diritti d'accesso degli utenti, ma non è chiaro come vengano gestiti e assegnati questi diritti. Potrebbe esserci una potenziale vulnerabilità legata alla gestione dei diritti d'accesso.</t>
  </si>
  <si>
    <t>Rischio di gestione inadeguata dei diritti d'accesso</t>
  </si>
  <si>
    <t>Gestione non chiara dei diritti d'accesso degli utenti</t>
  </si>
  <si>
    <t>Il sistema CIS sembra basarsi sui diritti d'accesso degli utenti, ma l'identificazione e l'assegnazione dei diritti d'accesso sono gestiti direttamente dagli utenti del sistema, il che potrebbe causare vulnerabilità legate alla gestione non controllata dei privilegi degli utenti.</t>
  </si>
  <si>
    <t>Possibile compromissione della sicurezza del sistema</t>
  </si>
  <si>
    <t>Gestione non controllata dei privilegi degli utenti</t>
  </si>
  <si>
    <t>Il messaggio contiene un potenziale rischio di sicurezza in quanto limita l'accesso all'analisi dei dati di audit a un numero ristretto di persone, escludendo altri potenziali utenti autorizzati.</t>
  </si>
  <si>
    <t>Limitazione dell'accesso ai dati di audit</t>
  </si>
  <si>
    <t>Accesso limitato ai dati di audit</t>
  </si>
  <si>
    <t>I dati di audit dovrebbero essere accessibili solo al personale autorizzato per garantire la sicurezza e la privacy delle informazioni sensibili.</t>
  </si>
  <si>
    <t>Accesso non autorizzato ai dati di audit</t>
  </si>
  <si>
    <t>I registri elettronici che memorizzano l'accesso e l'uscita dal Sistema CIS dei dipendenti e dei visitatori potrebbero essere soggetti a violazioni della privacy se non vengono gestiti in conformità con la normativa sulla privacy.</t>
  </si>
  <si>
    <t>Violazione della privacy</t>
  </si>
  <si>
    <t>Memorizzazione di informazioni sensibili senza adeguata protezione</t>
  </si>
  <si>
    <t>I registri elettronici che memorizzano l'accesso e l'uscita dal Sistema CIS dei dipendenti e dei visitatori potrebbero essere soggetti a rischi di sicurezza se non vengono gestiti correttamente.</t>
  </si>
  <si>
    <t>Rischio di accesso non autorizzato, manipolazione dei dati o perdita di integrità</t>
  </si>
  <si>
    <t>Possibile mancanza di controlli di accesso e protezione dei dati nei registri elettronici</t>
  </si>
  <si>
    <t>Il controllo periodico delle utenze registrate nel Sistema CIS potrebbe non essere sufficiente a garantire la sicurezza, in quanto potrebbero essere presenti utenze non autorizzate o obsolete che rappresentano un potenziale rischio per la sicurezza.</t>
  </si>
  <si>
    <t>Rischio di presenza di utenze non autorizzate o obsolete nel Sistema CIS</t>
  </si>
  <si>
    <t>Presenza di utenze non autorizzate o obsolete</t>
  </si>
  <si>
    <t>I controlli periodici sull'integrità dei supporti di memorizzazione di massa e sulla corretta configurazione e connessione dei dispositivi e apparecchiature del Sistema CIS potrebbero non essere sufficienti a garantire la sicurezza, in quanto potrebbero essere presenti problemi non rilevati che rappresentano un potenziale rischio per la sicurezza.</t>
  </si>
  <si>
    <t>Rischio di problemi non rilevati nell'integrità dei supporti di memorizzazione di massa e nella configurazione dei dispositivi del Sistema CIS</t>
  </si>
  <si>
    <t>2.1</t>
  </si>
  <si>
    <t>Presenza di problemi non rilevati nell'integrità dei supporti di memorizzazione di massa</t>
  </si>
  <si>
    <t>I servizi di auditing potrebbero non essere configurati in modo ottimale per consentire un'analisi completa delle registrazioni, limitando la capacità di individuare eventi sospetti o comportamenti anomali.</t>
  </si>
  <si>
    <t>Rischio di configurazione non ottimale dei servizi di auditing</t>
  </si>
  <si>
    <t>3.1</t>
  </si>
  <si>
    <t>Configurazione non ottimale dei servizi di auditing</t>
  </si>
  <si>
    <t>Il controllo della consistenza delle utenze registrate nel Sistema CIS con quelle effettivamente autorizzate e necessarie viene effettuato solo una volta ogni sei mesi, il che potrebbe consentire a utenze non autorizzate di rimanere attive per lunghi periodi senza essere rilevate.</t>
  </si>
  <si>
    <t>Rischio di utenze non autorizzate o non necessarie rimanere attive nel Sistema CIS per lunghi periodi</t>
  </si>
  <si>
    <t>Controllo della consistenza delle utenze non frequente</t>
  </si>
  <si>
    <t>Il controllo della consistenza delle utenze registrate nel Sistema CIS viene eseguito solo ogni sei mesi, il che potrebbe permettere a utenti non autorizzati di mantenere l'accesso non autorizzato per un lungo periodo di tempo.</t>
  </si>
  <si>
    <t>Controllo della consistenza delle utenze non eseguito regolarmente</t>
  </si>
  <si>
    <t>I supporti di memorizzazione non sono protetti in modo adeguato durante i lavori di manutenzione sulle postazioni del Sistema CIS, il che potrebbe portare alla divulgazione non autorizzata delle informazioni sensibili.</t>
  </si>
  <si>
    <t>Divulgazione non autorizzata di informazioni sensibili</t>
  </si>
  <si>
    <t>Protezione inadeguata dei supporti di memorizzazione durante la manutenzione</t>
  </si>
  <si>
    <t>I supporti di memorizzazione non sono protetti in modo adeguato durante i lavori di manutenzione, il che potrebbe portare alla divulgazione non autorizzata delle informazioni.</t>
  </si>
  <si>
    <t>Rischio di divulgazione non autorizzata delle informazioni durante i lavori di manutenzione</t>
  </si>
  <si>
    <t>Supporti di memorizzazione non protetti durante i lavori di manutenzione</t>
  </si>
  <si>
    <t>I supporti di memorizzazione non dispongono di particolari protezioni che impediscano la divulgazione delle informazioni durante i lavori di manutenzione sulle postazioni del Sistema CIS. Questo potrebbe causare la divulgazione non autorizzata di informazioni sensibili durante le operazioni di manutenzione.</t>
  </si>
  <si>
    <t>Rischio di divulgazione non autorizzata di informazioni sensibili durante la manutenzione</t>
  </si>
  <si>
    <t>Mancanza di protezioni durante la manutenzione dei supporti di memorizzazione</t>
  </si>
  <si>
    <t>Il messaggio potrebbe implicare una mancanza di dettagli sulla natura dei malfunzionamenti, rendendo difficile per l'Amministratore di Sistema identificare e risolvere i problemi in modo efficiente.</t>
  </si>
  <si>
    <t>Rischio di inefficienza nella risoluzione dei problemi HW</t>
  </si>
  <si>
    <t>Mancanza di dettagli sui malfunzionamenti</t>
  </si>
  <si>
    <t>Gli utenti contattano direttamente la ditta incaricata della manutenzione senza informare nessun altro in caso di malfunzionamento dell'hardware del sistema. Questo comporta un potenziale rischio di sicurezza in quanto potrebbero non essere seguite le procedure di sicurezza e potrebbero essere introdotti errori nel ripristino del sistema.</t>
  </si>
  <si>
    <t>Rischio di malfunzionamento dell'hardware</t>
  </si>
  <si>
    <t>Contatto diretto con ditta esterna senza informare il personale IT interno</t>
  </si>
  <si>
    <t>no</t>
  </si>
  <si>
    <t>Il sistema informatico è composto da due computer di tipo 'All in One', completati da uno switch di collegamento tra le due postazioni e tra queste e una stampante multifunzione. Tutti gli apparati sono certificati TEMPEST Classe B.</t>
  </si>
  <si>
    <t>Rischio di compromissione delle informazioni sensibili</t>
  </si>
  <si>
    <t>Non conformità alle specifiche di sicurezza TEMPEST</t>
  </si>
  <si>
    <t>Il sistema informatico è composto da due computer di tipo 'All in One', completati da uno switch di collegamento tra le due postazioni e tra queste e una stampante multifunzione. Sia PC che stampante sono apparati TEMPEST Classe B. Questo indica che i dispositivi sono progettati per resistere a interferenze elettromagnetiche e a emissioni elettromagnetiche, garantendo la sicurezza delle informazioni sensibili.</t>
  </si>
  <si>
    <t>Rischio di interferenze elettromagnetiche ed emissioni elettromagnetiche</t>
  </si>
  <si>
    <t>Assenza di vulnerabilità</t>
  </si>
  <si>
    <t>Gli aggiornamenti del software riguardano solo l'antivirus, il che potrebbe lasciare altre componenti del sistema vulnerabili a minacce di sicurezza.</t>
  </si>
  <si>
    <t>Rischio di sicurezza</t>
  </si>
  <si>
    <t>Mancanza di aggiornamenti per altre componenti del software</t>
  </si>
  <si>
    <t>Gli aggiornamenti del software antivirus avvengono in modalità offline, il che potrebbe rendere il sistema vulnerabile a nuove minacce che non sono state rilevate durante l'ultimo aggiornamento.</t>
  </si>
  <si>
    <t>Rischio di esposizione a nuove minacce</t>
  </si>
  <si>
    <t>Aggiornamenti offline del software antivirus</t>
  </si>
  <si>
    <t>Gli aggiornamenti del software riguardano sia il sistema operativo che gli applicativi (per entrambi solo per le componenti critiche e di sicurezza e non per le nuove funzionalità) che l'antivirus, ed avvengono in modalità off-line</t>
  </si>
  <si>
    <t>Gli aggiornamenti del software avvengono in modalità off-line, il che potrebbe causare ritardi nell'applicazione delle patch di sicurezza e nell'installazione di nuove firme antivirus.</t>
  </si>
  <si>
    <t>Ritardi nell'applicazione delle patch di sicurezza e nell'installazione di nuove firme antivirus</t>
  </si>
  <si>
    <t>Ritardi nell'applicazione delle patch di sicurezza</t>
  </si>
  <si>
    <t>Il Sistema CIS potrebbe non essere adeguatamente aggiornato rispetto alle nuove minacce e vulnerabilità emergenti, a meno che non vengano approvate le modifiche da parte del DIS-UCSe secondo lo Schema Nazionale di certificazione.</t>
  </si>
  <si>
    <t>Mancanza di aggiornamenti per affrontare nuove minacce</t>
  </si>
  <si>
    <t>Mancanza di adeguamento alle nuove minacce e vulnerabilità emergenti</t>
  </si>
  <si>
    <t>La responsabilità dell’organizzazione di sicurezza è di verificare che il Sistema CIS mantenga le sue caratteristiche di funzionalità nel tempo, indipendentemente dall'efficacia delle sue caratteristiche di sicurezza</t>
  </si>
  <si>
    <t>Il Sistema CIS potrebbe non essere in grado di mantenere le sue caratteristiche di funzionalità nel tempo a causa di potenziali minacce alla sicurezza.</t>
  </si>
  <si>
    <t>Rischio di compromissione della funzionalità del Sistema CIS nel tempo</t>
  </si>
  <si>
    <t>Potenziale compromissione della funzionalità del Sistema CIS</t>
  </si>
  <si>
    <t>Il personale di vigilanza ha la legale autorità di sottoporre a controlli tutte le persone ed i mezzi circolanti all’interno della sede, il che potrebbe rappresentare una potenziale violazione della privacy e dei diritti personali.</t>
  </si>
  <si>
    <t>Violazione della privacy e dei diritti personali</t>
  </si>
  <si>
    <t>Potenziale violazione della privacy e dei diritti personali</t>
  </si>
  <si>
    <t>C'è libertà di accesso e uscita dalla sede da parte di mezzi e di persone. Inoltre, le persone possono opporsi a eventuali richieste di controllo sia per sé che per il mezzo usato per l'accesso alla sede</t>
  </si>
  <si>
    <t>La libertà di accesso e uscita dalla sede da parte di mezzi e persone può rappresentare un rischio di sicurezza reale.</t>
  </si>
  <si>
    <t>Rischio di accesso non autorizzato e fuga di informazioni riservate</t>
  </si>
  <si>
    <t>Mancanza di controlli sull'accesso e l'uscita, e possibilità per le persone di opporsi ai controlli di sicurezza</t>
  </si>
  <si>
    <t>Il messaggio contiene riferimenti a normative e direttive sulla sicurezza delle informazioni classificate, ma non specifica misure di protezione TEMPEST per gli apparati e le reti di comunicazione impiegate nel sistema CIS.</t>
  </si>
  <si>
    <t>Mancanza di misure di protezione TEMPEST</t>
  </si>
  <si>
    <t>Mancanza di protezione TEMPEST per gli apparati e le reti di comunicazione</t>
  </si>
  <si>
    <t>Rischio di compromissione della sicurezza delle informazioni classificate come SEGRETO</t>
  </si>
  <si>
    <t>Il sistema VPN è stato omologato dalla competente Autorità per il trattamento di dati fino a livello RISERVATO Nazionale, garantendo un alto livello di sicurezza per i canali di comunicazione tra i server e tra questi e i client.</t>
  </si>
  <si>
    <t>Bassa probabilità di violazione della sicurezza dei canali di comunicazione</t>
  </si>
  <si>
    <t>Canali di comunicazione protetti tramite VPN</t>
  </si>
  <si>
    <t>La VPN generata da un servizio cloud di terze parti potrebbe essere vulnerabile a minacce esterne o a violazioni della privacy dei dati trasferiti.</t>
  </si>
  <si>
    <t>Rischio di compromissione della sicurezza dei dati</t>
  </si>
  <si>
    <t>Possibile vulnerabilità della VPN generata da un servizio cloud di terze parti</t>
  </si>
  <si>
    <t>Le componenti server del Sistema CIS sono installate separatamente da server di altri sistemi, in appositi rack con chiusura a chiave, all’interno di un’area controllata. Questo aiuta a limitare l'accesso non autorizzato e a proteggere le componenti server da possibili minacce fisiche.</t>
  </si>
  <si>
    <t>Rischio fisico</t>
  </si>
  <si>
    <t>Accesso non autorizzato alle componenti server</t>
  </si>
  <si>
    <t>Il Sistema CIS potrebbe essere vulnerabile a minacce interne o esterne in quanto le componenti server sono installate nel CED aziendale insieme ad altri sistemi di elaborazione dati.</t>
  </si>
  <si>
    <t>Rischio di accesso non autorizzato o compromissione del Sistema CIS</t>
  </si>
  <si>
    <t>Presenza delle componenti server del Sistema CIS nel CED aziendale</t>
  </si>
  <si>
    <t>La gestione delle utenze è affidata al solo Amministratore di Sistema, sotto la supervisone del Funzionario alla Sicurezza CIS, il che potrebbe causare un potenziale rischio di sicurezza in caso di abuso di privilegi da parte dell'Amministratore di Sistema.</t>
  </si>
  <si>
    <t>Rischio di abuso di privilegi</t>
  </si>
  <si>
    <t>Accesso esclusivo all'amministrazione delle utenze da parte di un singolo utente</t>
  </si>
  <si>
    <t>Le utenze sono configurate tramite apposita postazione collegata direttamente al Sistema CIS, il che potrebbe causare un rischio di sicurezza in caso di accesso non autorizzato alla postazione o di compromissione della stessa.</t>
  </si>
  <si>
    <t>Rischio di accesso non autorizzato o compromissione della postazione</t>
  </si>
  <si>
    <t>Configurazione delle utenze tramite postazione collegata direttamente al Sistema CIS</t>
  </si>
  <si>
    <t>La gestione delle utenze è affidata al personale della società capogruppo, che effettua le dovute modifiche da remoto collegandosi da un altro Paese, comunicando mensilmente al Funzionario alla Sicurezza CIS l'elenco delle utenze aggiunte/modificate/sospese e cancellate</t>
  </si>
  <si>
    <t>Il personale della società capogruppo effettua modifiche alle utenze da remoto collegandosi da un altro Paese, senza specificare le misure di sicurezza adottate per proteggere l'accesso remoto alle utenze.</t>
  </si>
  <si>
    <t>Rischio di accesso non autorizzato e violazione della privacy</t>
  </si>
  <si>
    <t>Accesso remoto non protetto e comunicazione insufficiente delle modifiche alle utenze</t>
  </si>
  <si>
    <t>TP</t>
  </si>
  <si>
    <t>FP</t>
  </si>
  <si>
    <t>FN</t>
  </si>
  <si>
    <t>TN</t>
  </si>
  <si>
    <t>0110</t>
  </si>
  <si>
    <t>Metrics</t>
  </si>
  <si>
    <t>Recall</t>
  </si>
  <si>
    <t xml:space="preserve">Specificity </t>
  </si>
  <si>
    <t xml:space="preserve">Precision </t>
  </si>
  <si>
    <t xml:space="preserve">Negative Predictive Value </t>
  </si>
  <si>
    <t xml:space="preserve">False Positive Rate </t>
  </si>
  <si>
    <t xml:space="preserve">False Discovery Rate </t>
  </si>
  <si>
    <t xml:space="preserve">False Negative Rate </t>
  </si>
  <si>
    <t xml:space="preserve">Accuracy </t>
  </si>
  <si>
    <t xml:space="preserve">F1 Score </t>
  </si>
  <si>
    <t>Matthews Correlation Coefficient</t>
  </si>
  <si>
    <t>Hallucinate  RiskID</t>
  </si>
  <si>
    <t>Hallucinate RiskDesc</t>
  </si>
  <si>
    <t>Hallucinate VulnID</t>
  </si>
  <si>
    <t>Hallucinate VulnDesc</t>
  </si>
  <si>
    <t>19 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</si>
</sst>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
    <numFmt numFmtId="165" formatCode="0.0000%"/>
  </numFmts>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
      <b/>
      <sz val="11"/>
      <color rgb="FF00B050"/>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0"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30">
    <xf numFmtId="0" fontId="0" fillId="0" borderId="0" xfId="0"/>
    <xf numFmtId="0" fontId="0" fillId="0" borderId="0" xfId="0" applyAlignment="1">
      <alignment vertical="center" wrapText="1"/>
    </xf>
    <xf numFmtId="0" fontId="0" fillId="34" borderId="0" xfId="0" applyFill="1"/>
    <xf numFmtId="0" fontId="0" fillId="34" borderId="0" xfId="0" applyFill="1" applyAlignment="1">
      <alignment horizontal="right" vertical="center"/>
    </xf>
    <xf numFmtId="0" fontId="0" fillId="34" borderId="0" xfId="0" applyFill="1" applyAlignment="1">
      <alignment horizontal="right"/>
    </xf>
    <xf numFmtId="0" fontId="0" fillId="34" borderId="0" xfId="0" applyFill="1" applyAlignment="1">
      <alignment horizontal="left"/>
    </xf>
    <xf numFmtId="0" fontId="0" fillId="0" borderId="0" xfId="0" applyAlignment="1">
      <alignment wrapText="1"/>
    </xf>
    <xf numFmtId="0" fontId="0" fillId="0" borderId="0" xfId="0" applyAlignment="1">
      <alignment horizontal="center" vertical="center" wrapText="1"/>
    </xf>
    <xf numFmtId="0" fontId="0" fillId="33" borderId="0" xfId="0" applyFill="1" applyAlignment="1">
      <alignment horizontal="center" vertical="center" wrapText="1"/>
    </xf>
    <xf numFmtId="0" fontId="0" fillId="33" borderId="0" xfId="0" applyFill="1" applyAlignment="1">
      <alignment vertical="center" wrapText="1"/>
    </xf>
    <xf numFmtId="49" fontId="0" fillId="34" borderId="0" xfId="0" applyNumberFormat="1" applyFill="1" applyAlignment="1">
      <alignment horizontal="left"/>
    </xf>
    <xf numFmtId="0" fontId="16" fillId="33" borderId="0" xfId="0" applyFont="1" applyFill="1" applyAlignment="1">
      <alignment horizontal="right"/>
    </xf>
    <xf numFmtId="0" fontId="0" fillId="34" borderId="0" xfId="0" applyFill="1" applyAlignment="1">
      <alignment horizontal="center" vertical="center"/>
    </xf>
    <xf numFmtId="49" fontId="0" fillId="34" borderId="0" xfId="0" applyNumberFormat="1" applyFill="1" applyAlignment="1">
      <alignment horizontal="center" vertical="center"/>
    </xf>
    <xf numFmtId="0" fontId="16" fillId="34" borderId="0" xfId="0" applyFont="1" applyFill="1" applyAlignment="1">
      <alignment horizontal="right" vertical="center"/>
    </xf>
    <xf numFmtId="164" fontId="16" fillId="34" borderId="0" xfId="42" applyNumberFormat="1" applyFont="1" applyFill="1" applyAlignment="1">
      <alignment horizontal="left"/>
    </xf>
    <xf numFmtId="164" fontId="0" fillId="34" borderId="0" xfId="42" applyNumberFormat="1" applyFont="1" applyFill="1" applyAlignment="1">
      <alignment horizontal="left"/>
    </xf>
    <xf numFmtId="165" fontId="0" fillId="34" borderId="0" xfId="42" applyNumberFormat="1" applyFont="1" applyFill="1" applyAlignment="1">
      <alignment horizontal="left"/>
    </xf>
    <xf numFmtId="0" fontId="0" fillId="0" borderId="0" xfId="0" applyAlignment="1">
      <alignment horizontal="center" vertical="center" wrapText="1"/>
    </xf>
    <xf numFmtId="0" fontId="0" fillId="0" borderId="0" xfId="0" applyAlignment="1">
      <alignment horizontal="right" wrapText="1"/>
    </xf>
    <xf numFmtId="0" fontId="0" fillId="0" borderId="0" xfId="0" applyAlignment="1">
      <alignment horizontal="right"/>
    </xf>
    <xf numFmtId="0" fontId="0" fillId="0" borderId="0" xfId="0" applyAlignment="1">
      <alignment horizontal="right" vertical="center"/>
    </xf>
    <xf numFmtId="0" fontId="16" fillId="33" borderId="0" xfId="0" applyFont="1" applyFill="1" applyAlignment="1">
      <alignment horizontal="center"/>
    </xf>
    <xf numFmtId="0" fontId="19" fillId="34" borderId="0" xfId="0" applyFont="1" applyFill="1" applyAlignment="1">
      <alignment horizontal="center" vertical="center" wrapText="1"/>
    </xf>
    <xf numFmtId="0" fontId="14" fillId="34" borderId="0" xfId="0" applyFont="1" applyFill="1" applyAlignment="1">
      <alignment horizontal="center"/>
    </xf>
    <xf numFmtId="0" fontId="0" fillId="34" borderId="0" xfId="0" applyFill="1" applyAlignment="1">
      <alignment horizontal="right" vertical="center"/>
    </xf>
    <xf numFmtId="0" fontId="0" fillId="34" borderId="0" xfId="0" applyFill="1" applyAlignment="1">
      <alignment horizontal="center"/>
    </xf>
    <xf numFmtId="0" fontId="0" fillId="0" borderId="0" xfId="0" applyAlignment="1">
      <alignment horizontal="center"/>
    </xf>
    <xf numFmtId="0" fontId="0" fillId="34" borderId="0" xfId="0" applyFill="1" applyAlignment="1">
      <alignment horizontal="right" wrapText="1"/>
    </xf>
    <xf numFmtId="0" fontId="0" fillId="34" borderId="0" xfId="0" applyFill="1" applyAlignment="1">
      <alignment horizontal="right"/>
    </xf>
  </cellXfs>
  <cellStyles count="43">
    <cellStyle name="20% - Colore 1" xfId="19" builtinId="30" customBuiltin="1"/>
    <cellStyle name="20% - Colore 2" xfId="23" builtinId="34" customBuiltin="1"/>
    <cellStyle name="20% - Colore 3" xfId="27" builtinId="38" customBuiltin="1"/>
    <cellStyle name="20% - Colore 4" xfId="31" builtinId="42" customBuiltin="1"/>
    <cellStyle name="20% - Colore 5" xfId="35" builtinId="46" customBuiltin="1"/>
    <cellStyle name="20% - Colore 6" xfId="39" builtinId="50" customBuiltin="1"/>
    <cellStyle name="40% - Colore 1" xfId="20" builtinId="31" customBuiltin="1"/>
    <cellStyle name="40% - Colore 2" xfId="24" builtinId="35" customBuiltin="1"/>
    <cellStyle name="40% - Colore 3" xfId="28" builtinId="39" customBuiltin="1"/>
    <cellStyle name="40% - Colore 4" xfId="32" builtinId="43" customBuiltin="1"/>
    <cellStyle name="40% - Colore 5" xfId="36" builtinId="47" customBuiltin="1"/>
    <cellStyle name="40% - Colore 6" xfId="40" builtinId="51" customBuiltin="1"/>
    <cellStyle name="60% - Colore 1" xfId="21" builtinId="32" customBuiltin="1"/>
    <cellStyle name="60% - Colore 2" xfId="25" builtinId="36" customBuiltin="1"/>
    <cellStyle name="60% - Colore 3" xfId="29" builtinId="40" customBuiltin="1"/>
    <cellStyle name="60% - Colore 4" xfId="33" builtinId="44" customBuiltin="1"/>
    <cellStyle name="60% - Colore 5" xfId="37" builtinId="48" customBuiltin="1"/>
    <cellStyle name="60% - Colore 6" xfId="41" builtinId="52" customBuiltin="1"/>
    <cellStyle name="Calcolo" xfId="11" builtinId="22" customBuiltin="1"/>
    <cellStyle name="Cella collegata" xfId="12" builtinId="24" customBuiltin="1"/>
    <cellStyle name="Cella da controllare" xfId="13" builtinId="23" customBuiltin="1"/>
    <cellStyle name="Colore 1" xfId="18" builtinId="29" customBuiltin="1"/>
    <cellStyle name="Colore 2" xfId="22" builtinId="33" customBuiltin="1"/>
    <cellStyle name="Colore 3" xfId="26" builtinId="37" customBuiltin="1"/>
    <cellStyle name="Colore 4" xfId="30" builtinId="41" customBuiltin="1"/>
    <cellStyle name="Colore 5" xfId="34" builtinId="45" customBuiltin="1"/>
    <cellStyle name="Colore 6" xfId="38" builtinId="49" customBuiltin="1"/>
    <cellStyle name="Input" xfId="9" builtinId="20" customBuiltin="1"/>
    <cellStyle name="Neutrale" xfId="8" builtinId="28" customBuiltin="1"/>
    <cellStyle name="Normale" xfId="0" builtinId="0"/>
    <cellStyle name="Nota" xfId="15" builtinId="10" customBuiltin="1"/>
    <cellStyle name="Output" xfId="10" builtinId="21" customBuiltin="1"/>
    <cellStyle name="Percentuale" xfId="42" builtinId="5"/>
    <cellStyle name="Testo avviso" xfId="14" builtinId="11" customBuiltin="1"/>
    <cellStyle name="Testo descrittivo" xfId="16" builtinId="53" customBuiltin="1"/>
    <cellStyle name="Titolo" xfId="1" builtinId="15" customBuiltin="1"/>
    <cellStyle name="Titolo 1" xfId="2" builtinId="16" customBuiltin="1"/>
    <cellStyle name="Titolo 2" xfId="3" builtinId="17" customBuiltin="1"/>
    <cellStyle name="Titolo 3" xfId="4" builtinId="18" customBuiltin="1"/>
    <cellStyle name="Titolo 4" xfId="5" builtinId="19" customBuiltin="1"/>
    <cellStyle name="Totale" xfId="17" builtinId="25" customBuiltin="1"/>
    <cellStyle name="Valore non valido" xfId="7" builtinId="27" customBuiltin="1"/>
    <cellStyle name="Valore valido" xfId="6" builtinId="26" customBuiltin="1"/>
  </cellStyles>
  <dxfs count="0"/>
  <tableStyles count="1" defaultTableStyle="TableStyleMedium2" defaultPivotStyle="PivotStyleLight16">
    <tableStyle name="Invisible" pivot="0" table="0" count="0" xr9:uid="{EE57EBB5-E71F-4AAC-A9F4-E92B0BB9FBCF}"/>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66"/>
  <sheetViews>
    <sheetView topLeftCell="A64" workbookViewId="0">
      <selection activeCell="K9" sqref="K9"/>
    </sheetView>
  </sheetViews>
  <sheetFormatPr defaultColWidth="9.140625" defaultRowHeight="15" x14ac:dyDescent="0.25"/>
  <cols>
    <col min="1" max="1" width="11.140625" style="1" bestFit="1" customWidth="1"/>
    <col min="2" max="2" width="64.5703125" style="1" customWidth="1"/>
    <col min="3" max="9" width="22.140625" style="1" customWidth="1"/>
    <col min="10" max="10" width="14.7109375" style="9" bestFit="1" customWidth="1"/>
    <col min="11" max="11" width="26.5703125" style="1" customWidth="1"/>
    <col min="12" max="12" width="10.42578125" style="1" bestFit="1" customWidth="1"/>
    <col min="13" max="13" width="11.85546875" style="1" bestFit="1" customWidth="1"/>
    <col min="14" max="14" width="13.85546875" style="1" bestFit="1" customWidth="1"/>
    <col min="15" max="15" width="6.5703125" style="1" bestFit="1" customWidth="1"/>
    <col min="16" max="16" width="9" style="1" bestFit="1" customWidth="1"/>
    <col min="17" max="17" width="6.85546875" style="1" bestFit="1" customWidth="1"/>
    <col min="18" max="18" width="9.28515625" style="1" bestFit="1" customWidth="1"/>
    <col min="19" max="16384" width="9.140625" style="1"/>
  </cols>
  <sheetData>
    <row r="1" spans="1:18" x14ac:dyDescent="0.25">
      <c r="A1" s="18" t="s">
        <v>0</v>
      </c>
      <c r="B1" s="18" t="s">
        <v>1</v>
      </c>
      <c r="C1" s="18" t="s">
        <v>2</v>
      </c>
      <c r="D1" s="18" t="s">
        <v>3</v>
      </c>
      <c r="E1" s="18" t="s">
        <v>4</v>
      </c>
      <c r="F1" s="18" t="s">
        <v>5</v>
      </c>
      <c r="G1" s="18" t="s">
        <v>6</v>
      </c>
      <c r="H1" s="18" t="s">
        <v>7</v>
      </c>
      <c r="I1" s="18" t="s">
        <v>8</v>
      </c>
      <c r="J1" s="8"/>
      <c r="K1" s="18" t="s">
        <v>118</v>
      </c>
      <c r="L1" s="18" t="s">
        <v>117</v>
      </c>
      <c r="M1" s="18" t="s">
        <v>119</v>
      </c>
      <c r="N1" s="18" t="s">
        <v>125</v>
      </c>
      <c r="O1" s="18" t="s">
        <v>124</v>
      </c>
      <c r="P1" s="18"/>
      <c r="Q1" s="18"/>
      <c r="R1" s="18"/>
    </row>
    <row r="2" spans="1:18" x14ac:dyDescent="0.25">
      <c r="A2" s="18"/>
      <c r="B2" s="18"/>
      <c r="C2" s="18"/>
      <c r="D2" s="18"/>
      <c r="E2" s="18"/>
      <c r="F2" s="18"/>
      <c r="G2" s="18"/>
      <c r="H2" s="18"/>
      <c r="I2" s="18"/>
      <c r="J2" s="8"/>
      <c r="K2" s="18"/>
      <c r="L2" s="18"/>
      <c r="M2" s="18"/>
      <c r="N2" s="18"/>
      <c r="O2" s="7" t="s">
        <v>4</v>
      </c>
      <c r="P2" s="7" t="s">
        <v>5</v>
      </c>
      <c r="Q2" s="7" t="s">
        <v>6</v>
      </c>
      <c r="R2" s="7" t="s">
        <v>7</v>
      </c>
    </row>
    <row r="3" spans="1:18" ht="135" x14ac:dyDescent="0.25">
      <c r="A3" s="6" t="s">
        <v>9</v>
      </c>
      <c r="B3" s="6" t="s">
        <v>10</v>
      </c>
      <c r="C3" s="6" t="s">
        <v>136</v>
      </c>
      <c r="D3" s="6" t="s">
        <v>137</v>
      </c>
      <c r="E3" s="6">
        <v>1</v>
      </c>
      <c r="F3" s="6" t="s">
        <v>138</v>
      </c>
      <c r="G3" s="6">
        <v>1</v>
      </c>
      <c r="H3" s="6" t="s">
        <v>139</v>
      </c>
      <c r="I3" s="6" t="s">
        <v>24</v>
      </c>
      <c r="K3" s="1" t="s">
        <v>351</v>
      </c>
      <c r="L3" s="1" t="s">
        <v>136</v>
      </c>
      <c r="M3" s="1" t="s">
        <v>136</v>
      </c>
      <c r="N3" s="1" t="s">
        <v>163</v>
      </c>
      <c r="O3" s="1" t="s">
        <v>136</v>
      </c>
      <c r="P3" s="1" t="s">
        <v>136</v>
      </c>
      <c r="Q3" s="1" t="s">
        <v>136</v>
      </c>
      <c r="R3" s="1" t="s">
        <v>136</v>
      </c>
    </row>
    <row r="4" spans="1:18" ht="255" x14ac:dyDescent="0.25">
      <c r="A4" s="6" t="s">
        <v>12</v>
      </c>
      <c r="B4" s="6" t="s">
        <v>140</v>
      </c>
      <c r="C4" s="6" t="s">
        <v>136</v>
      </c>
      <c r="D4" s="6" t="s">
        <v>141</v>
      </c>
      <c r="E4" s="6" t="s">
        <v>142</v>
      </c>
      <c r="F4" s="6" t="s">
        <v>143</v>
      </c>
      <c r="G4" s="6" t="s">
        <v>144</v>
      </c>
      <c r="H4" s="6" t="s">
        <v>145</v>
      </c>
      <c r="I4" s="6" t="s">
        <v>24</v>
      </c>
      <c r="K4" s="1" t="s">
        <v>352</v>
      </c>
      <c r="L4" s="1" t="s">
        <v>136</v>
      </c>
      <c r="M4" s="1" t="s">
        <v>136</v>
      </c>
      <c r="N4" s="1" t="s">
        <v>163</v>
      </c>
      <c r="O4" s="1" t="s">
        <v>136</v>
      </c>
      <c r="P4" s="1" t="s">
        <v>136</v>
      </c>
      <c r="Q4" s="1" t="s">
        <v>136</v>
      </c>
      <c r="R4" s="1" t="s">
        <v>136</v>
      </c>
    </row>
    <row r="5" spans="1:18" ht="120" x14ac:dyDescent="0.25">
      <c r="A5" s="6" t="s">
        <v>13</v>
      </c>
      <c r="B5" s="6" t="s">
        <v>146</v>
      </c>
      <c r="C5" s="6" t="s">
        <v>136</v>
      </c>
      <c r="D5" s="6" t="s">
        <v>147</v>
      </c>
      <c r="E5" s="6">
        <v>1</v>
      </c>
      <c r="F5" s="6" t="s">
        <v>148</v>
      </c>
      <c r="G5" s="6">
        <v>1</v>
      </c>
      <c r="H5" s="6" t="s">
        <v>149</v>
      </c>
      <c r="I5" s="6" t="s">
        <v>24</v>
      </c>
      <c r="K5" s="1" t="s">
        <v>351</v>
      </c>
      <c r="L5" s="1" t="s">
        <v>136</v>
      </c>
      <c r="M5" s="1" t="s">
        <v>136</v>
      </c>
      <c r="N5" s="1" t="s">
        <v>163</v>
      </c>
      <c r="O5" s="1" t="s">
        <v>136</v>
      </c>
      <c r="P5" s="1" t="s">
        <v>136</v>
      </c>
      <c r="Q5" s="1" t="s">
        <v>136</v>
      </c>
      <c r="R5" s="1" t="s">
        <v>136</v>
      </c>
    </row>
    <row r="6" spans="1:18" ht="105" x14ac:dyDescent="0.25">
      <c r="A6" s="6" t="s">
        <v>14</v>
      </c>
      <c r="B6" s="6" t="s">
        <v>15</v>
      </c>
      <c r="C6" s="6" t="s">
        <v>136</v>
      </c>
      <c r="D6" s="6" t="s">
        <v>150</v>
      </c>
      <c r="E6" s="6">
        <v>1</v>
      </c>
      <c r="F6" s="6" t="s">
        <v>151</v>
      </c>
      <c r="G6" s="6" t="s">
        <v>152</v>
      </c>
      <c r="H6" s="6" t="s">
        <v>153</v>
      </c>
      <c r="I6" s="6" t="s">
        <v>24</v>
      </c>
      <c r="K6" s="1" t="s">
        <v>352</v>
      </c>
      <c r="L6" s="1" t="s">
        <v>136</v>
      </c>
      <c r="M6" s="1" t="s">
        <v>136</v>
      </c>
      <c r="N6" s="1" t="s">
        <v>163</v>
      </c>
      <c r="O6" s="1" t="s">
        <v>136</v>
      </c>
      <c r="P6" s="1" t="s">
        <v>136</v>
      </c>
      <c r="Q6" s="1" t="s">
        <v>136</v>
      </c>
      <c r="R6" s="1" t="s">
        <v>136</v>
      </c>
    </row>
    <row r="7" spans="1:18" ht="105" x14ac:dyDescent="0.25">
      <c r="A7" s="6" t="s">
        <v>14</v>
      </c>
      <c r="B7" s="6" t="s">
        <v>15</v>
      </c>
      <c r="C7" s="6" t="s">
        <v>136</v>
      </c>
      <c r="D7" s="6" t="s">
        <v>154</v>
      </c>
      <c r="E7" s="6">
        <v>2</v>
      </c>
      <c r="F7" s="6" t="s">
        <v>155</v>
      </c>
      <c r="G7" s="6" t="s">
        <v>156</v>
      </c>
      <c r="H7" s="6" t="s">
        <v>157</v>
      </c>
      <c r="I7" s="6" t="s">
        <v>24</v>
      </c>
      <c r="K7" s="1" t="s">
        <v>352</v>
      </c>
      <c r="L7" s="1" t="s">
        <v>136</v>
      </c>
      <c r="M7" s="1" t="s">
        <v>163</v>
      </c>
      <c r="N7" s="1" t="s">
        <v>163</v>
      </c>
      <c r="O7" s="1" t="s">
        <v>136</v>
      </c>
      <c r="P7" s="1" t="s">
        <v>136</v>
      </c>
      <c r="Q7" s="1" t="s">
        <v>136</v>
      </c>
      <c r="R7" s="1" t="s">
        <v>136</v>
      </c>
    </row>
    <row r="8" spans="1:18" ht="240" x14ac:dyDescent="0.25">
      <c r="A8" s="6" t="s">
        <v>16</v>
      </c>
      <c r="B8" s="6" t="s">
        <v>158</v>
      </c>
      <c r="C8" s="6" t="s">
        <v>136</v>
      </c>
      <c r="D8" s="6" t="s">
        <v>159</v>
      </c>
      <c r="E8" s="6">
        <v>1</v>
      </c>
      <c r="F8" s="6" t="s">
        <v>160</v>
      </c>
      <c r="G8" s="6">
        <v>1</v>
      </c>
      <c r="H8" s="6" t="s">
        <v>161</v>
      </c>
      <c r="I8" s="6" t="s">
        <v>24</v>
      </c>
      <c r="K8" s="1" t="s">
        <v>351</v>
      </c>
      <c r="L8" s="1" t="s">
        <v>136</v>
      </c>
      <c r="M8" s="1" t="s">
        <v>163</v>
      </c>
      <c r="N8" s="1" t="s">
        <v>163</v>
      </c>
      <c r="O8" s="1" t="s">
        <v>136</v>
      </c>
      <c r="P8" s="1" t="s">
        <v>136</v>
      </c>
      <c r="Q8" s="1" t="s">
        <v>136</v>
      </c>
      <c r="R8" s="1" t="s">
        <v>136</v>
      </c>
    </row>
    <row r="9" spans="1:18" ht="165" x14ac:dyDescent="0.25">
      <c r="A9" s="6" t="s">
        <v>17</v>
      </c>
      <c r="B9" s="6" t="s">
        <v>162</v>
      </c>
      <c r="C9" s="6" t="s">
        <v>163</v>
      </c>
      <c r="D9" s="6" t="s">
        <v>164</v>
      </c>
      <c r="E9" s="6" t="s">
        <v>165</v>
      </c>
      <c r="F9" s="6" t="s">
        <v>166</v>
      </c>
      <c r="G9" s="6" t="s">
        <v>167</v>
      </c>
      <c r="H9" s="6" t="s">
        <v>168</v>
      </c>
      <c r="I9" s="6" t="s">
        <v>24</v>
      </c>
      <c r="K9" s="1" t="s">
        <v>354</v>
      </c>
      <c r="L9" s="1" t="s">
        <v>136</v>
      </c>
      <c r="M9" s="1" t="s">
        <v>163</v>
      </c>
      <c r="N9" s="1" t="s">
        <v>163</v>
      </c>
      <c r="O9" s="1" t="s">
        <v>163</v>
      </c>
      <c r="P9" s="1" t="s">
        <v>136</v>
      </c>
      <c r="Q9" s="1" t="s">
        <v>163</v>
      </c>
      <c r="R9" s="1" t="s">
        <v>163</v>
      </c>
    </row>
    <row r="10" spans="1:18" ht="120" x14ac:dyDescent="0.25">
      <c r="A10" s="6" t="s">
        <v>18</v>
      </c>
      <c r="B10" s="6" t="s">
        <v>19</v>
      </c>
      <c r="C10" s="6" t="s">
        <v>136</v>
      </c>
      <c r="D10" s="6" t="s">
        <v>169</v>
      </c>
      <c r="E10" s="6">
        <v>1</v>
      </c>
      <c r="F10" s="6" t="s">
        <v>170</v>
      </c>
      <c r="G10" s="6" t="s">
        <v>152</v>
      </c>
      <c r="H10" s="6" t="s">
        <v>171</v>
      </c>
      <c r="I10" s="6" t="s">
        <v>24</v>
      </c>
      <c r="K10" s="1" t="s">
        <v>352</v>
      </c>
      <c r="L10" s="1" t="s">
        <v>136</v>
      </c>
      <c r="M10" s="1" t="s">
        <v>163</v>
      </c>
      <c r="N10" s="1" t="s">
        <v>163</v>
      </c>
      <c r="O10" s="1" t="s">
        <v>136</v>
      </c>
      <c r="P10" s="1" t="s">
        <v>136</v>
      </c>
      <c r="Q10" s="1" t="s">
        <v>136</v>
      </c>
      <c r="R10" s="1" t="s">
        <v>136</v>
      </c>
    </row>
    <row r="11" spans="1:18" ht="285" x14ac:dyDescent="0.25">
      <c r="A11" s="6" t="s">
        <v>20</v>
      </c>
      <c r="B11" s="6" t="s">
        <v>21</v>
      </c>
      <c r="C11" s="6" t="s">
        <v>163</v>
      </c>
      <c r="D11" s="6" t="s">
        <v>172</v>
      </c>
      <c r="E11" s="6">
        <v>1</v>
      </c>
      <c r="F11" s="6" t="s">
        <v>173</v>
      </c>
      <c r="G11" s="6">
        <v>1</v>
      </c>
      <c r="H11" s="6" t="s">
        <v>174</v>
      </c>
      <c r="I11" s="6" t="s">
        <v>11</v>
      </c>
      <c r="K11" s="1" t="s">
        <v>353</v>
      </c>
      <c r="L11" s="1" t="s">
        <v>136</v>
      </c>
      <c r="M11" s="1" t="s">
        <v>136</v>
      </c>
      <c r="N11" s="1" t="s">
        <v>136</v>
      </c>
      <c r="O11" s="1" t="s">
        <v>136</v>
      </c>
      <c r="P11" s="1" t="s">
        <v>136</v>
      </c>
      <c r="Q11" s="1" t="s">
        <v>136</v>
      </c>
      <c r="R11" s="1" t="s">
        <v>136</v>
      </c>
    </row>
    <row r="12" spans="1:18" ht="150" x14ac:dyDescent="0.25">
      <c r="A12" s="6" t="s">
        <v>22</v>
      </c>
      <c r="B12" s="6" t="s">
        <v>23</v>
      </c>
      <c r="C12" s="6" t="s">
        <v>136</v>
      </c>
      <c r="D12" s="6" t="s">
        <v>175</v>
      </c>
      <c r="E12" s="6">
        <v>1</v>
      </c>
      <c r="F12" s="6" t="s">
        <v>176</v>
      </c>
      <c r="G12" s="6">
        <v>1</v>
      </c>
      <c r="H12" s="6" t="s">
        <v>177</v>
      </c>
      <c r="I12" s="6" t="s">
        <v>24</v>
      </c>
      <c r="K12" s="1" t="s">
        <v>352</v>
      </c>
      <c r="L12" s="1" t="s">
        <v>136</v>
      </c>
      <c r="M12" s="1" t="s">
        <v>163</v>
      </c>
      <c r="N12" s="1" t="s">
        <v>163</v>
      </c>
      <c r="O12" s="1" t="s">
        <v>136</v>
      </c>
      <c r="P12" s="1" t="s">
        <v>136</v>
      </c>
      <c r="Q12" s="1" t="s">
        <v>136</v>
      </c>
      <c r="R12" s="1" t="s">
        <v>136</v>
      </c>
    </row>
    <row r="13" spans="1:18" ht="120" x14ac:dyDescent="0.25">
      <c r="A13" s="6" t="s">
        <v>25</v>
      </c>
      <c r="B13" s="6" t="s">
        <v>26</v>
      </c>
      <c r="C13" s="6" t="s">
        <v>136</v>
      </c>
      <c r="D13" s="6" t="s">
        <v>178</v>
      </c>
      <c r="E13" s="6" t="s">
        <v>142</v>
      </c>
      <c r="F13" s="6" t="s">
        <v>179</v>
      </c>
      <c r="G13" s="6" t="s">
        <v>144</v>
      </c>
      <c r="H13" s="6" t="s">
        <v>180</v>
      </c>
      <c r="I13" s="6" t="s">
        <v>24</v>
      </c>
      <c r="K13" s="1" t="s">
        <v>352</v>
      </c>
      <c r="L13" s="1" t="s">
        <v>136</v>
      </c>
      <c r="M13" s="1" t="s">
        <v>163</v>
      </c>
      <c r="N13" s="1" t="s">
        <v>163</v>
      </c>
      <c r="O13" s="1" t="s">
        <v>136</v>
      </c>
      <c r="P13" s="1" t="s">
        <v>136</v>
      </c>
      <c r="Q13" s="1" t="s">
        <v>136</v>
      </c>
      <c r="R13" s="1" t="s">
        <v>136</v>
      </c>
    </row>
    <row r="14" spans="1:18" ht="240" x14ac:dyDescent="0.25">
      <c r="A14" s="6" t="s">
        <v>27</v>
      </c>
      <c r="B14" s="6" t="s">
        <v>28</v>
      </c>
      <c r="C14" s="6" t="s">
        <v>136</v>
      </c>
      <c r="D14" s="6" t="s">
        <v>181</v>
      </c>
      <c r="E14" s="6" t="s">
        <v>142</v>
      </c>
      <c r="F14" s="6" t="s">
        <v>170</v>
      </c>
      <c r="G14" s="6" t="s">
        <v>144</v>
      </c>
      <c r="H14" s="6" t="s">
        <v>182</v>
      </c>
      <c r="I14" s="6" t="s">
        <v>24</v>
      </c>
      <c r="K14" s="1" t="s">
        <v>352</v>
      </c>
      <c r="L14" s="1" t="s">
        <v>136</v>
      </c>
      <c r="M14" s="1" t="s">
        <v>163</v>
      </c>
      <c r="N14" s="1" t="s">
        <v>163</v>
      </c>
      <c r="O14" s="1" t="s">
        <v>136</v>
      </c>
      <c r="P14" s="1" t="s">
        <v>136</v>
      </c>
      <c r="Q14" s="1" t="s">
        <v>136</v>
      </c>
      <c r="R14" s="1" t="s">
        <v>136</v>
      </c>
    </row>
    <row r="15" spans="1:18" ht="150" x14ac:dyDescent="0.25">
      <c r="A15" s="6" t="s">
        <v>29</v>
      </c>
      <c r="B15" s="6" t="s">
        <v>30</v>
      </c>
      <c r="C15" s="6" t="s">
        <v>163</v>
      </c>
      <c r="D15" s="6" t="s">
        <v>183</v>
      </c>
      <c r="E15" s="6" t="s">
        <v>184</v>
      </c>
      <c r="F15" s="6" t="s">
        <v>185</v>
      </c>
      <c r="G15" s="6" t="s">
        <v>186</v>
      </c>
      <c r="H15" s="6" t="s">
        <v>185</v>
      </c>
      <c r="I15" s="6" t="s">
        <v>11</v>
      </c>
      <c r="K15" s="1" t="s">
        <v>354</v>
      </c>
      <c r="L15" s="1" t="s">
        <v>136</v>
      </c>
      <c r="M15" s="1" t="s">
        <v>136</v>
      </c>
      <c r="N15" s="1" t="s">
        <v>163</v>
      </c>
      <c r="O15" s="1" t="s">
        <v>163</v>
      </c>
      <c r="P15" s="1" t="s">
        <v>136</v>
      </c>
      <c r="Q15" s="1" t="s">
        <v>163</v>
      </c>
      <c r="R15" s="1" t="s">
        <v>163</v>
      </c>
    </row>
    <row r="16" spans="1:18" ht="135" x14ac:dyDescent="0.25">
      <c r="A16" s="6" t="s">
        <v>31</v>
      </c>
      <c r="B16" s="6" t="s">
        <v>32</v>
      </c>
      <c r="C16" s="6" t="s">
        <v>136</v>
      </c>
      <c r="D16" s="6" t="s">
        <v>187</v>
      </c>
      <c r="E16" s="6">
        <v>1</v>
      </c>
      <c r="F16" s="6" t="s">
        <v>188</v>
      </c>
      <c r="G16" s="6" t="s">
        <v>152</v>
      </c>
      <c r="H16" s="6" t="s">
        <v>189</v>
      </c>
      <c r="I16" s="6" t="s">
        <v>24</v>
      </c>
      <c r="K16" s="1" t="s">
        <v>352</v>
      </c>
      <c r="L16" s="1" t="s">
        <v>136</v>
      </c>
      <c r="M16" s="1" t="s">
        <v>163</v>
      </c>
      <c r="N16" s="1" t="s">
        <v>163</v>
      </c>
      <c r="O16" s="1" t="s">
        <v>136</v>
      </c>
      <c r="P16" s="1" t="s">
        <v>136</v>
      </c>
      <c r="Q16" s="1" t="s">
        <v>136</v>
      </c>
      <c r="R16" s="1" t="s">
        <v>136</v>
      </c>
    </row>
    <row r="17" spans="1:18" ht="105" x14ac:dyDescent="0.25">
      <c r="A17" s="6" t="s">
        <v>33</v>
      </c>
      <c r="B17" s="6" t="s">
        <v>34</v>
      </c>
      <c r="C17" s="6" t="s">
        <v>136</v>
      </c>
      <c r="D17" s="6" t="s">
        <v>190</v>
      </c>
      <c r="E17" s="6">
        <v>1</v>
      </c>
      <c r="F17" s="6" t="s">
        <v>191</v>
      </c>
      <c r="G17" s="6">
        <v>1</v>
      </c>
      <c r="H17" s="6" t="s">
        <v>192</v>
      </c>
      <c r="I17" s="6" t="s">
        <v>24</v>
      </c>
      <c r="K17" s="1" t="s">
        <v>352</v>
      </c>
      <c r="L17" s="1" t="s">
        <v>136</v>
      </c>
      <c r="M17" s="1" t="s">
        <v>163</v>
      </c>
      <c r="N17" s="1" t="s">
        <v>163</v>
      </c>
      <c r="O17" s="1" t="s">
        <v>136</v>
      </c>
      <c r="P17" s="1" t="s">
        <v>136</v>
      </c>
      <c r="Q17" s="1" t="s">
        <v>136</v>
      </c>
      <c r="R17" s="1" t="s">
        <v>163</v>
      </c>
    </row>
    <row r="18" spans="1:18" ht="150" x14ac:dyDescent="0.25">
      <c r="A18" s="6" t="s">
        <v>35</v>
      </c>
      <c r="B18" s="6" t="s">
        <v>36</v>
      </c>
      <c r="C18" s="6" t="s">
        <v>136</v>
      </c>
      <c r="D18" s="6" t="s">
        <v>193</v>
      </c>
      <c r="E18" s="6" t="s">
        <v>184</v>
      </c>
      <c r="F18" s="6" t="s">
        <v>194</v>
      </c>
      <c r="G18" s="6" t="s">
        <v>186</v>
      </c>
      <c r="H18" s="6" t="s">
        <v>195</v>
      </c>
      <c r="I18" s="6" t="s">
        <v>24</v>
      </c>
      <c r="K18" s="1" t="s">
        <v>352</v>
      </c>
      <c r="L18" s="1" t="s">
        <v>136</v>
      </c>
      <c r="M18" s="1" t="s">
        <v>163</v>
      </c>
      <c r="N18" s="1" t="s">
        <v>163</v>
      </c>
      <c r="O18" s="1" t="s">
        <v>136</v>
      </c>
      <c r="P18" s="1" t="s">
        <v>136</v>
      </c>
      <c r="Q18" s="1" t="s">
        <v>136</v>
      </c>
      <c r="R18" s="1" t="s">
        <v>163</v>
      </c>
    </row>
    <row r="19" spans="1:18" ht="165" x14ac:dyDescent="0.25">
      <c r="A19" s="6" t="s">
        <v>35</v>
      </c>
      <c r="B19" s="6" t="s">
        <v>36</v>
      </c>
      <c r="C19" s="6" t="s">
        <v>136</v>
      </c>
      <c r="D19" s="6" t="s">
        <v>196</v>
      </c>
      <c r="E19" s="6" t="s">
        <v>197</v>
      </c>
      <c r="F19" s="6" t="s">
        <v>198</v>
      </c>
      <c r="G19" s="6" t="s">
        <v>115</v>
      </c>
      <c r="H19" s="6" t="s">
        <v>199</v>
      </c>
      <c r="I19" s="6" t="s">
        <v>24</v>
      </c>
      <c r="K19" s="1" t="s">
        <v>352</v>
      </c>
      <c r="L19" s="1" t="s">
        <v>136</v>
      </c>
      <c r="M19" s="1" t="s">
        <v>163</v>
      </c>
      <c r="N19" s="1" t="s">
        <v>163</v>
      </c>
      <c r="O19" s="1" t="s">
        <v>136</v>
      </c>
      <c r="P19" s="1" t="s">
        <v>136</v>
      </c>
      <c r="Q19" s="1" t="s">
        <v>136</v>
      </c>
      <c r="R19" s="1" t="s">
        <v>163</v>
      </c>
    </row>
    <row r="20" spans="1:18" ht="150" x14ac:dyDescent="0.25">
      <c r="A20" s="6" t="s">
        <v>37</v>
      </c>
      <c r="B20" s="6" t="s">
        <v>38</v>
      </c>
      <c r="C20" s="6" t="s">
        <v>136</v>
      </c>
      <c r="D20" s="6" t="s">
        <v>200</v>
      </c>
      <c r="E20" s="6" t="s">
        <v>142</v>
      </c>
      <c r="F20" s="6" t="s">
        <v>201</v>
      </c>
      <c r="G20" s="6" t="s">
        <v>144</v>
      </c>
      <c r="H20" s="6" t="s">
        <v>202</v>
      </c>
      <c r="I20" s="6" t="s">
        <v>24</v>
      </c>
      <c r="K20" s="1" t="s">
        <v>352</v>
      </c>
      <c r="L20" s="1" t="s">
        <v>136</v>
      </c>
      <c r="M20" s="1" t="s">
        <v>163</v>
      </c>
      <c r="N20" s="1" t="s">
        <v>163</v>
      </c>
      <c r="O20" s="1" t="s">
        <v>163</v>
      </c>
      <c r="P20" s="1" t="s">
        <v>136</v>
      </c>
      <c r="Q20" s="1" t="s">
        <v>163</v>
      </c>
      <c r="R20" s="1" t="s">
        <v>136</v>
      </c>
    </row>
    <row r="21" spans="1:18" ht="195" x14ac:dyDescent="0.25">
      <c r="A21" s="6" t="s">
        <v>39</v>
      </c>
      <c r="B21" s="6" t="s">
        <v>40</v>
      </c>
      <c r="C21" s="6" t="s">
        <v>136</v>
      </c>
      <c r="D21" s="6" t="s">
        <v>203</v>
      </c>
      <c r="E21" s="6" t="s">
        <v>142</v>
      </c>
      <c r="F21" s="6" t="s">
        <v>204</v>
      </c>
      <c r="G21" s="6" t="s">
        <v>144</v>
      </c>
      <c r="H21" s="6" t="s">
        <v>205</v>
      </c>
      <c r="I21" s="6" t="s">
        <v>24</v>
      </c>
      <c r="K21" s="1" t="s">
        <v>352</v>
      </c>
      <c r="L21" s="1" t="s">
        <v>136</v>
      </c>
      <c r="M21" s="1" t="s">
        <v>163</v>
      </c>
      <c r="N21" s="1" t="s">
        <v>163</v>
      </c>
      <c r="O21" s="1" t="s">
        <v>136</v>
      </c>
      <c r="P21" s="1" t="s">
        <v>136</v>
      </c>
      <c r="Q21" s="1" t="s">
        <v>136</v>
      </c>
      <c r="R21" s="1" t="s">
        <v>136</v>
      </c>
    </row>
    <row r="22" spans="1:18" ht="135" x14ac:dyDescent="0.25">
      <c r="A22" s="6" t="s">
        <v>41</v>
      </c>
      <c r="B22" s="6" t="s">
        <v>206</v>
      </c>
      <c r="C22" s="6" t="s">
        <v>136</v>
      </c>
      <c r="D22" s="6" t="s">
        <v>207</v>
      </c>
      <c r="E22" s="6" t="s">
        <v>142</v>
      </c>
      <c r="F22" s="6" t="s">
        <v>208</v>
      </c>
      <c r="G22" s="6" t="s">
        <v>144</v>
      </c>
      <c r="H22" s="6" t="s">
        <v>209</v>
      </c>
      <c r="I22" s="6" t="s">
        <v>24</v>
      </c>
      <c r="K22" s="1" t="s">
        <v>351</v>
      </c>
      <c r="L22" s="1" t="s">
        <v>136</v>
      </c>
      <c r="M22" s="1" t="s">
        <v>163</v>
      </c>
      <c r="N22" s="1" t="s">
        <v>163</v>
      </c>
      <c r="O22" s="1" t="s">
        <v>136</v>
      </c>
      <c r="P22" s="1" t="s">
        <v>136</v>
      </c>
      <c r="Q22" s="1" t="s">
        <v>136</v>
      </c>
      <c r="R22" s="1" t="s">
        <v>136</v>
      </c>
    </row>
    <row r="23" spans="1:18" ht="195" x14ac:dyDescent="0.25">
      <c r="A23" s="6" t="s">
        <v>42</v>
      </c>
      <c r="B23" s="6" t="s">
        <v>210</v>
      </c>
      <c r="C23" s="6" t="s">
        <v>136</v>
      </c>
      <c r="D23" s="6" t="s">
        <v>211</v>
      </c>
      <c r="E23" s="6" t="s">
        <v>212</v>
      </c>
      <c r="F23" s="6" t="s">
        <v>176</v>
      </c>
      <c r="G23" s="6" t="s">
        <v>213</v>
      </c>
      <c r="H23" s="6" t="s">
        <v>214</v>
      </c>
      <c r="I23" s="6" t="s">
        <v>24</v>
      </c>
      <c r="K23" s="1" t="s">
        <v>351</v>
      </c>
      <c r="L23" s="1" t="s">
        <v>136</v>
      </c>
      <c r="M23" s="1" t="s">
        <v>163</v>
      </c>
      <c r="N23" s="1" t="s">
        <v>163</v>
      </c>
      <c r="O23" s="1" t="s">
        <v>136</v>
      </c>
      <c r="P23" s="1" t="s">
        <v>136</v>
      </c>
      <c r="Q23" s="1" t="s">
        <v>136</v>
      </c>
      <c r="R23" s="1" t="s">
        <v>136</v>
      </c>
    </row>
    <row r="24" spans="1:18" ht="195" x14ac:dyDescent="0.25">
      <c r="A24" s="6" t="s">
        <v>42</v>
      </c>
      <c r="B24" s="6" t="s">
        <v>210</v>
      </c>
      <c r="C24" s="6" t="s">
        <v>136</v>
      </c>
      <c r="D24" s="6" t="s">
        <v>215</v>
      </c>
      <c r="E24" s="6" t="s">
        <v>216</v>
      </c>
      <c r="F24" s="6" t="s">
        <v>176</v>
      </c>
      <c r="G24" s="6" t="s">
        <v>217</v>
      </c>
      <c r="H24" s="6" t="s">
        <v>218</v>
      </c>
      <c r="I24" s="6" t="s">
        <v>24</v>
      </c>
      <c r="K24" s="1" t="s">
        <v>351</v>
      </c>
      <c r="L24" s="1" t="s">
        <v>136</v>
      </c>
      <c r="M24" s="1" t="s">
        <v>163</v>
      </c>
      <c r="N24" s="1" t="s">
        <v>163</v>
      </c>
      <c r="O24" s="1" t="s">
        <v>136</v>
      </c>
      <c r="P24" s="1" t="s">
        <v>136</v>
      </c>
      <c r="Q24" s="1" t="s">
        <v>136</v>
      </c>
      <c r="R24" s="1" t="s">
        <v>136</v>
      </c>
    </row>
    <row r="25" spans="1:18" ht="270" x14ac:dyDescent="0.25">
      <c r="A25" s="6" t="s">
        <v>43</v>
      </c>
      <c r="B25" s="6" t="s">
        <v>44</v>
      </c>
      <c r="C25" s="6" t="s">
        <v>136</v>
      </c>
      <c r="D25" s="6" t="s">
        <v>219</v>
      </c>
      <c r="E25" s="6">
        <v>1</v>
      </c>
      <c r="F25" s="6" t="s">
        <v>220</v>
      </c>
      <c r="G25" s="6" t="s">
        <v>152</v>
      </c>
      <c r="H25" s="6" t="s">
        <v>221</v>
      </c>
      <c r="I25" s="6" t="s">
        <v>24</v>
      </c>
      <c r="K25" s="1" t="s">
        <v>352</v>
      </c>
      <c r="L25" s="1" t="s">
        <v>136</v>
      </c>
      <c r="M25" s="1" t="s">
        <v>163</v>
      </c>
      <c r="N25" s="1" t="s">
        <v>163</v>
      </c>
      <c r="O25" s="1" t="s">
        <v>136</v>
      </c>
      <c r="P25" s="1" t="s">
        <v>136</v>
      </c>
      <c r="Q25" s="1" t="s">
        <v>136</v>
      </c>
      <c r="R25" s="1" t="s">
        <v>136</v>
      </c>
    </row>
    <row r="26" spans="1:18" ht="135" x14ac:dyDescent="0.25">
      <c r="A26" s="6" t="s">
        <v>45</v>
      </c>
      <c r="B26" s="6" t="s">
        <v>222</v>
      </c>
      <c r="C26" s="6" t="s">
        <v>136</v>
      </c>
      <c r="D26" s="6" t="s">
        <v>223</v>
      </c>
      <c r="E26" s="6" t="s">
        <v>142</v>
      </c>
      <c r="F26" s="6" t="s">
        <v>224</v>
      </c>
      <c r="G26" s="6" t="s">
        <v>144</v>
      </c>
      <c r="H26" s="6" t="s">
        <v>225</v>
      </c>
      <c r="I26" s="6" t="s">
        <v>24</v>
      </c>
      <c r="K26" s="1" t="s">
        <v>351</v>
      </c>
      <c r="L26" s="1" t="s">
        <v>136</v>
      </c>
      <c r="M26" s="1" t="s">
        <v>163</v>
      </c>
      <c r="N26" s="1" t="s">
        <v>163</v>
      </c>
      <c r="O26" s="1" t="s">
        <v>136</v>
      </c>
      <c r="P26" s="1" t="s">
        <v>136</v>
      </c>
      <c r="Q26" s="1" t="s">
        <v>136</v>
      </c>
      <c r="R26" s="1" t="s">
        <v>136</v>
      </c>
    </row>
    <row r="27" spans="1:18" ht="105" x14ac:dyDescent="0.25">
      <c r="A27" s="6" t="s">
        <v>46</v>
      </c>
      <c r="B27" s="6" t="s">
        <v>47</v>
      </c>
      <c r="C27" s="6" t="s">
        <v>136</v>
      </c>
      <c r="D27" s="6" t="s">
        <v>226</v>
      </c>
      <c r="E27" s="6" t="s">
        <v>142</v>
      </c>
      <c r="F27" s="6" t="s">
        <v>227</v>
      </c>
      <c r="G27" s="6" t="s">
        <v>144</v>
      </c>
      <c r="H27" s="6" t="s">
        <v>228</v>
      </c>
      <c r="I27" s="6" t="s">
        <v>24</v>
      </c>
      <c r="K27" s="1" t="s">
        <v>352</v>
      </c>
      <c r="L27" s="1" t="s">
        <v>136</v>
      </c>
      <c r="M27" s="1" t="s">
        <v>163</v>
      </c>
      <c r="N27" s="1" t="s">
        <v>163</v>
      </c>
      <c r="O27" s="1" t="s">
        <v>136</v>
      </c>
      <c r="P27" s="1" t="s">
        <v>136</v>
      </c>
      <c r="Q27" s="1" t="s">
        <v>136</v>
      </c>
      <c r="R27" s="1" t="s">
        <v>136</v>
      </c>
    </row>
    <row r="28" spans="1:18" ht="195" x14ac:dyDescent="0.25">
      <c r="A28" s="6" t="s">
        <v>48</v>
      </c>
      <c r="B28" s="6" t="s">
        <v>49</v>
      </c>
      <c r="C28" s="6" t="s">
        <v>136</v>
      </c>
      <c r="D28" s="6" t="s">
        <v>229</v>
      </c>
      <c r="E28" s="6" t="s">
        <v>142</v>
      </c>
      <c r="F28" s="6" t="s">
        <v>230</v>
      </c>
      <c r="G28" s="6" t="s">
        <v>144</v>
      </c>
      <c r="H28" s="6" t="s">
        <v>231</v>
      </c>
      <c r="I28" s="6" t="s">
        <v>24</v>
      </c>
      <c r="K28" s="1" t="s">
        <v>351</v>
      </c>
      <c r="L28" s="1" t="s">
        <v>136</v>
      </c>
      <c r="M28" s="1" t="s">
        <v>163</v>
      </c>
      <c r="N28" s="1" t="s">
        <v>163</v>
      </c>
      <c r="O28" s="1" t="s">
        <v>136</v>
      </c>
      <c r="P28" s="1" t="s">
        <v>136</v>
      </c>
      <c r="Q28" s="1" t="s">
        <v>136</v>
      </c>
      <c r="R28" s="1" t="s">
        <v>136</v>
      </c>
    </row>
    <row r="29" spans="1:18" ht="195" x14ac:dyDescent="0.25">
      <c r="A29" s="6" t="s">
        <v>50</v>
      </c>
      <c r="B29" s="6" t="s">
        <v>51</v>
      </c>
      <c r="C29" s="6" t="s">
        <v>232</v>
      </c>
      <c r="D29" s="6" t="s">
        <v>233</v>
      </c>
      <c r="E29" s="6" t="s">
        <v>165</v>
      </c>
      <c r="F29" s="6" t="s">
        <v>234</v>
      </c>
      <c r="G29" s="6" t="s">
        <v>167</v>
      </c>
      <c r="H29" s="6" t="s">
        <v>235</v>
      </c>
      <c r="I29" s="6" t="s">
        <v>24</v>
      </c>
      <c r="K29" s="1" t="s">
        <v>352</v>
      </c>
      <c r="L29" s="1" t="s">
        <v>136</v>
      </c>
      <c r="M29" s="1" t="s">
        <v>163</v>
      </c>
      <c r="N29" s="1" t="s">
        <v>163</v>
      </c>
      <c r="O29" s="1" t="s">
        <v>136</v>
      </c>
      <c r="P29" s="1" t="s">
        <v>136</v>
      </c>
      <c r="Q29" s="1" t="s">
        <v>136</v>
      </c>
      <c r="R29" s="1" t="s">
        <v>163</v>
      </c>
    </row>
    <row r="30" spans="1:18" ht="180" x14ac:dyDescent="0.25">
      <c r="A30" s="6" t="s">
        <v>52</v>
      </c>
      <c r="B30" s="6" t="s">
        <v>53</v>
      </c>
      <c r="C30" s="6" t="s">
        <v>136</v>
      </c>
      <c r="D30" s="6" t="s">
        <v>236</v>
      </c>
      <c r="E30" s="6" t="s">
        <v>165</v>
      </c>
      <c r="F30" s="6" t="s">
        <v>237</v>
      </c>
      <c r="G30" s="6" t="s">
        <v>167</v>
      </c>
      <c r="H30" s="6" t="s">
        <v>238</v>
      </c>
      <c r="I30" s="6" t="s">
        <v>24</v>
      </c>
      <c r="K30" s="1" t="s">
        <v>351</v>
      </c>
      <c r="L30" s="1" t="s">
        <v>136</v>
      </c>
      <c r="M30" s="1" t="s">
        <v>163</v>
      </c>
      <c r="N30" s="1" t="s">
        <v>163</v>
      </c>
      <c r="O30" s="1" t="s">
        <v>136</v>
      </c>
      <c r="P30" s="1" t="s">
        <v>136</v>
      </c>
      <c r="Q30" s="1" t="s">
        <v>136</v>
      </c>
      <c r="R30" s="1" t="s">
        <v>163</v>
      </c>
    </row>
    <row r="31" spans="1:18" ht="105" x14ac:dyDescent="0.25">
      <c r="A31" s="6" t="s">
        <v>54</v>
      </c>
      <c r="B31" s="6" t="s">
        <v>55</v>
      </c>
      <c r="C31" s="6" t="s">
        <v>232</v>
      </c>
      <c r="D31" s="6" t="s">
        <v>239</v>
      </c>
      <c r="E31" s="6">
        <v>1</v>
      </c>
      <c r="F31" s="6" t="s">
        <v>240</v>
      </c>
      <c r="G31" s="6" t="s">
        <v>241</v>
      </c>
      <c r="H31" s="6" t="s">
        <v>242</v>
      </c>
      <c r="I31" s="6" t="s">
        <v>24</v>
      </c>
      <c r="K31" s="1" t="s">
        <v>352</v>
      </c>
      <c r="L31" s="1" t="s">
        <v>136</v>
      </c>
      <c r="M31" s="1" t="s">
        <v>163</v>
      </c>
      <c r="N31" s="1" t="s">
        <v>163</v>
      </c>
      <c r="O31" s="1" t="s">
        <v>136</v>
      </c>
      <c r="P31" s="1" t="s">
        <v>136</v>
      </c>
      <c r="Q31" s="1" t="s">
        <v>136</v>
      </c>
      <c r="R31" s="1" t="s">
        <v>136</v>
      </c>
    </row>
    <row r="32" spans="1:18" ht="150" x14ac:dyDescent="0.25">
      <c r="A32" s="6" t="s">
        <v>56</v>
      </c>
      <c r="B32" s="6" t="s">
        <v>57</v>
      </c>
      <c r="C32" s="6" t="s">
        <v>136</v>
      </c>
      <c r="D32" s="6" t="s">
        <v>243</v>
      </c>
      <c r="E32" s="6">
        <v>1</v>
      </c>
      <c r="F32" s="6" t="s">
        <v>244</v>
      </c>
      <c r="G32" s="6">
        <v>1</v>
      </c>
      <c r="H32" s="6" t="s">
        <v>245</v>
      </c>
      <c r="I32" s="6" t="s">
        <v>24</v>
      </c>
      <c r="K32" s="1" t="s">
        <v>351</v>
      </c>
      <c r="L32" s="1" t="s">
        <v>136</v>
      </c>
      <c r="M32" s="1" t="s">
        <v>163</v>
      </c>
      <c r="N32" s="1" t="s">
        <v>163</v>
      </c>
      <c r="O32" s="1" t="s">
        <v>136</v>
      </c>
      <c r="P32" s="1" t="s">
        <v>136</v>
      </c>
      <c r="Q32" s="1" t="s">
        <v>136</v>
      </c>
      <c r="R32" s="1" t="s">
        <v>136</v>
      </c>
    </row>
    <row r="33" spans="1:18" ht="150" x14ac:dyDescent="0.25">
      <c r="A33" s="6" t="s">
        <v>58</v>
      </c>
      <c r="B33" s="6" t="s">
        <v>59</v>
      </c>
      <c r="C33" s="6" t="s">
        <v>136</v>
      </c>
      <c r="D33" s="6" t="s">
        <v>246</v>
      </c>
      <c r="E33" s="6">
        <v>1</v>
      </c>
      <c r="F33" s="6" t="s">
        <v>247</v>
      </c>
      <c r="G33" s="6" t="s">
        <v>152</v>
      </c>
      <c r="H33" s="6" t="s">
        <v>248</v>
      </c>
      <c r="I33" s="6" t="s">
        <v>24</v>
      </c>
      <c r="K33" s="1" t="s">
        <v>352</v>
      </c>
      <c r="L33" s="1" t="s">
        <v>136</v>
      </c>
      <c r="M33" s="1" t="s">
        <v>163</v>
      </c>
      <c r="N33" s="1" t="s">
        <v>163</v>
      </c>
      <c r="O33" s="1" t="s">
        <v>136</v>
      </c>
      <c r="P33" s="1" t="s">
        <v>136</v>
      </c>
      <c r="Q33" s="1" t="s">
        <v>136</v>
      </c>
      <c r="R33" s="1" t="s">
        <v>136</v>
      </c>
    </row>
    <row r="34" spans="1:18" ht="210" x14ac:dyDescent="0.25">
      <c r="A34" s="6" t="s">
        <v>60</v>
      </c>
      <c r="B34" s="6" t="s">
        <v>61</v>
      </c>
      <c r="C34" s="6" t="s">
        <v>136</v>
      </c>
      <c r="D34" s="6" t="s">
        <v>249</v>
      </c>
      <c r="E34" s="6">
        <v>1</v>
      </c>
      <c r="F34" s="6" t="s">
        <v>250</v>
      </c>
      <c r="G34" s="6" t="s">
        <v>241</v>
      </c>
      <c r="H34" s="6" t="s">
        <v>251</v>
      </c>
      <c r="I34" s="6" t="s">
        <v>24</v>
      </c>
      <c r="K34" s="1" t="s">
        <v>351</v>
      </c>
      <c r="L34" s="1" t="s">
        <v>136</v>
      </c>
      <c r="M34" s="1" t="s">
        <v>163</v>
      </c>
      <c r="N34" s="1" t="s">
        <v>163</v>
      </c>
      <c r="O34" s="1" t="s">
        <v>136</v>
      </c>
      <c r="P34" s="1" t="s">
        <v>136</v>
      </c>
      <c r="Q34" s="1" t="s">
        <v>136</v>
      </c>
      <c r="R34" s="1" t="s">
        <v>136</v>
      </c>
    </row>
    <row r="35" spans="1:18" ht="150" x14ac:dyDescent="0.25">
      <c r="A35" s="6" t="s">
        <v>62</v>
      </c>
      <c r="B35" s="6" t="s">
        <v>63</v>
      </c>
      <c r="C35" s="6" t="s">
        <v>136</v>
      </c>
      <c r="D35" s="6" t="s">
        <v>252</v>
      </c>
      <c r="E35" s="6" t="s">
        <v>142</v>
      </c>
      <c r="F35" s="6" t="s">
        <v>253</v>
      </c>
      <c r="G35" s="6" t="s">
        <v>144</v>
      </c>
      <c r="H35" s="6" t="s">
        <v>254</v>
      </c>
      <c r="I35" s="6" t="s">
        <v>24</v>
      </c>
      <c r="K35" s="1" t="s">
        <v>352</v>
      </c>
      <c r="L35" s="1" t="s">
        <v>136</v>
      </c>
      <c r="M35" s="1" t="s">
        <v>163</v>
      </c>
      <c r="N35" s="1" t="s">
        <v>163</v>
      </c>
      <c r="O35" s="1" t="s">
        <v>136</v>
      </c>
      <c r="P35" s="1" t="s">
        <v>136</v>
      </c>
      <c r="Q35" s="1" t="s">
        <v>136</v>
      </c>
      <c r="R35" s="1" t="s">
        <v>136</v>
      </c>
    </row>
    <row r="36" spans="1:18" ht="120" x14ac:dyDescent="0.25">
      <c r="A36" s="6" t="s">
        <v>64</v>
      </c>
      <c r="B36" s="6" t="s">
        <v>65</v>
      </c>
      <c r="C36" s="6" t="s">
        <v>136</v>
      </c>
      <c r="D36" s="6" t="s">
        <v>255</v>
      </c>
      <c r="E36" s="6" t="s">
        <v>165</v>
      </c>
      <c r="F36" s="6" t="s">
        <v>176</v>
      </c>
      <c r="G36" s="6" t="s">
        <v>167</v>
      </c>
      <c r="H36" s="6" t="s">
        <v>256</v>
      </c>
      <c r="I36" s="6" t="s">
        <v>24</v>
      </c>
      <c r="K36" s="1" t="s">
        <v>351</v>
      </c>
      <c r="L36" s="1" t="s">
        <v>136</v>
      </c>
      <c r="M36" s="1" t="s">
        <v>163</v>
      </c>
      <c r="N36" s="1" t="s">
        <v>163</v>
      </c>
      <c r="O36" s="1" t="s">
        <v>136</v>
      </c>
      <c r="P36" s="1" t="s">
        <v>136</v>
      </c>
      <c r="Q36" s="1" t="s">
        <v>136</v>
      </c>
      <c r="R36" s="1" t="s">
        <v>163</v>
      </c>
    </row>
    <row r="37" spans="1:18" ht="255" x14ac:dyDescent="0.25">
      <c r="A37" s="6" t="s">
        <v>66</v>
      </c>
      <c r="B37" s="6" t="s">
        <v>67</v>
      </c>
      <c r="C37" s="6" t="s">
        <v>136</v>
      </c>
      <c r="D37" s="6" t="s">
        <v>257</v>
      </c>
      <c r="E37" s="6">
        <v>1</v>
      </c>
      <c r="F37" s="6" t="s">
        <v>258</v>
      </c>
      <c r="G37" s="6">
        <v>1</v>
      </c>
      <c r="H37" s="6" t="s">
        <v>259</v>
      </c>
      <c r="I37" s="6" t="s">
        <v>24</v>
      </c>
      <c r="K37" s="1" t="s">
        <v>352</v>
      </c>
      <c r="L37" s="1" t="s">
        <v>136</v>
      </c>
      <c r="M37" s="1" t="s">
        <v>163</v>
      </c>
      <c r="N37" s="1" t="s">
        <v>163</v>
      </c>
      <c r="O37" s="1" t="s">
        <v>136</v>
      </c>
      <c r="P37" s="1" t="s">
        <v>136</v>
      </c>
      <c r="Q37" s="1" t="s">
        <v>136</v>
      </c>
      <c r="R37" s="1" t="s">
        <v>136</v>
      </c>
    </row>
    <row r="38" spans="1:18" ht="255" x14ac:dyDescent="0.25">
      <c r="A38" s="6" t="s">
        <v>68</v>
      </c>
      <c r="B38" s="6" t="s">
        <v>69</v>
      </c>
      <c r="C38" s="6" t="s">
        <v>136</v>
      </c>
      <c r="D38" s="6" t="s">
        <v>260</v>
      </c>
      <c r="E38" s="6" t="s">
        <v>184</v>
      </c>
      <c r="F38" s="6" t="s">
        <v>261</v>
      </c>
      <c r="G38" s="6" t="s">
        <v>186</v>
      </c>
      <c r="H38" s="6" t="s">
        <v>262</v>
      </c>
      <c r="I38" s="6" t="s">
        <v>24</v>
      </c>
      <c r="K38" s="1" t="s">
        <v>351</v>
      </c>
      <c r="L38" s="1" t="s">
        <v>136</v>
      </c>
      <c r="M38" s="1" t="s">
        <v>163</v>
      </c>
      <c r="N38" s="1" t="s">
        <v>163</v>
      </c>
      <c r="O38" s="1" t="s">
        <v>136</v>
      </c>
      <c r="P38" s="1" t="s">
        <v>136</v>
      </c>
      <c r="Q38" s="1" t="s">
        <v>136</v>
      </c>
      <c r="R38" s="1" t="s">
        <v>163</v>
      </c>
    </row>
    <row r="39" spans="1:18" ht="409.5" x14ac:dyDescent="0.25">
      <c r="A39" s="6" t="s">
        <v>70</v>
      </c>
      <c r="B39" s="6" t="s">
        <v>71</v>
      </c>
      <c r="C39" s="6" t="s">
        <v>136</v>
      </c>
      <c r="D39" s="6" t="s">
        <v>263</v>
      </c>
      <c r="E39" s="6">
        <v>1</v>
      </c>
      <c r="F39" s="6" t="s">
        <v>264</v>
      </c>
      <c r="G39" s="6" t="s">
        <v>241</v>
      </c>
      <c r="H39" s="6" t="s">
        <v>265</v>
      </c>
      <c r="I39" s="6" t="s">
        <v>24</v>
      </c>
      <c r="K39" s="1" t="s">
        <v>352</v>
      </c>
      <c r="L39" s="1" t="s">
        <v>136</v>
      </c>
      <c r="M39" s="1" t="s">
        <v>163</v>
      </c>
      <c r="N39" s="1" t="s">
        <v>163</v>
      </c>
      <c r="O39" s="1" t="s">
        <v>136</v>
      </c>
      <c r="P39" s="1" t="s">
        <v>136</v>
      </c>
      <c r="Q39" s="1" t="s">
        <v>136</v>
      </c>
      <c r="R39" s="1" t="s">
        <v>136</v>
      </c>
    </row>
    <row r="40" spans="1:18" ht="409.5" x14ac:dyDescent="0.25">
      <c r="A40" s="6" t="s">
        <v>70</v>
      </c>
      <c r="B40" s="6" t="s">
        <v>71</v>
      </c>
      <c r="C40" s="6" t="s">
        <v>136</v>
      </c>
      <c r="D40" s="6" t="s">
        <v>266</v>
      </c>
      <c r="E40" s="6">
        <v>2</v>
      </c>
      <c r="F40" s="6" t="s">
        <v>267</v>
      </c>
      <c r="G40" s="6" t="s">
        <v>268</v>
      </c>
      <c r="H40" s="6" t="s">
        <v>269</v>
      </c>
      <c r="I40" s="6" t="s">
        <v>24</v>
      </c>
      <c r="K40" s="1" t="s">
        <v>352</v>
      </c>
      <c r="L40" s="1" t="s">
        <v>136</v>
      </c>
      <c r="M40" s="1" t="s">
        <v>163</v>
      </c>
      <c r="N40" s="1" t="s">
        <v>163</v>
      </c>
      <c r="O40" s="1" t="s">
        <v>136</v>
      </c>
      <c r="P40" s="1" t="s">
        <v>136</v>
      </c>
      <c r="Q40" s="1" t="s">
        <v>136</v>
      </c>
      <c r="R40" s="1" t="s">
        <v>136</v>
      </c>
    </row>
    <row r="41" spans="1:18" ht="409.5" x14ac:dyDescent="0.25">
      <c r="A41" s="6" t="s">
        <v>70</v>
      </c>
      <c r="B41" s="6" t="s">
        <v>71</v>
      </c>
      <c r="C41" s="6" t="s">
        <v>136</v>
      </c>
      <c r="D41" s="6" t="s">
        <v>270</v>
      </c>
      <c r="E41" s="6">
        <v>3</v>
      </c>
      <c r="F41" s="6" t="s">
        <v>271</v>
      </c>
      <c r="G41" s="6" t="s">
        <v>272</v>
      </c>
      <c r="H41" s="6" t="s">
        <v>273</v>
      </c>
      <c r="I41" s="6" t="s">
        <v>24</v>
      </c>
      <c r="K41" s="1" t="s">
        <v>352</v>
      </c>
      <c r="L41" s="1" t="s">
        <v>136</v>
      </c>
      <c r="M41" s="1" t="s">
        <v>163</v>
      </c>
      <c r="N41" s="1" t="s">
        <v>163</v>
      </c>
      <c r="O41" s="1" t="s">
        <v>136</v>
      </c>
      <c r="P41" s="1" t="s">
        <v>136</v>
      </c>
      <c r="Q41" s="1" t="s">
        <v>136</v>
      </c>
      <c r="R41" s="1" t="s">
        <v>136</v>
      </c>
    </row>
    <row r="42" spans="1:18" ht="225" x14ac:dyDescent="0.25">
      <c r="A42" s="6" t="s">
        <v>72</v>
      </c>
      <c r="B42" s="6" t="s">
        <v>73</v>
      </c>
      <c r="C42" s="6" t="s">
        <v>136</v>
      </c>
      <c r="D42" s="6" t="s">
        <v>274</v>
      </c>
      <c r="E42" s="6" t="s">
        <v>142</v>
      </c>
      <c r="F42" s="6" t="s">
        <v>275</v>
      </c>
      <c r="G42" s="6" t="s">
        <v>144</v>
      </c>
      <c r="H42" s="6" t="s">
        <v>276</v>
      </c>
      <c r="I42" s="6" t="s">
        <v>24</v>
      </c>
      <c r="K42" s="1" t="s">
        <v>351</v>
      </c>
      <c r="L42" s="1" t="s">
        <v>136</v>
      </c>
      <c r="M42" s="1" t="s">
        <v>163</v>
      </c>
      <c r="N42" s="1" t="s">
        <v>163</v>
      </c>
      <c r="O42" s="1" t="s">
        <v>136</v>
      </c>
      <c r="P42" s="1" t="s">
        <v>136</v>
      </c>
      <c r="Q42" s="1" t="s">
        <v>136</v>
      </c>
      <c r="R42" s="1" t="s">
        <v>136</v>
      </c>
    </row>
    <row r="43" spans="1:18" ht="180" x14ac:dyDescent="0.25">
      <c r="A43" s="6" t="s">
        <v>74</v>
      </c>
      <c r="B43" s="6" t="s">
        <v>75</v>
      </c>
      <c r="C43" s="6" t="s">
        <v>136</v>
      </c>
      <c r="D43" s="6" t="s">
        <v>277</v>
      </c>
      <c r="E43" s="6">
        <v>1</v>
      </c>
      <c r="F43" s="6" t="s">
        <v>138</v>
      </c>
      <c r="G43" s="6">
        <v>1</v>
      </c>
      <c r="H43" s="6" t="s">
        <v>278</v>
      </c>
      <c r="I43" s="6" t="s">
        <v>24</v>
      </c>
      <c r="K43" s="1" t="s">
        <v>351</v>
      </c>
      <c r="L43" s="1" t="s">
        <v>136</v>
      </c>
      <c r="M43" s="1" t="s">
        <v>163</v>
      </c>
      <c r="N43" s="1" t="s">
        <v>136</v>
      </c>
      <c r="O43" s="1" t="s">
        <v>136</v>
      </c>
      <c r="P43" s="1" t="s">
        <v>136</v>
      </c>
      <c r="Q43" s="1" t="s">
        <v>136</v>
      </c>
      <c r="R43" s="1" t="s">
        <v>136</v>
      </c>
    </row>
    <row r="44" spans="1:18" ht="165" x14ac:dyDescent="0.25">
      <c r="A44" s="6" t="s">
        <v>76</v>
      </c>
      <c r="B44" s="6" t="s">
        <v>77</v>
      </c>
      <c r="C44" s="6" t="s">
        <v>136</v>
      </c>
      <c r="D44" s="6" t="s">
        <v>279</v>
      </c>
      <c r="E44" s="6">
        <v>1</v>
      </c>
      <c r="F44" s="6" t="s">
        <v>280</v>
      </c>
      <c r="G44" s="6" t="s">
        <v>152</v>
      </c>
      <c r="H44" s="6" t="s">
        <v>281</v>
      </c>
      <c r="I44" s="6" t="s">
        <v>24</v>
      </c>
      <c r="K44" s="1" t="s">
        <v>351</v>
      </c>
      <c r="L44" s="1" t="s">
        <v>136</v>
      </c>
      <c r="M44" s="1" t="s">
        <v>163</v>
      </c>
      <c r="N44" s="1" t="s">
        <v>136</v>
      </c>
      <c r="O44" s="1" t="s">
        <v>136</v>
      </c>
      <c r="P44" s="1" t="s">
        <v>136</v>
      </c>
      <c r="Q44" s="1" t="s">
        <v>136</v>
      </c>
      <c r="R44" s="1" t="s">
        <v>136</v>
      </c>
    </row>
    <row r="45" spans="1:18" ht="135" x14ac:dyDescent="0.25">
      <c r="A45" s="6" t="s">
        <v>78</v>
      </c>
      <c r="B45" s="6" t="s">
        <v>79</v>
      </c>
      <c r="C45" s="6" t="s">
        <v>136</v>
      </c>
      <c r="D45" s="6" t="s">
        <v>282</v>
      </c>
      <c r="E45" s="6" t="s">
        <v>142</v>
      </c>
      <c r="F45" s="6" t="s">
        <v>283</v>
      </c>
      <c r="G45" s="6" t="s">
        <v>144</v>
      </c>
      <c r="H45" s="6" t="s">
        <v>284</v>
      </c>
      <c r="I45" s="6" t="s">
        <v>24</v>
      </c>
      <c r="K45" s="1" t="s">
        <v>352</v>
      </c>
      <c r="L45" s="1" t="s">
        <v>136</v>
      </c>
      <c r="M45" s="1" t="s">
        <v>163</v>
      </c>
      <c r="N45" s="1" t="s">
        <v>163</v>
      </c>
      <c r="O45" s="1" t="s">
        <v>136</v>
      </c>
      <c r="P45" s="1" t="s">
        <v>136</v>
      </c>
      <c r="Q45" s="1" t="s">
        <v>136</v>
      </c>
      <c r="R45" s="1" t="s">
        <v>136</v>
      </c>
    </row>
    <row r="46" spans="1:18" ht="240" x14ac:dyDescent="0.25">
      <c r="A46" s="6" t="s">
        <v>80</v>
      </c>
      <c r="B46" s="6" t="s">
        <v>81</v>
      </c>
      <c r="C46" s="6" t="s">
        <v>136</v>
      </c>
      <c r="D46" s="6" t="s">
        <v>285</v>
      </c>
      <c r="E46" s="6" t="s">
        <v>184</v>
      </c>
      <c r="F46" s="6" t="s">
        <v>286</v>
      </c>
      <c r="G46" s="6" t="s">
        <v>186</v>
      </c>
      <c r="H46" s="6" t="s">
        <v>287</v>
      </c>
      <c r="I46" s="6" t="s">
        <v>24</v>
      </c>
      <c r="K46" s="1" t="s">
        <v>351</v>
      </c>
      <c r="L46" s="1" t="s">
        <v>136</v>
      </c>
      <c r="M46" s="1" t="s">
        <v>163</v>
      </c>
      <c r="N46" s="1" t="s">
        <v>163</v>
      </c>
      <c r="O46" s="1" t="s">
        <v>136</v>
      </c>
      <c r="P46" s="1" t="s">
        <v>136</v>
      </c>
      <c r="Q46" s="1" t="s">
        <v>136</v>
      </c>
      <c r="R46" s="1" t="s">
        <v>163</v>
      </c>
    </row>
    <row r="47" spans="1:18" ht="150" x14ac:dyDescent="0.25">
      <c r="A47" s="6" t="s">
        <v>82</v>
      </c>
      <c r="B47" s="6" t="s">
        <v>83</v>
      </c>
      <c r="C47" s="6" t="s">
        <v>136</v>
      </c>
      <c r="D47" s="6" t="s">
        <v>288</v>
      </c>
      <c r="E47" s="6">
        <v>1</v>
      </c>
      <c r="F47" s="6" t="s">
        <v>289</v>
      </c>
      <c r="G47" s="6">
        <v>1</v>
      </c>
      <c r="H47" s="6" t="s">
        <v>290</v>
      </c>
      <c r="I47" s="6" t="s">
        <v>24</v>
      </c>
      <c r="K47" s="1" t="s">
        <v>352</v>
      </c>
      <c r="L47" s="1" t="s">
        <v>136</v>
      </c>
      <c r="M47" s="1" t="s">
        <v>163</v>
      </c>
      <c r="N47" s="1" t="s">
        <v>163</v>
      </c>
      <c r="O47" s="1" t="s">
        <v>136</v>
      </c>
      <c r="P47" s="1" t="s">
        <v>136</v>
      </c>
      <c r="Q47" s="1" t="s">
        <v>136</v>
      </c>
      <c r="R47" s="1" t="s">
        <v>136</v>
      </c>
    </row>
    <row r="48" spans="1:18" ht="270" x14ac:dyDescent="0.25">
      <c r="A48" s="6" t="s">
        <v>84</v>
      </c>
      <c r="B48" s="6" t="s">
        <v>85</v>
      </c>
      <c r="C48" s="6" t="s">
        <v>136</v>
      </c>
      <c r="D48" s="6" t="s">
        <v>291</v>
      </c>
      <c r="E48" s="6" t="s">
        <v>184</v>
      </c>
      <c r="F48" s="6" t="s">
        <v>292</v>
      </c>
      <c r="G48" s="6" t="s">
        <v>186</v>
      </c>
      <c r="H48" s="6" t="s">
        <v>293</v>
      </c>
      <c r="I48" s="6" t="s">
        <v>24</v>
      </c>
      <c r="K48" s="1" t="s">
        <v>351</v>
      </c>
      <c r="L48" s="1" t="s">
        <v>136</v>
      </c>
      <c r="M48" s="1" t="s">
        <v>163</v>
      </c>
      <c r="N48" s="1" t="s">
        <v>163</v>
      </c>
      <c r="O48" s="1" t="s">
        <v>136</v>
      </c>
      <c r="P48" s="1" t="s">
        <v>136</v>
      </c>
      <c r="Q48" s="1" t="s">
        <v>136</v>
      </c>
      <c r="R48" s="1" t="s">
        <v>163</v>
      </c>
    </row>
    <row r="49" spans="1:18" ht="180" x14ac:dyDescent="0.25">
      <c r="A49" s="6" t="s">
        <v>86</v>
      </c>
      <c r="B49" s="6" t="s">
        <v>87</v>
      </c>
      <c r="C49" s="6" t="s">
        <v>294</v>
      </c>
      <c r="D49" s="6" t="s">
        <v>295</v>
      </c>
      <c r="E49" s="6">
        <v>1</v>
      </c>
      <c r="F49" s="6" t="s">
        <v>296</v>
      </c>
      <c r="G49" s="6">
        <v>1</v>
      </c>
      <c r="H49" s="6" t="s">
        <v>297</v>
      </c>
      <c r="I49" s="6" t="s">
        <v>24</v>
      </c>
      <c r="K49" s="1" t="s">
        <v>354</v>
      </c>
      <c r="L49" s="1" t="s">
        <v>136</v>
      </c>
      <c r="M49" s="1" t="s">
        <v>163</v>
      </c>
      <c r="N49" s="1" t="s">
        <v>163</v>
      </c>
      <c r="O49" s="1" t="s">
        <v>163</v>
      </c>
      <c r="P49" s="1" t="s">
        <v>136</v>
      </c>
      <c r="Q49" s="1" t="s">
        <v>163</v>
      </c>
      <c r="R49" s="1" t="s">
        <v>136</v>
      </c>
    </row>
    <row r="50" spans="1:18" ht="315" x14ac:dyDescent="0.25">
      <c r="A50" s="6" t="s">
        <v>88</v>
      </c>
      <c r="B50" s="6" t="s">
        <v>89</v>
      </c>
      <c r="C50" s="6" t="s">
        <v>294</v>
      </c>
      <c r="D50" s="6" t="s">
        <v>298</v>
      </c>
      <c r="E50" s="6" t="s">
        <v>184</v>
      </c>
      <c r="F50" s="6" t="s">
        <v>299</v>
      </c>
      <c r="G50" s="6" t="s">
        <v>186</v>
      </c>
      <c r="H50" s="6" t="s">
        <v>300</v>
      </c>
      <c r="I50" s="6" t="s">
        <v>11</v>
      </c>
      <c r="K50" s="1" t="s">
        <v>353</v>
      </c>
      <c r="L50" s="1" t="s">
        <v>136</v>
      </c>
      <c r="M50" s="1" t="s">
        <v>136</v>
      </c>
      <c r="N50" s="1" t="s">
        <v>163</v>
      </c>
      <c r="O50" s="1" t="s">
        <v>136</v>
      </c>
      <c r="P50" s="1" t="s">
        <v>136</v>
      </c>
      <c r="Q50" s="1" t="s">
        <v>136</v>
      </c>
      <c r="R50" s="1" t="s">
        <v>163</v>
      </c>
    </row>
    <row r="51" spans="1:18" ht="105" x14ac:dyDescent="0.25">
      <c r="A51" s="6" t="s">
        <v>90</v>
      </c>
      <c r="B51" s="6" t="s">
        <v>91</v>
      </c>
      <c r="C51" s="6" t="s">
        <v>136</v>
      </c>
      <c r="D51" s="6" t="s">
        <v>301</v>
      </c>
      <c r="E51" s="6">
        <v>1</v>
      </c>
      <c r="F51" s="6" t="s">
        <v>302</v>
      </c>
      <c r="G51" s="6">
        <v>1</v>
      </c>
      <c r="H51" s="6" t="s">
        <v>303</v>
      </c>
      <c r="I51" s="6" t="s">
        <v>24</v>
      </c>
      <c r="K51" s="1" t="s">
        <v>351</v>
      </c>
      <c r="L51" s="1" t="s">
        <v>136</v>
      </c>
      <c r="M51" s="1" t="s">
        <v>163</v>
      </c>
      <c r="N51" s="1" t="s">
        <v>163</v>
      </c>
      <c r="O51" s="1" t="s">
        <v>136</v>
      </c>
      <c r="P51" s="1" t="s">
        <v>136</v>
      </c>
      <c r="Q51" s="1" t="s">
        <v>136</v>
      </c>
      <c r="R51" s="1" t="s">
        <v>136</v>
      </c>
    </row>
    <row r="52" spans="1:18" ht="150" x14ac:dyDescent="0.25">
      <c r="A52" s="6" t="s">
        <v>92</v>
      </c>
      <c r="B52" s="6" t="s">
        <v>93</v>
      </c>
      <c r="C52" s="6" t="s">
        <v>136</v>
      </c>
      <c r="D52" s="6" t="s">
        <v>304</v>
      </c>
      <c r="E52" s="6">
        <v>1</v>
      </c>
      <c r="F52" s="6" t="s">
        <v>305</v>
      </c>
      <c r="G52" s="6">
        <v>1</v>
      </c>
      <c r="H52" s="6" t="s">
        <v>306</v>
      </c>
      <c r="I52" s="6" t="s">
        <v>24</v>
      </c>
      <c r="K52" s="1" t="s">
        <v>351</v>
      </c>
      <c r="L52" s="1" t="s">
        <v>136</v>
      </c>
      <c r="M52" s="1" t="s">
        <v>163</v>
      </c>
      <c r="N52" s="1" t="s">
        <v>163</v>
      </c>
      <c r="O52" s="1" t="s">
        <v>136</v>
      </c>
      <c r="P52" s="1" t="s">
        <v>136</v>
      </c>
      <c r="Q52" s="1" t="s">
        <v>136</v>
      </c>
      <c r="R52" s="1" t="s">
        <v>136</v>
      </c>
    </row>
    <row r="53" spans="1:18" ht="135" x14ac:dyDescent="0.25">
      <c r="A53" s="6" t="s">
        <v>94</v>
      </c>
      <c r="B53" s="6" t="s">
        <v>307</v>
      </c>
      <c r="C53" s="6" t="s">
        <v>136</v>
      </c>
      <c r="D53" s="6" t="s">
        <v>308</v>
      </c>
      <c r="E53" s="6">
        <v>1</v>
      </c>
      <c r="F53" s="6" t="s">
        <v>309</v>
      </c>
      <c r="G53" s="6" t="s">
        <v>241</v>
      </c>
      <c r="H53" s="6" t="s">
        <v>310</v>
      </c>
      <c r="I53" s="6" t="s">
        <v>24</v>
      </c>
      <c r="K53" s="1" t="s">
        <v>352</v>
      </c>
      <c r="L53" s="1" t="s">
        <v>136</v>
      </c>
      <c r="M53" s="1" t="s">
        <v>163</v>
      </c>
      <c r="N53" s="1" t="s">
        <v>163</v>
      </c>
      <c r="O53" s="1" t="s">
        <v>136</v>
      </c>
      <c r="P53" s="1" t="s">
        <v>136</v>
      </c>
      <c r="Q53" s="1" t="s">
        <v>136</v>
      </c>
      <c r="R53" s="1" t="s">
        <v>136</v>
      </c>
    </row>
    <row r="54" spans="1:18" ht="180" x14ac:dyDescent="0.25">
      <c r="A54" s="6" t="s">
        <v>95</v>
      </c>
      <c r="B54" s="6" t="s">
        <v>96</v>
      </c>
      <c r="C54" s="6" t="s">
        <v>136</v>
      </c>
      <c r="D54" s="6" t="s">
        <v>311</v>
      </c>
      <c r="E54" s="6" t="s">
        <v>184</v>
      </c>
      <c r="F54" s="6" t="s">
        <v>312</v>
      </c>
      <c r="G54" s="6" t="s">
        <v>186</v>
      </c>
      <c r="H54" s="6" t="s">
        <v>313</v>
      </c>
      <c r="I54" s="6" t="s">
        <v>24</v>
      </c>
      <c r="K54" s="1" t="s">
        <v>352</v>
      </c>
      <c r="L54" s="1" t="s">
        <v>136</v>
      </c>
      <c r="M54" s="1" t="s">
        <v>163</v>
      </c>
      <c r="N54" s="1" t="s">
        <v>163</v>
      </c>
      <c r="O54" s="1" t="s">
        <v>136</v>
      </c>
      <c r="P54" s="1" t="s">
        <v>136</v>
      </c>
      <c r="Q54" s="1" t="s">
        <v>136</v>
      </c>
      <c r="R54" s="1" t="s">
        <v>163</v>
      </c>
    </row>
    <row r="55" spans="1:18" ht="105" x14ac:dyDescent="0.25">
      <c r="A55" s="6" t="s">
        <v>97</v>
      </c>
      <c r="B55" s="6" t="s">
        <v>314</v>
      </c>
      <c r="C55" s="6" t="s">
        <v>232</v>
      </c>
      <c r="D55" s="6" t="s">
        <v>315</v>
      </c>
      <c r="E55" s="6" t="s">
        <v>142</v>
      </c>
      <c r="F55" s="6" t="s">
        <v>316</v>
      </c>
      <c r="G55" s="6" t="s">
        <v>144</v>
      </c>
      <c r="H55" s="6" t="s">
        <v>317</v>
      </c>
      <c r="I55" s="6" t="s">
        <v>24</v>
      </c>
      <c r="K55" s="1" t="s">
        <v>351</v>
      </c>
      <c r="L55" s="1" t="s">
        <v>136</v>
      </c>
      <c r="M55" s="1" t="s">
        <v>163</v>
      </c>
      <c r="N55" s="1" t="s">
        <v>163</v>
      </c>
      <c r="O55" s="1" t="s">
        <v>136</v>
      </c>
      <c r="P55" s="1" t="s">
        <v>136</v>
      </c>
      <c r="Q55" s="1" t="s">
        <v>136</v>
      </c>
      <c r="R55" s="1" t="s">
        <v>136</v>
      </c>
    </row>
    <row r="56" spans="1:18" ht="165" x14ac:dyDescent="0.25">
      <c r="A56" s="6" t="s">
        <v>98</v>
      </c>
      <c r="B56" s="6" t="s">
        <v>99</v>
      </c>
      <c r="C56" s="6" t="s">
        <v>136</v>
      </c>
      <c r="D56" s="6" t="s">
        <v>318</v>
      </c>
      <c r="E56" s="6">
        <v>1</v>
      </c>
      <c r="F56" s="6" t="s">
        <v>319</v>
      </c>
      <c r="G56" s="6">
        <v>1</v>
      </c>
      <c r="H56" s="6" t="s">
        <v>320</v>
      </c>
      <c r="I56" s="6" t="s">
        <v>24</v>
      </c>
      <c r="K56" s="1" t="s">
        <v>352</v>
      </c>
      <c r="L56" s="1" t="s">
        <v>136</v>
      </c>
      <c r="M56" s="1" t="s">
        <v>163</v>
      </c>
      <c r="N56" s="1" t="s">
        <v>163</v>
      </c>
      <c r="O56" s="1" t="s">
        <v>136</v>
      </c>
      <c r="P56" s="1" t="s">
        <v>136</v>
      </c>
      <c r="Q56" s="1" t="s">
        <v>136</v>
      </c>
      <c r="R56" s="1" t="s">
        <v>136</v>
      </c>
    </row>
    <row r="57" spans="1:18" ht="105" x14ac:dyDescent="0.25">
      <c r="A57" s="6" t="s">
        <v>100</v>
      </c>
      <c r="B57" s="6" t="s">
        <v>321</v>
      </c>
      <c r="C57" s="6" t="s">
        <v>136</v>
      </c>
      <c r="D57" s="6" t="s">
        <v>322</v>
      </c>
      <c r="E57" s="6" t="s">
        <v>184</v>
      </c>
      <c r="F57" s="6" t="s">
        <v>323</v>
      </c>
      <c r="G57" s="6" t="s">
        <v>186</v>
      </c>
      <c r="H57" s="6" t="s">
        <v>324</v>
      </c>
      <c r="I57" s="6" t="s">
        <v>11</v>
      </c>
      <c r="K57" s="1" t="s">
        <v>351</v>
      </c>
      <c r="L57" s="1" t="s">
        <v>136</v>
      </c>
      <c r="M57" s="1" t="s">
        <v>163</v>
      </c>
      <c r="N57" s="1" t="s">
        <v>163</v>
      </c>
      <c r="O57" s="1" t="s">
        <v>136</v>
      </c>
      <c r="P57" s="1" t="s">
        <v>136</v>
      </c>
      <c r="Q57" s="1" t="s">
        <v>136</v>
      </c>
      <c r="R57" s="1" t="s">
        <v>163</v>
      </c>
    </row>
    <row r="58" spans="1:18" ht="195" x14ac:dyDescent="0.25">
      <c r="A58" s="6" t="s">
        <v>101</v>
      </c>
      <c r="B58" s="6" t="s">
        <v>102</v>
      </c>
      <c r="C58" s="6" t="s">
        <v>136</v>
      </c>
      <c r="D58" s="6" t="s">
        <v>325</v>
      </c>
      <c r="E58" s="6">
        <v>1</v>
      </c>
      <c r="F58" s="6" t="s">
        <v>326</v>
      </c>
      <c r="G58" s="6">
        <v>1</v>
      </c>
      <c r="H58" s="6" t="s">
        <v>327</v>
      </c>
      <c r="I58" s="6" t="s">
        <v>24</v>
      </c>
      <c r="K58" s="1" t="s">
        <v>352</v>
      </c>
      <c r="L58" s="1" t="s">
        <v>136</v>
      </c>
      <c r="M58" s="1" t="s">
        <v>163</v>
      </c>
      <c r="N58" s="1" t="s">
        <v>163</v>
      </c>
      <c r="O58" s="1" t="s">
        <v>136</v>
      </c>
      <c r="P58" s="1" t="s">
        <v>136</v>
      </c>
      <c r="Q58" s="1" t="s">
        <v>136</v>
      </c>
      <c r="R58" s="1" t="s">
        <v>136</v>
      </c>
    </row>
    <row r="59" spans="1:18" ht="165" x14ac:dyDescent="0.25">
      <c r="A59" s="6" t="s">
        <v>103</v>
      </c>
      <c r="B59" s="6" t="s">
        <v>104</v>
      </c>
      <c r="C59" s="6" t="s">
        <v>232</v>
      </c>
      <c r="D59" s="6" t="s">
        <v>104</v>
      </c>
      <c r="E59" s="6">
        <v>1</v>
      </c>
      <c r="F59" s="6" t="s">
        <v>328</v>
      </c>
      <c r="G59" s="6">
        <v>1</v>
      </c>
      <c r="H59" s="6" t="s">
        <v>326</v>
      </c>
      <c r="I59" s="6" t="s">
        <v>24</v>
      </c>
      <c r="K59" s="1" t="s">
        <v>351</v>
      </c>
      <c r="L59" s="1" t="s">
        <v>136</v>
      </c>
      <c r="M59" s="1" t="s">
        <v>163</v>
      </c>
      <c r="N59" s="1" t="s">
        <v>163</v>
      </c>
      <c r="O59" s="1" t="s">
        <v>136</v>
      </c>
      <c r="P59" s="1" t="s">
        <v>136</v>
      </c>
      <c r="Q59" s="1" t="s">
        <v>136</v>
      </c>
      <c r="R59" s="1" t="s">
        <v>136</v>
      </c>
    </row>
    <row r="60" spans="1:18" ht="180" x14ac:dyDescent="0.25">
      <c r="A60" s="6" t="s">
        <v>105</v>
      </c>
      <c r="B60" s="6" t="s">
        <v>106</v>
      </c>
      <c r="C60" s="6" t="s">
        <v>163</v>
      </c>
      <c r="D60" s="6" t="s">
        <v>329</v>
      </c>
      <c r="E60" s="6">
        <v>1</v>
      </c>
      <c r="F60" s="6" t="s">
        <v>330</v>
      </c>
      <c r="G60" s="6">
        <v>1</v>
      </c>
      <c r="H60" s="6" t="s">
        <v>331</v>
      </c>
      <c r="I60" s="6" t="s">
        <v>11</v>
      </c>
      <c r="K60" s="1" t="s">
        <v>354</v>
      </c>
      <c r="L60" s="1" t="s">
        <v>136</v>
      </c>
      <c r="M60" s="1" t="s">
        <v>163</v>
      </c>
      <c r="N60" s="1" t="s">
        <v>163</v>
      </c>
      <c r="O60" s="1" t="s">
        <v>163</v>
      </c>
      <c r="P60" s="1" t="s">
        <v>136</v>
      </c>
      <c r="Q60" s="1" t="s">
        <v>163</v>
      </c>
      <c r="R60" s="1" t="s">
        <v>136</v>
      </c>
    </row>
    <row r="61" spans="1:18" ht="105" x14ac:dyDescent="0.25">
      <c r="A61" s="6" t="s">
        <v>107</v>
      </c>
      <c r="B61" s="6" t="s">
        <v>108</v>
      </c>
      <c r="C61" s="6" t="s">
        <v>136</v>
      </c>
      <c r="D61" s="6" t="s">
        <v>332</v>
      </c>
      <c r="E61" s="6" t="s">
        <v>184</v>
      </c>
      <c r="F61" s="6" t="s">
        <v>333</v>
      </c>
      <c r="G61" s="6" t="s">
        <v>186</v>
      </c>
      <c r="H61" s="6" t="s">
        <v>334</v>
      </c>
      <c r="I61" s="6" t="s">
        <v>24</v>
      </c>
      <c r="K61" s="1" t="s">
        <v>351</v>
      </c>
      <c r="L61" s="1" t="s">
        <v>136</v>
      </c>
      <c r="M61" s="1" t="s">
        <v>163</v>
      </c>
      <c r="N61" s="1" t="s">
        <v>163</v>
      </c>
      <c r="O61" s="1" t="s">
        <v>136</v>
      </c>
      <c r="P61" s="1" t="s">
        <v>136</v>
      </c>
      <c r="Q61" s="1" t="s">
        <v>163</v>
      </c>
      <c r="R61" s="1" t="s">
        <v>163</v>
      </c>
    </row>
    <row r="62" spans="1:18" ht="240" x14ac:dyDescent="0.25">
      <c r="A62" s="6" t="s">
        <v>109</v>
      </c>
      <c r="B62" s="6" t="s">
        <v>110</v>
      </c>
      <c r="C62" s="6" t="s">
        <v>294</v>
      </c>
      <c r="D62" s="6" t="s">
        <v>335</v>
      </c>
      <c r="E62" s="6" t="s">
        <v>142</v>
      </c>
      <c r="F62" s="6" t="s">
        <v>336</v>
      </c>
      <c r="G62" s="6" t="s">
        <v>144</v>
      </c>
      <c r="H62" s="6" t="s">
        <v>337</v>
      </c>
      <c r="I62" s="6" t="s">
        <v>11</v>
      </c>
      <c r="K62" s="1" t="s">
        <v>354</v>
      </c>
      <c r="L62" s="1" t="s">
        <v>136</v>
      </c>
      <c r="M62" s="1" t="s">
        <v>163</v>
      </c>
      <c r="N62" s="1" t="s">
        <v>163</v>
      </c>
      <c r="O62" s="1" t="s">
        <v>163</v>
      </c>
      <c r="P62" s="1" t="s">
        <v>136</v>
      </c>
      <c r="Q62" s="1" t="s">
        <v>163</v>
      </c>
      <c r="R62" s="1" t="s">
        <v>136</v>
      </c>
    </row>
    <row r="63" spans="1:18" ht="135" x14ac:dyDescent="0.25">
      <c r="A63" s="6" t="s">
        <v>111</v>
      </c>
      <c r="B63" s="6" t="s">
        <v>112</v>
      </c>
      <c r="C63" s="6" t="s">
        <v>232</v>
      </c>
      <c r="D63" s="6" t="s">
        <v>338</v>
      </c>
      <c r="E63" s="6" t="s">
        <v>142</v>
      </c>
      <c r="F63" s="6" t="s">
        <v>339</v>
      </c>
      <c r="G63" s="6" t="s">
        <v>144</v>
      </c>
      <c r="H63" s="6" t="s">
        <v>340</v>
      </c>
      <c r="I63" s="6" t="s">
        <v>24</v>
      </c>
      <c r="K63" s="1" t="s">
        <v>351</v>
      </c>
      <c r="L63" s="1" t="s">
        <v>136</v>
      </c>
      <c r="M63" s="1" t="s">
        <v>163</v>
      </c>
      <c r="N63" s="1" t="s">
        <v>163</v>
      </c>
      <c r="O63" s="1" t="s">
        <v>136</v>
      </c>
      <c r="P63" s="1" t="s">
        <v>136</v>
      </c>
      <c r="Q63" s="1" t="s">
        <v>136</v>
      </c>
      <c r="R63" s="1" t="s">
        <v>136</v>
      </c>
    </row>
    <row r="64" spans="1:18" ht="210" x14ac:dyDescent="0.25">
      <c r="A64" s="6" t="s">
        <v>113</v>
      </c>
      <c r="B64" s="6" t="s">
        <v>114</v>
      </c>
      <c r="C64" s="6" t="s">
        <v>136</v>
      </c>
      <c r="D64" s="6" t="s">
        <v>341</v>
      </c>
      <c r="E64" s="6">
        <v>1</v>
      </c>
      <c r="F64" s="6" t="s">
        <v>342</v>
      </c>
      <c r="G64" s="6">
        <v>1</v>
      </c>
      <c r="H64" s="6" t="s">
        <v>343</v>
      </c>
      <c r="I64" s="6" t="s">
        <v>24</v>
      </c>
      <c r="K64" s="1" t="s">
        <v>352</v>
      </c>
      <c r="L64" s="1" t="s">
        <v>136</v>
      </c>
      <c r="M64" s="1" t="s">
        <v>163</v>
      </c>
      <c r="N64" s="1" t="s">
        <v>163</v>
      </c>
      <c r="O64" s="1" t="s">
        <v>136</v>
      </c>
      <c r="P64" s="1" t="s">
        <v>136</v>
      </c>
      <c r="Q64" s="1" t="s">
        <v>136</v>
      </c>
      <c r="R64" s="1" t="s">
        <v>136</v>
      </c>
    </row>
    <row r="65" spans="1:18" ht="180" x14ac:dyDescent="0.25">
      <c r="A65" s="6" t="s">
        <v>113</v>
      </c>
      <c r="B65" s="6" t="s">
        <v>114</v>
      </c>
      <c r="C65" s="6" t="s">
        <v>136</v>
      </c>
      <c r="D65" s="6" t="s">
        <v>344</v>
      </c>
      <c r="E65" s="6">
        <v>2</v>
      </c>
      <c r="F65" s="6" t="s">
        <v>345</v>
      </c>
      <c r="G65" s="6">
        <v>2</v>
      </c>
      <c r="H65" s="6" t="s">
        <v>346</v>
      </c>
      <c r="I65" s="6" t="s">
        <v>24</v>
      </c>
      <c r="K65" s="1" t="s">
        <v>352</v>
      </c>
      <c r="L65" s="1" t="s">
        <v>136</v>
      </c>
      <c r="M65" s="1" t="s">
        <v>163</v>
      </c>
      <c r="N65" s="1" t="s">
        <v>163</v>
      </c>
      <c r="O65" s="1" t="s">
        <v>136</v>
      </c>
      <c r="P65" s="1" t="s">
        <v>136</v>
      </c>
      <c r="Q65" s="1" t="s">
        <v>136</v>
      </c>
      <c r="R65" s="1" t="s">
        <v>136</v>
      </c>
    </row>
    <row r="66" spans="1:18" ht="150" x14ac:dyDescent="0.25">
      <c r="A66" s="6" t="s">
        <v>116</v>
      </c>
      <c r="B66" s="6" t="s">
        <v>347</v>
      </c>
      <c r="C66" s="6" t="s">
        <v>136</v>
      </c>
      <c r="D66" s="6" t="s">
        <v>348</v>
      </c>
      <c r="E66" s="6" t="s">
        <v>184</v>
      </c>
      <c r="F66" s="6" t="s">
        <v>349</v>
      </c>
      <c r="G66" s="6" t="s">
        <v>186</v>
      </c>
      <c r="H66" s="6" t="s">
        <v>350</v>
      </c>
      <c r="I66" s="6" t="s">
        <v>24</v>
      </c>
      <c r="K66" s="1" t="s">
        <v>351</v>
      </c>
      <c r="L66" s="1" t="s">
        <v>136</v>
      </c>
      <c r="M66" s="1" t="s">
        <v>163</v>
      </c>
      <c r="N66" s="1" t="s">
        <v>163</v>
      </c>
      <c r="O66" s="1" t="s">
        <v>136</v>
      </c>
      <c r="P66" s="1" t="s">
        <v>136</v>
      </c>
      <c r="Q66" s="1" t="s">
        <v>136</v>
      </c>
      <c r="R66" s="1" t="s">
        <v>163</v>
      </c>
    </row>
  </sheetData>
  <mergeCells count="14">
    <mergeCell ref="F1:F2"/>
    <mergeCell ref="G1:G2"/>
    <mergeCell ref="H1:H2"/>
    <mergeCell ref="I1:I2"/>
    <mergeCell ref="A1:A2"/>
    <mergeCell ref="B1:B2"/>
    <mergeCell ref="C1:C2"/>
    <mergeCell ref="D1:D2"/>
    <mergeCell ref="E1:E2"/>
    <mergeCell ref="O1:R1"/>
    <mergeCell ref="K1:K2"/>
    <mergeCell ref="L1:L2"/>
    <mergeCell ref="M1:M2"/>
    <mergeCell ref="N1:N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3"/>
  <sheetViews>
    <sheetView zoomScale="115" zoomScaleNormal="115" workbookViewId="0">
      <selection activeCell="A24" sqref="A24"/>
    </sheetView>
  </sheetViews>
  <sheetFormatPr defaultRowHeight="15" x14ac:dyDescent="0.25"/>
  <cols>
    <col min="1" max="1" width="11.28515625" bestFit="1" customWidth="1"/>
  </cols>
  <sheetData>
    <row r="1" spans="1:26" x14ac:dyDescent="0.25">
      <c r="A1" s="20" t="s">
        <v>122</v>
      </c>
      <c r="B1" s="20"/>
      <c r="C1" t="s">
        <v>9</v>
      </c>
      <c r="D1" t="s">
        <v>12</v>
      </c>
      <c r="E1" t="s">
        <v>13</v>
      </c>
      <c r="F1" t="s">
        <v>14</v>
      </c>
      <c r="G1" t="s">
        <v>16</v>
      </c>
      <c r="H1" t="s">
        <v>17</v>
      </c>
      <c r="I1" t="s">
        <v>18</v>
      </c>
      <c r="J1" t="s">
        <v>20</v>
      </c>
      <c r="K1" t="s">
        <v>22</v>
      </c>
      <c r="L1" t="s">
        <v>25</v>
      </c>
      <c r="M1" t="s">
        <v>27</v>
      </c>
      <c r="N1" t="s">
        <v>29</v>
      </c>
      <c r="O1" t="s">
        <v>31</v>
      </c>
      <c r="P1" t="s">
        <v>33</v>
      </c>
      <c r="Q1" t="s">
        <v>35</v>
      </c>
      <c r="R1" t="s">
        <v>37</v>
      </c>
      <c r="S1" t="s">
        <v>39</v>
      </c>
      <c r="T1" t="s">
        <v>41</v>
      </c>
      <c r="U1" t="s">
        <v>42</v>
      </c>
      <c r="V1" t="s">
        <v>43</v>
      </c>
      <c r="W1" t="s">
        <v>45</v>
      </c>
      <c r="X1" t="s">
        <v>46</v>
      </c>
      <c r="Y1" t="s">
        <v>48</v>
      </c>
      <c r="Z1" t="s">
        <v>50</v>
      </c>
    </row>
    <row r="2" spans="1:26" x14ac:dyDescent="0.25">
      <c r="A2" s="20" t="s">
        <v>123</v>
      </c>
      <c r="B2" s="20"/>
      <c r="C2" t="s">
        <v>136</v>
      </c>
      <c r="D2" t="s">
        <v>136</v>
      </c>
      <c r="E2" t="s">
        <v>136</v>
      </c>
      <c r="F2" t="s">
        <v>136</v>
      </c>
      <c r="G2" t="s">
        <v>136</v>
      </c>
      <c r="H2" t="s">
        <v>136</v>
      </c>
      <c r="I2" t="s">
        <v>136</v>
      </c>
      <c r="J2" t="s">
        <v>136</v>
      </c>
      <c r="K2" t="s">
        <v>136</v>
      </c>
      <c r="L2" t="s">
        <v>136</v>
      </c>
      <c r="M2" t="s">
        <v>136</v>
      </c>
      <c r="N2" t="s">
        <v>136</v>
      </c>
      <c r="O2" t="s">
        <v>136</v>
      </c>
      <c r="P2" t="s">
        <v>136</v>
      </c>
      <c r="Q2" t="s">
        <v>136</v>
      </c>
      <c r="R2" t="s">
        <v>136</v>
      </c>
      <c r="S2" t="s">
        <v>136</v>
      </c>
      <c r="T2" t="s">
        <v>136</v>
      </c>
      <c r="U2" t="s">
        <v>136</v>
      </c>
      <c r="V2" t="s">
        <v>136</v>
      </c>
      <c r="W2" t="s">
        <v>136</v>
      </c>
      <c r="X2" t="s">
        <v>136</v>
      </c>
      <c r="Y2" t="s">
        <v>136</v>
      </c>
      <c r="Z2" t="s">
        <v>136</v>
      </c>
    </row>
    <row r="3" spans="1:26" x14ac:dyDescent="0.25">
      <c r="A3" s="20" t="s">
        <v>117</v>
      </c>
      <c r="B3" s="20"/>
      <c r="C3" t="s">
        <v>136</v>
      </c>
      <c r="D3" t="s">
        <v>136</v>
      </c>
      <c r="E3" t="s">
        <v>136</v>
      </c>
      <c r="F3" t="s">
        <v>136</v>
      </c>
      <c r="G3" t="s">
        <v>136</v>
      </c>
      <c r="H3" t="s">
        <v>136</v>
      </c>
      <c r="I3" t="s">
        <v>136</v>
      </c>
      <c r="J3" t="s">
        <v>136</v>
      </c>
      <c r="K3" t="s">
        <v>136</v>
      </c>
      <c r="L3" t="s">
        <v>136</v>
      </c>
      <c r="M3" t="s">
        <v>136</v>
      </c>
      <c r="N3" t="s">
        <v>136</v>
      </c>
      <c r="O3" t="s">
        <v>136</v>
      </c>
      <c r="P3" t="s">
        <v>136</v>
      </c>
      <c r="Q3" t="s">
        <v>136</v>
      </c>
      <c r="R3" t="s">
        <v>136</v>
      </c>
      <c r="S3" t="s">
        <v>136</v>
      </c>
      <c r="T3" t="s">
        <v>136</v>
      </c>
      <c r="U3" t="s">
        <v>136</v>
      </c>
      <c r="V3" t="s">
        <v>136</v>
      </c>
      <c r="W3" t="s">
        <v>136</v>
      </c>
      <c r="X3" t="s">
        <v>136</v>
      </c>
      <c r="Y3" t="s">
        <v>136</v>
      </c>
      <c r="Z3" t="s">
        <v>136</v>
      </c>
    </row>
    <row r="4" spans="1:26" x14ac:dyDescent="0.25">
      <c r="A4" s="21" t="s">
        <v>119</v>
      </c>
      <c r="B4" s="21"/>
      <c r="C4" t="s">
        <v>136</v>
      </c>
      <c r="D4" t="s">
        <v>136</v>
      </c>
      <c r="E4" t="s">
        <v>136</v>
      </c>
      <c r="F4" t="s">
        <v>136</v>
      </c>
      <c r="G4" t="s">
        <v>163</v>
      </c>
      <c r="H4" t="s">
        <v>163</v>
      </c>
      <c r="I4" t="s">
        <v>163</v>
      </c>
      <c r="J4" t="s">
        <v>136</v>
      </c>
      <c r="K4" t="s">
        <v>163</v>
      </c>
      <c r="L4" t="s">
        <v>163</v>
      </c>
      <c r="M4" t="s">
        <v>163</v>
      </c>
      <c r="N4" t="s">
        <v>136</v>
      </c>
      <c r="O4" t="s">
        <v>163</v>
      </c>
      <c r="P4" t="s">
        <v>163</v>
      </c>
      <c r="Q4" t="s">
        <v>163</v>
      </c>
      <c r="R4" t="s">
        <v>163</v>
      </c>
      <c r="S4" t="s">
        <v>163</v>
      </c>
      <c r="T4" t="s">
        <v>163</v>
      </c>
      <c r="U4" t="s">
        <v>163</v>
      </c>
      <c r="V4" t="s">
        <v>163</v>
      </c>
      <c r="W4" t="s">
        <v>163</v>
      </c>
      <c r="X4" t="s">
        <v>163</v>
      </c>
      <c r="Y4" t="s">
        <v>163</v>
      </c>
      <c r="Z4" t="s">
        <v>163</v>
      </c>
    </row>
    <row r="5" spans="1:26" x14ac:dyDescent="0.25">
      <c r="A5" s="21" t="s">
        <v>125</v>
      </c>
      <c r="B5" s="21"/>
      <c r="C5" t="s">
        <v>136</v>
      </c>
      <c r="D5" t="s">
        <v>136</v>
      </c>
      <c r="E5" t="s">
        <v>136</v>
      </c>
      <c r="F5" t="s">
        <v>136</v>
      </c>
      <c r="G5" t="s">
        <v>136</v>
      </c>
      <c r="H5" t="s">
        <v>163</v>
      </c>
      <c r="I5" t="s">
        <v>136</v>
      </c>
      <c r="J5" t="s">
        <v>163</v>
      </c>
      <c r="K5" t="s">
        <v>136</v>
      </c>
      <c r="L5" t="s">
        <v>136</v>
      </c>
      <c r="M5" t="s">
        <v>136</v>
      </c>
      <c r="N5" t="s">
        <v>163</v>
      </c>
      <c r="O5" t="s">
        <v>136</v>
      </c>
      <c r="P5" t="s">
        <v>136</v>
      </c>
      <c r="Q5" t="s">
        <v>136</v>
      </c>
      <c r="R5" t="s">
        <v>136</v>
      </c>
      <c r="S5" t="s">
        <v>136</v>
      </c>
      <c r="T5" t="s">
        <v>136</v>
      </c>
      <c r="U5" t="s">
        <v>136</v>
      </c>
      <c r="V5" t="s">
        <v>136</v>
      </c>
      <c r="W5" t="s">
        <v>136</v>
      </c>
      <c r="X5" t="s">
        <v>136</v>
      </c>
      <c r="Y5" t="s">
        <v>136</v>
      </c>
      <c r="Z5" t="s">
        <v>136</v>
      </c>
    </row>
    <row r="6" spans="1:26" ht="28.5" customHeight="1" x14ac:dyDescent="0.25">
      <c r="A6" s="19" t="s">
        <v>130</v>
      </c>
      <c r="B6" s="19"/>
      <c r="C6">
        <v>2</v>
      </c>
      <c r="D6">
        <v>0</v>
      </c>
      <c r="E6">
        <v>11</v>
      </c>
      <c r="F6">
        <v>0</v>
      </c>
      <c r="G6">
        <v>3</v>
      </c>
      <c r="H6">
        <v>0</v>
      </c>
      <c r="I6">
        <v>0</v>
      </c>
      <c r="J6">
        <v>26</v>
      </c>
      <c r="K6">
        <v>0</v>
      </c>
      <c r="L6">
        <v>0</v>
      </c>
      <c r="M6">
        <v>0</v>
      </c>
      <c r="N6">
        <v>0</v>
      </c>
      <c r="O6">
        <v>0</v>
      </c>
      <c r="P6">
        <v>0</v>
      </c>
      <c r="Q6">
        <v>0</v>
      </c>
      <c r="R6">
        <v>0</v>
      </c>
      <c r="S6">
        <v>0</v>
      </c>
      <c r="T6">
        <v>4</v>
      </c>
      <c r="U6">
        <v>3</v>
      </c>
      <c r="V6">
        <v>0</v>
      </c>
      <c r="W6">
        <v>24</v>
      </c>
      <c r="X6">
        <v>0</v>
      </c>
      <c r="Y6">
        <v>43</v>
      </c>
      <c r="Z6">
        <v>0</v>
      </c>
    </row>
    <row r="8" spans="1:26" x14ac:dyDescent="0.25">
      <c r="A8" s="20" t="s">
        <v>122</v>
      </c>
      <c r="B8" s="20"/>
      <c r="C8" t="s">
        <v>52</v>
      </c>
      <c r="D8" t="s">
        <v>54</v>
      </c>
      <c r="E8" t="s">
        <v>56</v>
      </c>
      <c r="F8" t="s">
        <v>58</v>
      </c>
      <c r="G8" t="s">
        <v>60</v>
      </c>
      <c r="H8" t="s">
        <v>62</v>
      </c>
      <c r="I8" t="s">
        <v>64</v>
      </c>
      <c r="J8" t="s">
        <v>66</v>
      </c>
      <c r="K8" t="s">
        <v>68</v>
      </c>
      <c r="L8" t="s">
        <v>70</v>
      </c>
      <c r="M8" t="s">
        <v>72</v>
      </c>
      <c r="N8" t="s">
        <v>74</v>
      </c>
      <c r="O8" t="s">
        <v>76</v>
      </c>
      <c r="P8" t="s">
        <v>78</v>
      </c>
      <c r="Q8" t="s">
        <v>80</v>
      </c>
      <c r="R8" t="s">
        <v>82</v>
      </c>
      <c r="S8" t="s">
        <v>84</v>
      </c>
      <c r="T8" t="s">
        <v>86</v>
      </c>
      <c r="U8" t="s">
        <v>88</v>
      </c>
      <c r="V8" t="s">
        <v>90</v>
      </c>
      <c r="W8" t="s">
        <v>92</v>
      </c>
      <c r="X8" t="s">
        <v>94</v>
      </c>
      <c r="Y8" t="s">
        <v>95</v>
      </c>
      <c r="Z8" t="s">
        <v>97</v>
      </c>
    </row>
    <row r="9" spans="1:26" x14ac:dyDescent="0.25">
      <c r="A9" s="20" t="s">
        <v>123</v>
      </c>
      <c r="B9" s="20"/>
      <c r="C9" t="s">
        <v>136</v>
      </c>
      <c r="D9" t="s">
        <v>136</v>
      </c>
      <c r="E9" t="s">
        <v>136</v>
      </c>
      <c r="F9" t="s">
        <v>136</v>
      </c>
      <c r="G9" t="s">
        <v>136</v>
      </c>
      <c r="H9" t="s">
        <v>136</v>
      </c>
      <c r="I9" t="s">
        <v>136</v>
      </c>
      <c r="J9" t="s">
        <v>136</v>
      </c>
      <c r="K9" t="s">
        <v>136</v>
      </c>
      <c r="L9" t="s">
        <v>136</v>
      </c>
      <c r="M9" t="s">
        <v>136</v>
      </c>
      <c r="N9" t="s">
        <v>136</v>
      </c>
      <c r="O9" t="s">
        <v>136</v>
      </c>
      <c r="P9" t="s">
        <v>136</v>
      </c>
      <c r="Q9" t="s">
        <v>136</v>
      </c>
      <c r="R9" t="s">
        <v>136</v>
      </c>
      <c r="S9" t="s">
        <v>136</v>
      </c>
      <c r="T9" t="s">
        <v>136</v>
      </c>
      <c r="U9" t="s">
        <v>136</v>
      </c>
      <c r="V9" t="s">
        <v>136</v>
      </c>
      <c r="W9" t="s">
        <v>136</v>
      </c>
      <c r="X9" t="s">
        <v>136</v>
      </c>
      <c r="Y9" t="s">
        <v>136</v>
      </c>
      <c r="Z9" t="s">
        <v>136</v>
      </c>
    </row>
    <row r="10" spans="1:26" x14ac:dyDescent="0.25">
      <c r="A10" s="20" t="s">
        <v>117</v>
      </c>
      <c r="B10" s="20"/>
      <c r="C10" t="s">
        <v>136</v>
      </c>
      <c r="D10" t="s">
        <v>136</v>
      </c>
      <c r="E10" t="s">
        <v>136</v>
      </c>
      <c r="F10" t="s">
        <v>136</v>
      </c>
      <c r="G10" t="s">
        <v>136</v>
      </c>
      <c r="H10" t="s">
        <v>136</v>
      </c>
      <c r="I10" t="s">
        <v>136</v>
      </c>
      <c r="J10" t="s">
        <v>136</v>
      </c>
      <c r="K10" t="s">
        <v>136</v>
      </c>
      <c r="L10" t="s">
        <v>136</v>
      </c>
      <c r="M10" t="s">
        <v>136</v>
      </c>
      <c r="N10" t="s">
        <v>136</v>
      </c>
      <c r="O10" t="s">
        <v>136</v>
      </c>
      <c r="P10" t="s">
        <v>136</v>
      </c>
      <c r="Q10" t="s">
        <v>136</v>
      </c>
      <c r="R10" t="s">
        <v>136</v>
      </c>
      <c r="S10" t="s">
        <v>136</v>
      </c>
      <c r="T10" t="s">
        <v>136</v>
      </c>
      <c r="U10" t="s">
        <v>136</v>
      </c>
      <c r="V10" t="s">
        <v>136</v>
      </c>
      <c r="W10" t="s">
        <v>136</v>
      </c>
      <c r="X10" t="s">
        <v>136</v>
      </c>
      <c r="Y10" t="s">
        <v>136</v>
      </c>
      <c r="Z10" t="s">
        <v>136</v>
      </c>
    </row>
    <row r="11" spans="1:26" x14ac:dyDescent="0.25">
      <c r="A11" s="21" t="s">
        <v>119</v>
      </c>
      <c r="B11" s="21"/>
      <c r="C11" t="s">
        <v>163</v>
      </c>
      <c r="D11" t="s">
        <v>163</v>
      </c>
      <c r="E11" t="s">
        <v>163</v>
      </c>
      <c r="F11" t="s">
        <v>163</v>
      </c>
      <c r="G11" t="s">
        <v>163</v>
      </c>
      <c r="H11" t="s">
        <v>163</v>
      </c>
      <c r="I11" t="s">
        <v>163</v>
      </c>
      <c r="J11" t="s">
        <v>163</v>
      </c>
      <c r="K11" t="s">
        <v>163</v>
      </c>
      <c r="L11" t="s">
        <v>163</v>
      </c>
      <c r="M11" t="s">
        <v>163</v>
      </c>
      <c r="N11" t="s">
        <v>163</v>
      </c>
      <c r="O11" t="s">
        <v>163</v>
      </c>
      <c r="P11" t="s">
        <v>163</v>
      </c>
      <c r="Q11" t="s">
        <v>163</v>
      </c>
      <c r="R11" t="s">
        <v>163</v>
      </c>
      <c r="S11" t="s">
        <v>163</v>
      </c>
      <c r="T11" t="s">
        <v>163</v>
      </c>
      <c r="U11" t="s">
        <v>136</v>
      </c>
      <c r="V11" t="s">
        <v>163</v>
      </c>
      <c r="W11" t="s">
        <v>163</v>
      </c>
      <c r="X11" t="s">
        <v>163</v>
      </c>
      <c r="Y11" t="s">
        <v>163</v>
      </c>
      <c r="Z11" t="s">
        <v>163</v>
      </c>
    </row>
    <row r="12" spans="1:26" x14ac:dyDescent="0.25">
      <c r="A12" s="21" t="s">
        <v>125</v>
      </c>
      <c r="B12" s="21"/>
      <c r="C12" t="s">
        <v>136</v>
      </c>
      <c r="D12" t="s">
        <v>136</v>
      </c>
      <c r="E12" t="s">
        <v>136</v>
      </c>
      <c r="F12" t="s">
        <v>136</v>
      </c>
      <c r="G12" t="s">
        <v>136</v>
      </c>
      <c r="H12" t="s">
        <v>136</v>
      </c>
      <c r="I12" t="s">
        <v>136</v>
      </c>
      <c r="J12" t="s">
        <v>136</v>
      </c>
      <c r="K12" t="s">
        <v>136</v>
      </c>
      <c r="L12" t="s">
        <v>136</v>
      </c>
      <c r="M12" t="s">
        <v>136</v>
      </c>
      <c r="N12" t="s">
        <v>136</v>
      </c>
      <c r="O12" t="s">
        <v>136</v>
      </c>
      <c r="P12" t="s">
        <v>136</v>
      </c>
      <c r="Q12" t="s">
        <v>136</v>
      </c>
      <c r="R12" t="s">
        <v>136</v>
      </c>
      <c r="S12" t="s">
        <v>136</v>
      </c>
      <c r="T12" t="s">
        <v>163</v>
      </c>
      <c r="U12" t="s">
        <v>163</v>
      </c>
      <c r="V12" t="s">
        <v>136</v>
      </c>
      <c r="W12" t="s">
        <v>136</v>
      </c>
      <c r="X12" t="s">
        <v>136</v>
      </c>
      <c r="Y12" t="s">
        <v>136</v>
      </c>
      <c r="Z12" t="s">
        <v>136</v>
      </c>
    </row>
    <row r="13" spans="1:26" x14ac:dyDescent="0.25">
      <c r="A13" s="19" t="s">
        <v>130</v>
      </c>
      <c r="B13" s="19"/>
      <c r="C13">
        <v>12</v>
      </c>
      <c r="D13">
        <v>0</v>
      </c>
      <c r="E13">
        <v>11</v>
      </c>
      <c r="F13">
        <v>0</v>
      </c>
      <c r="G13">
        <v>13</v>
      </c>
      <c r="H13">
        <v>0</v>
      </c>
      <c r="I13">
        <v>4</v>
      </c>
      <c r="J13">
        <v>0</v>
      </c>
      <c r="K13">
        <v>81</v>
      </c>
      <c r="L13">
        <v>0</v>
      </c>
      <c r="M13">
        <v>11</v>
      </c>
      <c r="N13">
        <v>11</v>
      </c>
      <c r="O13">
        <v>12</v>
      </c>
      <c r="P13">
        <v>0</v>
      </c>
      <c r="Q13">
        <v>1</v>
      </c>
      <c r="R13">
        <v>0</v>
      </c>
      <c r="S13">
        <v>6</v>
      </c>
      <c r="T13">
        <v>0</v>
      </c>
      <c r="U13">
        <v>4</v>
      </c>
      <c r="V13">
        <v>8</v>
      </c>
      <c r="W13">
        <v>5</v>
      </c>
      <c r="X13">
        <v>0</v>
      </c>
      <c r="Y13">
        <v>0</v>
      </c>
      <c r="Z13">
        <v>8</v>
      </c>
    </row>
    <row r="18" spans="1:12" x14ac:dyDescent="0.25">
      <c r="A18" s="20" t="s">
        <v>122</v>
      </c>
      <c r="B18" s="20"/>
      <c r="C18" t="s">
        <v>98</v>
      </c>
      <c r="D18" t="s">
        <v>100</v>
      </c>
      <c r="E18" t="s">
        <v>101</v>
      </c>
      <c r="F18" t="s">
        <v>103</v>
      </c>
      <c r="G18" t="s">
        <v>105</v>
      </c>
      <c r="H18" t="s">
        <v>107</v>
      </c>
      <c r="I18" t="s">
        <v>109</v>
      </c>
      <c r="J18" t="s">
        <v>111</v>
      </c>
      <c r="K18" t="s">
        <v>113</v>
      </c>
      <c r="L18" t="s">
        <v>116</v>
      </c>
    </row>
    <row r="19" spans="1:12" x14ac:dyDescent="0.25">
      <c r="A19" s="20" t="s">
        <v>123</v>
      </c>
      <c r="B19" s="20"/>
      <c r="C19" t="s">
        <v>136</v>
      </c>
      <c r="D19" t="s">
        <v>136</v>
      </c>
      <c r="E19" t="s">
        <v>136</v>
      </c>
      <c r="F19" t="s">
        <v>136</v>
      </c>
      <c r="G19" t="s">
        <v>136</v>
      </c>
      <c r="H19" t="s">
        <v>136</v>
      </c>
      <c r="I19" t="s">
        <v>136</v>
      </c>
      <c r="J19" t="s">
        <v>136</v>
      </c>
      <c r="K19" t="s">
        <v>136</v>
      </c>
      <c r="L19" t="s">
        <v>136</v>
      </c>
    </row>
    <row r="20" spans="1:12" x14ac:dyDescent="0.25">
      <c r="A20" s="20" t="s">
        <v>117</v>
      </c>
      <c r="B20" s="20"/>
      <c r="C20" t="s">
        <v>136</v>
      </c>
      <c r="D20" t="s">
        <v>136</v>
      </c>
      <c r="E20" t="s">
        <v>136</v>
      </c>
      <c r="F20" t="s">
        <v>136</v>
      </c>
      <c r="G20" t="s">
        <v>136</v>
      </c>
      <c r="H20" t="s">
        <v>136</v>
      </c>
      <c r="I20" t="s">
        <v>136</v>
      </c>
      <c r="J20" t="s">
        <v>136</v>
      </c>
      <c r="K20" t="s">
        <v>136</v>
      </c>
      <c r="L20" t="s">
        <v>136</v>
      </c>
    </row>
    <row r="21" spans="1:12" x14ac:dyDescent="0.25">
      <c r="A21" s="21" t="s">
        <v>119</v>
      </c>
      <c r="B21" s="21"/>
      <c r="C21" t="s">
        <v>163</v>
      </c>
      <c r="D21" t="s">
        <v>163</v>
      </c>
      <c r="E21" t="s">
        <v>163</v>
      </c>
      <c r="F21" t="s">
        <v>163</v>
      </c>
      <c r="G21" t="s">
        <v>163</v>
      </c>
      <c r="H21" t="s">
        <v>163</v>
      </c>
      <c r="I21" t="s">
        <v>163</v>
      </c>
      <c r="J21" t="s">
        <v>163</v>
      </c>
      <c r="K21" t="s">
        <v>163</v>
      </c>
      <c r="L21" t="s">
        <v>163</v>
      </c>
    </row>
    <row r="22" spans="1:12" x14ac:dyDescent="0.25">
      <c r="A22" s="21" t="s">
        <v>125</v>
      </c>
      <c r="B22" s="21"/>
      <c r="C22" t="s">
        <v>136</v>
      </c>
      <c r="D22" t="s">
        <v>136</v>
      </c>
      <c r="E22" t="s">
        <v>136</v>
      </c>
      <c r="F22" t="s">
        <v>136</v>
      </c>
      <c r="G22" t="s">
        <v>163</v>
      </c>
      <c r="H22" t="s">
        <v>136</v>
      </c>
      <c r="I22" t="s">
        <v>163</v>
      </c>
      <c r="J22" t="s">
        <v>136</v>
      </c>
      <c r="K22" t="s">
        <v>136</v>
      </c>
      <c r="L22" t="s">
        <v>136</v>
      </c>
    </row>
    <row r="23" spans="1:12" x14ac:dyDescent="0.25">
      <c r="A23" s="19" t="s">
        <v>130</v>
      </c>
      <c r="B23" s="19"/>
      <c r="C23">
        <v>0</v>
      </c>
      <c r="D23">
        <v>3</v>
      </c>
      <c r="E23">
        <v>0</v>
      </c>
      <c r="F23">
        <v>4</v>
      </c>
      <c r="G23">
        <v>0</v>
      </c>
      <c r="H23">
        <v>2</v>
      </c>
      <c r="I23">
        <v>0</v>
      </c>
      <c r="J23">
        <v>3</v>
      </c>
      <c r="K23">
        <v>0</v>
      </c>
      <c r="L23">
        <v>11</v>
      </c>
    </row>
  </sheetData>
  <mergeCells count="18">
    <mergeCell ref="A6:B6"/>
    <mergeCell ref="A1:B1"/>
    <mergeCell ref="A2:B2"/>
    <mergeCell ref="A3:B3"/>
    <mergeCell ref="A4:B4"/>
    <mergeCell ref="A5:B5"/>
    <mergeCell ref="A23:B23"/>
    <mergeCell ref="A8:B8"/>
    <mergeCell ref="A9:B9"/>
    <mergeCell ref="A10:B10"/>
    <mergeCell ref="A11:B11"/>
    <mergeCell ref="A12:B12"/>
    <mergeCell ref="A13:B13"/>
    <mergeCell ref="A18:B18"/>
    <mergeCell ref="A19:B19"/>
    <mergeCell ref="A20:B20"/>
    <mergeCell ref="A21:B21"/>
    <mergeCell ref="A22:B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8"/>
  <sheetViews>
    <sheetView tabSelected="1" workbookViewId="0">
      <selection activeCell="C4" sqref="C4:D4"/>
    </sheetView>
  </sheetViews>
  <sheetFormatPr defaultRowHeight="15" x14ac:dyDescent="0.25"/>
  <cols>
    <col min="1" max="1" width="24.85546875" bestFit="1" customWidth="1"/>
    <col min="11" max="11" width="19.85546875" bestFit="1" customWidth="1"/>
    <col min="12" max="12" width="28.28515625" customWidth="1"/>
    <col min="14" max="14" width="11.85546875" bestFit="1" customWidth="1"/>
    <col min="15" max="15" width="17.28515625" bestFit="1" customWidth="1"/>
    <col min="16" max="16" width="31.85546875" bestFit="1" customWidth="1"/>
    <col min="17" max="17" width="10.140625" bestFit="1" customWidth="1"/>
  </cols>
  <sheetData>
    <row r="1" spans="1:17" x14ac:dyDescent="0.25">
      <c r="A1" s="22" t="s">
        <v>127</v>
      </c>
      <c r="B1" s="22"/>
      <c r="C1" s="22"/>
      <c r="D1" s="22"/>
      <c r="F1" s="22" t="s">
        <v>128</v>
      </c>
      <c r="G1" s="22"/>
      <c r="H1" s="22"/>
      <c r="I1" s="22"/>
      <c r="J1" s="27"/>
      <c r="K1" s="22" t="s">
        <v>133</v>
      </c>
      <c r="L1" s="22"/>
      <c r="N1" s="11" t="s">
        <v>134</v>
      </c>
      <c r="O1" s="11" t="s">
        <v>129</v>
      </c>
      <c r="P1" s="22" t="s">
        <v>356</v>
      </c>
      <c r="Q1" s="22"/>
    </row>
    <row r="2" spans="1:17" x14ac:dyDescent="0.25">
      <c r="A2" s="24" t="s">
        <v>120</v>
      </c>
      <c r="B2" s="24"/>
      <c r="C2" s="24"/>
      <c r="D2" s="24"/>
      <c r="F2" s="24" t="s">
        <v>120</v>
      </c>
      <c r="G2" s="24"/>
      <c r="H2" s="24"/>
      <c r="I2" s="24"/>
      <c r="J2" s="27"/>
      <c r="K2" s="24" t="s">
        <v>120</v>
      </c>
      <c r="L2" s="24"/>
      <c r="N2" s="12" t="str">
        <f>$L$7</f>
        <v>0110</v>
      </c>
      <c r="O2" s="13">
        <f>$L$3</f>
        <v>1100</v>
      </c>
      <c r="P2" s="14" t="s">
        <v>357</v>
      </c>
      <c r="Q2" s="15">
        <f>C3/(C3+C4)</f>
        <v>0.9285714285714286</v>
      </c>
    </row>
    <row r="3" spans="1:17" x14ac:dyDescent="0.25">
      <c r="A3" s="25" t="s">
        <v>121</v>
      </c>
      <c r="B3" s="25"/>
      <c r="C3" s="2">
        <f>COUNTIF('Messages Data'!K3:K397,"TP")</f>
        <v>26</v>
      </c>
      <c r="D3" s="2">
        <f>COUNTIF('Messages Data'!K3:K397,"FP")</f>
        <v>31</v>
      </c>
      <c r="F3" s="29" t="s">
        <v>123</v>
      </c>
      <c r="G3" s="29"/>
      <c r="H3" s="2">
        <f>COUNTIF('Scenario Data'!C2:Z2,"YES")+COUNTIF('Scenario Data'!C9:Z9,"YES")+COUNTIF('Scenario Data'!C19:L19,"YES")</f>
        <v>58</v>
      </c>
      <c r="I3" s="2">
        <f>COUNTIF('Scenario Data'!C2:Z2,"NO")+COUNTIF('Scenario Data'!C9:Z9,"NO")+COUNTIF('Scenario Data'!C19:L19,"NO")</f>
        <v>0</v>
      </c>
      <c r="K3" s="4" t="s">
        <v>129</v>
      </c>
      <c r="L3" s="5">
        <v>1100</v>
      </c>
      <c r="N3" s="12" t="str">
        <f t="shared" ref="N3:N11" si="0">$L$7</f>
        <v>0110</v>
      </c>
      <c r="O3" s="13">
        <f t="shared" ref="O3:O11" si="1">$L$3</f>
        <v>1100</v>
      </c>
      <c r="P3" s="3" t="s">
        <v>358</v>
      </c>
      <c r="Q3" s="16">
        <f>D4/(D3+D4)</f>
        <v>0.1388888888888889</v>
      </c>
    </row>
    <row r="4" spans="1:17" x14ac:dyDescent="0.25">
      <c r="A4" s="25"/>
      <c r="B4" s="25"/>
      <c r="C4" s="2">
        <f>COUNTIF('Messages Data'!K3:K397,"FN")</f>
        <v>2</v>
      </c>
      <c r="D4" s="2">
        <f>COUNTIF('Messages Data'!K3:K397,"TN")</f>
        <v>5</v>
      </c>
      <c r="F4" s="29" t="s">
        <v>117</v>
      </c>
      <c r="G4" s="29"/>
      <c r="H4" s="2">
        <f>COUNTIF('Scenario Data'!C3:Z3,"YES")+COUNTIF('Scenario Data'!C10:Z10,"YES")+COUNTIF('Scenario Data'!C20:L20,"YES")</f>
        <v>58</v>
      </c>
      <c r="I4" s="2">
        <f>COUNTIF('Scenario Data'!C3:Z3,"NO")+COUNTIF('Scenario Data'!C10:Z10,"NO")+COUNTIF('Scenario Data'!C20:L20,"NO")</f>
        <v>0</v>
      </c>
      <c r="K4" s="4" t="s">
        <v>131</v>
      </c>
      <c r="L4" s="5">
        <v>64</v>
      </c>
      <c r="N4" s="12" t="str">
        <f t="shared" si="0"/>
        <v>0110</v>
      </c>
      <c r="O4" s="13">
        <f t="shared" si="1"/>
        <v>1100</v>
      </c>
      <c r="P4" s="14" t="s">
        <v>359</v>
      </c>
      <c r="Q4" s="15">
        <f>C3/(C3+D3)</f>
        <v>0.45614035087719296</v>
      </c>
    </row>
    <row r="5" spans="1:17" x14ac:dyDescent="0.25">
      <c r="A5" s="24" t="s">
        <v>120</v>
      </c>
      <c r="B5" s="24"/>
      <c r="C5" s="24"/>
      <c r="D5" s="24"/>
      <c r="F5" s="25" t="s">
        <v>119</v>
      </c>
      <c r="G5" s="25"/>
      <c r="H5" s="2">
        <f>COUNTIF('Scenario Data'!C4:Z4,"YES")+COUNTIF('Scenario Data'!C11:Z11,"YES")+COUNTIF('Scenario Data'!C21:L21,"YES")</f>
        <v>7</v>
      </c>
      <c r="I5" s="2">
        <f>COUNTIF('Scenario Data'!C4:Z4,"NO")+COUNTIF('Scenario Data'!C11:Z11,"NO")+COUNTIF('Scenario Data'!C21:L21,"NO")</f>
        <v>51</v>
      </c>
      <c r="K5" s="23" t="s">
        <v>135</v>
      </c>
      <c r="L5" s="23"/>
      <c r="N5" s="12" t="str">
        <f t="shared" si="0"/>
        <v>0110</v>
      </c>
      <c r="O5" s="13">
        <f t="shared" si="1"/>
        <v>1100</v>
      </c>
      <c r="P5" s="3" t="s">
        <v>360</v>
      </c>
      <c r="Q5" s="16">
        <f>D4/(D4+C4)</f>
        <v>0.7142857142857143</v>
      </c>
    </row>
    <row r="6" spans="1:17" x14ac:dyDescent="0.25">
      <c r="A6" s="25" t="s">
        <v>126</v>
      </c>
      <c r="B6" s="25"/>
      <c r="C6" s="2">
        <f>COUNTIF('Messages Data'!L3:L396,"YES")</f>
        <v>64</v>
      </c>
      <c r="D6" s="2">
        <f>COUNTIF('Messages Data'!L3:L396,"NO")</f>
        <v>0</v>
      </c>
      <c r="F6" s="25" t="s">
        <v>125</v>
      </c>
      <c r="G6" s="25"/>
      <c r="H6" s="2">
        <f>COUNTIF('Scenario Data'!C5:Z5,"YES")+COUNTIF('Scenario Data'!C12:Z12,"YES")+COUNTIF('Scenario Data'!C22:L22,"YES")</f>
        <v>51</v>
      </c>
      <c r="I6" s="2">
        <f>COUNTIF('Scenario Data'!C5:Z5,"NO")+COUNTIF('Scenario Data'!C12:Z12,"NO")+COUNTIF('Scenario Data'!C22:L22,"NO")</f>
        <v>7</v>
      </c>
      <c r="K6" s="4" t="s">
        <v>132</v>
      </c>
      <c r="L6" s="5" t="s">
        <v>371</v>
      </c>
      <c r="N6" s="12" t="str">
        <f t="shared" si="0"/>
        <v>0110</v>
      </c>
      <c r="O6" s="13">
        <f t="shared" si="1"/>
        <v>1100</v>
      </c>
      <c r="P6" s="3" t="s">
        <v>361</v>
      </c>
      <c r="Q6" s="16">
        <f>D3/(D3+D4)</f>
        <v>0.86111111111111116</v>
      </c>
    </row>
    <row r="7" spans="1:17" x14ac:dyDescent="0.25">
      <c r="A7" s="25" t="s">
        <v>119</v>
      </c>
      <c r="B7" s="25"/>
      <c r="C7" s="2">
        <f>COUNTIF('Messages Data'!M3:M396,"YES")</f>
        <v>7</v>
      </c>
      <c r="D7" s="2">
        <f>COUNTIF('Messages Data'!M3:M396,"NO")</f>
        <v>57</v>
      </c>
      <c r="F7" s="28" t="s">
        <v>130</v>
      </c>
      <c r="G7" s="28"/>
      <c r="H7" s="26">
        <f>SUM('Scenario Data'!C6:Z6)+SUM('Scenario Data'!C13:Z13)+SUM('Scenario Data'!C23:L23)</f>
        <v>326</v>
      </c>
      <c r="I7" s="26"/>
      <c r="K7" s="4" t="s">
        <v>134</v>
      </c>
      <c r="L7" s="10" t="s">
        <v>355</v>
      </c>
      <c r="N7" s="12" t="str">
        <f t="shared" si="0"/>
        <v>0110</v>
      </c>
      <c r="O7" s="13">
        <f t="shared" si="1"/>
        <v>1100</v>
      </c>
      <c r="P7" s="3" t="s">
        <v>362</v>
      </c>
      <c r="Q7" s="16">
        <f>D3/(D3+C3)</f>
        <v>0.54385964912280704</v>
      </c>
    </row>
    <row r="8" spans="1:17" x14ac:dyDescent="0.25">
      <c r="A8" s="25" t="s">
        <v>125</v>
      </c>
      <c r="B8" s="25"/>
      <c r="C8" s="2">
        <f>COUNTIF('Messages Data'!N3:N396,"YES")</f>
        <v>3</v>
      </c>
      <c r="D8" s="2">
        <f>COUNTIF('Messages Data'!N3:N396,"NO")</f>
        <v>61</v>
      </c>
      <c r="N8" s="12" t="str">
        <f t="shared" si="0"/>
        <v>0110</v>
      </c>
      <c r="O8" s="13">
        <f t="shared" si="1"/>
        <v>1100</v>
      </c>
      <c r="P8" s="3" t="s">
        <v>363</v>
      </c>
      <c r="Q8" s="16">
        <f>C4/(C4+D4)</f>
        <v>0.2857142857142857</v>
      </c>
    </row>
    <row r="9" spans="1:17" x14ac:dyDescent="0.25">
      <c r="A9" s="25" t="s">
        <v>124</v>
      </c>
      <c r="B9" s="3" t="s">
        <v>4</v>
      </c>
      <c r="C9" s="2">
        <f>COUNTIF('Messages Data'!O2:O396,"YES")</f>
        <v>58</v>
      </c>
      <c r="D9" s="2">
        <f>COUNTIF('Messages Data'!O2:O396,"NO")</f>
        <v>6</v>
      </c>
      <c r="N9" s="12" t="str">
        <f t="shared" si="0"/>
        <v>0110</v>
      </c>
      <c r="O9" s="13">
        <f t="shared" si="1"/>
        <v>1100</v>
      </c>
      <c r="P9" s="14" t="s">
        <v>364</v>
      </c>
      <c r="Q9" s="15">
        <f>(C3+D4)/(C3+D3+C4+D4)</f>
        <v>0.484375</v>
      </c>
    </row>
    <row r="10" spans="1:17" x14ac:dyDescent="0.25">
      <c r="A10" s="25"/>
      <c r="B10" s="3" t="s">
        <v>5</v>
      </c>
      <c r="C10" s="2">
        <f>COUNTIF('Messages Data'!P2:P396,"YES")</f>
        <v>64</v>
      </c>
      <c r="D10" s="2">
        <f>COUNTIF('Messages Data'!P2:P396,"NO")</f>
        <v>0</v>
      </c>
      <c r="N10" s="12" t="str">
        <f t="shared" si="0"/>
        <v>0110</v>
      </c>
      <c r="O10" s="13">
        <f t="shared" si="1"/>
        <v>1100</v>
      </c>
      <c r="P10" s="14" t="s">
        <v>365</v>
      </c>
      <c r="Q10" s="15">
        <f>2*(C3)/(2*C3+D3+C4)</f>
        <v>0.61176470588235299</v>
      </c>
    </row>
    <row r="11" spans="1:17" x14ac:dyDescent="0.25">
      <c r="A11" s="25"/>
      <c r="B11" s="3" t="s">
        <v>6</v>
      </c>
      <c r="C11" s="2">
        <f>COUNTIF('Messages Data'!Q2:Q396,"YES")</f>
        <v>57</v>
      </c>
      <c r="D11" s="2">
        <f>COUNTIF('Messages Data'!Q2:Q396,"NO")</f>
        <v>7</v>
      </c>
      <c r="N11" s="12" t="str">
        <f t="shared" si="0"/>
        <v>0110</v>
      </c>
      <c r="O11" s="13">
        <f t="shared" si="1"/>
        <v>1100</v>
      </c>
      <c r="P11" s="14" t="s">
        <v>366</v>
      </c>
      <c r="Q11" s="15">
        <f>((C3*D4 )- (C4*D3)) / SQRT((C3+D3)*(C3+C4)*(D4+D3)*(D4+C4))</f>
        <v>0.10722404795288451</v>
      </c>
    </row>
    <row r="12" spans="1:17" x14ac:dyDescent="0.25">
      <c r="A12" s="25"/>
      <c r="B12" s="3" t="s">
        <v>7</v>
      </c>
      <c r="C12" s="2">
        <f>COUNTIF('Messages Data'!R2:R396,"YES")</f>
        <v>48</v>
      </c>
      <c r="D12" s="2">
        <f>COUNTIF('Messages Data'!R2:R396,"NO")</f>
        <v>16</v>
      </c>
      <c r="N12" s="12" t="str">
        <f>$L$7</f>
        <v>0110</v>
      </c>
      <c r="O12" s="13">
        <f>$L$3</f>
        <v>1100</v>
      </c>
      <c r="P12" s="3" t="s">
        <v>126</v>
      </c>
      <c r="Q12" s="17">
        <f t="shared" ref="Q12:Q18" si="2">C6/$L$4</f>
        <v>1</v>
      </c>
    </row>
    <row r="13" spans="1:17" x14ac:dyDescent="0.25">
      <c r="N13" s="12" t="str">
        <f t="shared" ref="N13:N18" si="3">$L$7</f>
        <v>0110</v>
      </c>
      <c r="O13" s="13">
        <f t="shared" ref="O13:O18" si="4">$L$3</f>
        <v>1100</v>
      </c>
      <c r="P13" s="3" t="s">
        <v>119</v>
      </c>
      <c r="Q13" s="17">
        <f t="shared" si="2"/>
        <v>0.109375</v>
      </c>
    </row>
    <row r="14" spans="1:17" x14ac:dyDescent="0.25">
      <c r="N14" s="12" t="str">
        <f t="shared" si="3"/>
        <v>0110</v>
      </c>
      <c r="O14" s="13">
        <f t="shared" si="4"/>
        <v>1100</v>
      </c>
      <c r="P14" s="3" t="s">
        <v>125</v>
      </c>
      <c r="Q14" s="17">
        <f>C8/$L$4</f>
        <v>4.6875E-2</v>
      </c>
    </row>
    <row r="15" spans="1:17" x14ac:dyDescent="0.25">
      <c r="N15" s="12" t="str">
        <f t="shared" si="3"/>
        <v>0110</v>
      </c>
      <c r="O15" s="13">
        <f t="shared" si="4"/>
        <v>1100</v>
      </c>
      <c r="P15" s="3" t="s">
        <v>367</v>
      </c>
      <c r="Q15" s="17">
        <f t="shared" si="2"/>
        <v>0.90625</v>
      </c>
    </row>
    <row r="16" spans="1:17" x14ac:dyDescent="0.25">
      <c r="N16" s="12" t="str">
        <f t="shared" si="3"/>
        <v>0110</v>
      </c>
      <c r="O16" s="13">
        <f t="shared" si="4"/>
        <v>1100</v>
      </c>
      <c r="P16" s="3" t="s">
        <v>368</v>
      </c>
      <c r="Q16" s="17">
        <f t="shared" si="2"/>
        <v>1</v>
      </c>
    </row>
    <row r="17" spans="14:17" x14ac:dyDescent="0.25">
      <c r="N17" s="12" t="str">
        <f t="shared" si="3"/>
        <v>0110</v>
      </c>
      <c r="O17" s="13">
        <f t="shared" si="4"/>
        <v>1100</v>
      </c>
      <c r="P17" s="3" t="s">
        <v>369</v>
      </c>
      <c r="Q17" s="17">
        <f t="shared" si="2"/>
        <v>0.890625</v>
      </c>
    </row>
    <row r="18" spans="14:17" x14ac:dyDescent="0.25">
      <c r="N18" s="12" t="str">
        <f t="shared" si="3"/>
        <v>0110</v>
      </c>
      <c r="O18" s="13">
        <f t="shared" si="4"/>
        <v>1100</v>
      </c>
      <c r="P18" s="3" t="s">
        <v>370</v>
      </c>
      <c r="Q18" s="17">
        <f t="shared" si="2"/>
        <v>0.75</v>
      </c>
    </row>
  </sheetData>
  <mergeCells count="21">
    <mergeCell ref="A8:B8"/>
    <mergeCell ref="H7:I7"/>
    <mergeCell ref="A9:A12"/>
    <mergeCell ref="A2:D2"/>
    <mergeCell ref="J1:J2"/>
    <mergeCell ref="A1:D1"/>
    <mergeCell ref="F1:I1"/>
    <mergeCell ref="F2:I2"/>
    <mergeCell ref="F7:G7"/>
    <mergeCell ref="F3:G3"/>
    <mergeCell ref="F4:G4"/>
    <mergeCell ref="F5:G5"/>
    <mergeCell ref="A6:B6"/>
    <mergeCell ref="A7:B7"/>
    <mergeCell ref="A5:D5"/>
    <mergeCell ref="A3:B4"/>
    <mergeCell ref="P1:Q1"/>
    <mergeCell ref="K5:L5"/>
    <mergeCell ref="K1:L1"/>
    <mergeCell ref="K2:L2"/>
    <mergeCell ref="F6:G6"/>
  </mergeCells>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Fogli di lavoro</vt:lpstr>
      </vt:variant>
      <vt:variant>
        <vt:i4>3</vt:i4>
      </vt:variant>
    </vt:vector>
  </HeadingPairs>
  <TitlesOfParts>
    <vt:vector size="3" baseType="lpstr">
      <vt:lpstr>Messages Data</vt:lpstr>
      <vt:lpstr>Scenario Data</vt:lpstr>
      <vt:lpstr>Review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2024-03-27T12:35:32Z</dcterms:created>
  <dcterms:modified xsi:type="dcterms:W3CDTF">2024-04-09T16:09:41Z</dcterms:modified>
</cp:coreProperties>
</file>