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G:\Il mio Drive\Research Collaborations\2024_ICSME_BEYONDWORDS\Results\0111\"/>
    </mc:Choice>
  </mc:AlternateContent>
  <xr:revisionPtr revIDLastSave="0" documentId="13_ncr:1_{8EB4FB3C-7C95-4224-B816-0015D2D20E5D}" xr6:coauthVersionLast="47" xr6:coauthVersionMax="47" xr10:uidLastSave="{00000000-0000-0000-0000-000000000000}"/>
  <bookViews>
    <workbookView xWindow="28680" yWindow="-120" windowWidth="29040" windowHeight="16440" activeTab="1" xr2:uid="{00000000-000D-0000-FFFF-FFFF00000000}"/>
  </bookViews>
  <sheets>
    <sheet name="Messages Data" sheetId="1" r:id="rId1"/>
    <sheet name="Scenario Data" sheetId="3" r:id="rId2"/>
    <sheet name="Review" sheetId="2" r:id="rId3"/>
  </sheets>
  <definedNames>
    <definedName name="_xlnm._FilterDatabase" localSheetId="0" hidden="1">'Messages Data'!$K$2:$R$76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8" i="2" l="1"/>
  <c r="O18" i="2"/>
  <c r="N18" i="2"/>
  <c r="Q17" i="2"/>
  <c r="O17" i="2"/>
  <c r="N17" i="2"/>
  <c r="Q16" i="2"/>
  <c r="O16" i="2"/>
  <c r="N16" i="2"/>
  <c r="Q15" i="2"/>
  <c r="O15" i="2"/>
  <c r="N15" i="2"/>
  <c r="Q14" i="2"/>
  <c r="O14" i="2"/>
  <c r="N14" i="2"/>
  <c r="Q13" i="2"/>
  <c r="O13" i="2"/>
  <c r="N13" i="2"/>
  <c r="Q12" i="2"/>
  <c r="O12" i="2"/>
  <c r="N12" i="2"/>
  <c r="Q11" i="2"/>
  <c r="O11" i="2"/>
  <c r="N11" i="2"/>
  <c r="Q10" i="2"/>
  <c r="O10" i="2"/>
  <c r="N10" i="2"/>
  <c r="Q9" i="2"/>
  <c r="O9" i="2"/>
  <c r="N9" i="2"/>
  <c r="Q8" i="2"/>
  <c r="O8" i="2"/>
  <c r="N8" i="2"/>
  <c r="Q7" i="2"/>
  <c r="O7" i="2"/>
  <c r="N7" i="2"/>
  <c r="Q6" i="2"/>
  <c r="O6" i="2"/>
  <c r="N6" i="2"/>
  <c r="Q5" i="2"/>
  <c r="O5" i="2"/>
  <c r="N5" i="2"/>
  <c r="Q4" i="2"/>
  <c r="O4" i="2"/>
  <c r="N4" i="2"/>
  <c r="Q3" i="2"/>
  <c r="O3" i="2"/>
  <c r="N3" i="2"/>
  <c r="Q2" i="2"/>
  <c r="O2" i="2"/>
  <c r="N2" i="2"/>
  <c r="D12" i="2" l="1"/>
  <c r="C12" i="2"/>
  <c r="D11" i="2"/>
  <c r="C11" i="2"/>
  <c r="D10" i="2"/>
  <c r="C10" i="2"/>
  <c r="D9" i="2"/>
  <c r="C9" i="2"/>
  <c r="D8" i="2"/>
  <c r="C8" i="2"/>
  <c r="H7" i="2"/>
  <c r="D7" i="2"/>
  <c r="C7" i="2"/>
  <c r="I6" i="2"/>
  <c r="H6" i="2"/>
  <c r="D6" i="2"/>
  <c r="C6" i="2"/>
  <c r="I5" i="2"/>
  <c r="H5" i="2"/>
  <c r="I4" i="2"/>
  <c r="H4" i="2"/>
  <c r="I3" i="2"/>
  <c r="H3" i="2"/>
  <c r="C4" i="2" l="1"/>
  <c r="C3" i="2"/>
  <c r="D4" i="2"/>
  <c r="D3" i="2"/>
</calcChain>
</file>

<file path=xl/sharedStrings.xml><?xml version="1.0" encoding="utf-8"?>
<sst xmlns="http://schemas.openxmlformats.org/spreadsheetml/2006/main" count="1300" uniqueCount="193">
  <si>
    <t>ID Scenario</t>
  </si>
  <si>
    <t>Scenario Description</t>
  </si>
  <si>
    <t>Short</t>
  </si>
  <si>
    <t>Extended</t>
  </si>
  <si>
    <t>RiskID</t>
  </si>
  <si>
    <t>RiskDesc</t>
  </si>
  <si>
    <t>VulnID</t>
  </si>
  <si>
    <t>VulnDesc</t>
  </si>
  <si>
    <t>RiskType</t>
  </si>
  <si>
    <t>S136</t>
  </si>
  <si>
    <t>Le combinazioni degli armadi di sicurezza sono riportate sugli stessi in caso venga dimenticata</t>
  </si>
  <si>
    <t>Reale</t>
  </si>
  <si>
    <t>S137</t>
  </si>
  <si>
    <t>S138</t>
  </si>
  <si>
    <t>S139</t>
  </si>
  <si>
    <t>Tutti gli accessi esterni alle aree riservate sono controllate da un sistema di videosorveglianza con i cavi che sono contenuti in apposite canaline TEMPEST con misure antieffrazione. Le immagini riprese sono registrate e conservate per almeno due anni e trattate in conformità alla vigente normativa</t>
  </si>
  <si>
    <t>S140</t>
  </si>
  <si>
    <t>S141</t>
  </si>
  <si>
    <t>S142</t>
  </si>
  <si>
    <t>Solo il personale abilitato al trattamento delle informazioni classificate può accedere alle Aree Riservate in cui esse sono trattate e/o custodite</t>
  </si>
  <si>
    <t>S143</t>
  </si>
  <si>
    <t>Le Aree Riservate sono protette da idonee misure di sicurezza (quali, ad esempio, porte blindate, sistemi di allarme antintrusione, casseforti e contenitori di sicurezza per la custodia delle informazioni classificate)</t>
  </si>
  <si>
    <t>S144</t>
  </si>
  <si>
    <t>Il personale autorizzato che accede alle Aree Riservate è annotato su appositi registri</t>
  </si>
  <si>
    <t>Potenziale</t>
  </si>
  <si>
    <t>S145</t>
  </si>
  <si>
    <t>Viene annotato su appositi registri il personale autorizzato a cui viene fornito accesso alle informazioni classificate ed è vietato portare dette informazioni al di fuori delle Aree Riservate</t>
  </si>
  <si>
    <t>S146</t>
  </si>
  <si>
    <t>Viene periodicamente effettuato un controllo sul personale autorizzato per verificare che abbia ancora la necessità di accedere alle informazioni classificate</t>
  </si>
  <si>
    <t>S147</t>
  </si>
  <si>
    <t>Tutto il personale autorizzato viene periodicamente sottoposto a istruzione sulla sicurezza e viene tenuta alta l’attenzione sulle problematiche di sicurezza</t>
  </si>
  <si>
    <t>S148</t>
  </si>
  <si>
    <t>All’interno delle Aree Riservate non esistono apparati di riproduzione dei documenti cartacei e le stampe prodotte tramite il PC utilizzato per le informazioni di livello massimo RISERVATO sono controllate</t>
  </si>
  <si>
    <t>S149</t>
  </si>
  <si>
    <t>È vietato introdurre, all’interno delle Aree Riservate, dispositivi elettronici quali supporti di memoria se non preventivamente autorizzati e registrati, mentre è sempre vietata l’introduzione di altri apparecchi quali registratori vocali, fotocamere, videocamere, smartphone, tablet e PC</t>
  </si>
  <si>
    <t>S150</t>
  </si>
  <si>
    <t>La sede della ditta è contingente ad altri stabilimenti industriali, separata dagli stessi da recinzioni e con le mura dello stabile circondate da aree di parcheggio per le auto dei dipendenti su tutti i lati, con cancello di ingresso chiuso (viene aperto solo durante gli orari d’ufficio per il tempo strettamente necessario per l’ingresso/uscita dei veicoli e del personale a piedi) e sistema di videosorveglianza</t>
  </si>
  <si>
    <t>S151</t>
  </si>
  <si>
    <t>Lo stabilimento è presidiato durante le ore di apertura, con servizio di sorveglianza e controllo affidato al personale interno della società. Durante l’orario e i giorni di chiusura dell’azienda la vigilanza è assicurata da Società di Sorveglianza esterna con la quale la ditta è collegata da un sistema diretto di tele-radio, che entra in funzione quando il sistema di allarme rileva una possibile intrusione. Il sistema è provvisto di apparato dotato di combinatore telefonico collegato alla centrale della suddetta Società di Sorveglianza, al Funzionario alla Sicurezza e alle FF.OO., ed effettua una serie di chiamate in cascata</t>
  </si>
  <si>
    <t>S152</t>
  </si>
  <si>
    <t>Al termine di un evento che richiede l’attuazione delle procedure di emergenza, il Funzionario alla Sicurezza effettuerà un controllo e redigerà un inventario di tutto il materiale e della documentazione, custodita nelle Aree Riservate, per accertare che nulla sia andato perduto e/o compromesso</t>
  </si>
  <si>
    <t>S153</t>
  </si>
  <si>
    <t>S154</t>
  </si>
  <si>
    <t>S155</t>
  </si>
  <si>
    <t>È responsabilità del Funzionario alla Sicurezza (e di quelli designati) garantire che vengano applicate tutte le procedure di sicurezza, che all’uopo sono descritte nel “Regolamento Interno di Sicurezza” di ciascuna sede, dove sono indicate nel dettaglio le misure di sicurezza adottate</t>
  </si>
  <si>
    <t>S156</t>
  </si>
  <si>
    <t>S157</t>
  </si>
  <si>
    <t>Annualmente sono effettuate delle auto-ispezioni, da parte del Funzionario alla Sicurezza di sede coadiuvato dal Funzionario alla Sicurezza CIS e da quello COMSEC, al fine di controllare il mantenimento e l’osservanza delle norme di sicurezza e delle procedure in vigore</t>
  </si>
  <si>
    <t>S158</t>
  </si>
  <si>
    <t>Annualmente sono effettuate delle ispezioni, da parte di personale esterno, al fine di controllare il mantenimento e l’osservanza delle norme di sicurezza e delle procedure in vigore</t>
  </si>
  <si>
    <t>S159</t>
  </si>
  <si>
    <t>Gli utenti non hanno accesso alle procedure di configurazione/amministrazione ed ai tool di management</t>
  </si>
  <si>
    <t>S160</t>
  </si>
  <si>
    <t>Gli utenti hanno accesso alle procedure di configurazione/amministrazione ed ai tool di management</t>
  </si>
  <si>
    <t>S161</t>
  </si>
  <si>
    <t>I dati relativi “all’autenticazione dell’utente” sono protetti in accordo alle vigenti normative di sicurezza</t>
  </si>
  <si>
    <t>S162</t>
  </si>
  <si>
    <t>I dati relativi “all’autenticazione dell’utente” sono disponibili a chiunque ne faccia richiesta</t>
  </si>
  <si>
    <t>S163</t>
  </si>
  <si>
    <t>I servizi del Sistema CIS sono gestiti basandosi sui diritti d’accesso degli utenti, l’identificazione e l’assegnazione dei diritti d’accesso sono gestiti dall’Amministratore di Sistema</t>
  </si>
  <si>
    <t>S164</t>
  </si>
  <si>
    <t>I servizi del Sistema CIS sono gestiti basandosi sui diritti d’accesso degli utenti, l’identificazione e l’assegnazione dei diritti d’accesso sono gestiti direttamente dagli utenti del sistema</t>
  </si>
  <si>
    <t>S165</t>
  </si>
  <si>
    <t>L’analisi dei dati di audit sarà possibile soltanto al Funzionario alla Sicurezza CIS e al suo staff di sicurezza</t>
  </si>
  <si>
    <t>S166</t>
  </si>
  <si>
    <t>L’analisi dei dati di audit è disponibile per tutti gli utenti</t>
  </si>
  <si>
    <t>S167</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</si>
  <si>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mantenuti per un periodo non inferiore a due anni</t>
  </si>
  <si>
    <t>S168</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</si>
  <si>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sovrascritti mensilmente e non vengono conservati</t>
  </si>
  <si>
    <t>S169</t>
  </si>
  <si>
    <t>Almeno una volta ogni sei mesi viene verificata la consistenza delle utenze registrate nel Sistema CIS con quelle effettivamente autorizzate e necessarie.
Nel corso di tale controllo si verifica anche che la configurazione hardware e software del Sistema CIS corrisponda a quella approvata e che non siano presenti eventi, desumibili dai log di sistema, che possano indicare l’insorgere di eventuali problematiche o rischi per la sicurezza.
In generale:
- Il Funzionario alla Sicurezza CIS di sede effettua un controllo periodico sui record dell’accounting, in particolare su quelli relativi ai tentativi non autorizzati di avere accesso al Sistema CIS o alle sue risorse;
- Il Funzionario alla Sicurezza CIS di sede esegue periodici controlli sia per verificare l’integrità dei supporti di memorizzazione di massa sia della corretta configurazione e connessione dei dispositivi e apparecchiature del Sistema CIS;
- L’Amministratore di Sistema effettua periodicamente dei controlli sull’HW del Sistema per constatarne l’integrità dei componenti.
I servizi di auditing, in particolare:
- consentono l’analisi delle registrazioni on-line relative al mese precedente;
- permettono l’analisi delle registrazioni fornite dall’accounting relative ai due anni precedenti.
I dati da visualizzare al verificarsi di un allarme precedentemente definito o durante l’analisi dell’audit sono:
- Identificazione/autenticazione dell’utente;
- Identità della workstation dalla quale si accede;
- Data e ora dell’evento;
- Tipo di evento ed esito dello stesso</t>
  </si>
  <si>
    <t>S170</t>
  </si>
  <si>
    <t>Almeno una volta ogni sei mesi viene verificata la consistenza delle utenze registrate nel Sistema CIS con quelle effettivamente autorizzate e necessarie.
Nel corso di tale controllo si  effettuano solo verifiche formali basandosi sulla documentazione registrata</t>
  </si>
  <si>
    <t>S171</t>
  </si>
  <si>
    <t>Almeno una volta ogni sei mesi viene verificata la consistenza delle utenze registrate nel Sistema CIS</t>
  </si>
  <si>
    <t>S172</t>
  </si>
  <si>
    <t>Tutti i supporti di memorizzazione sono propriamente protetti in modo da impedire la divulgazione delle informazioni durante i lavori di manutenzione sulle postazioni del Sistema CIS</t>
  </si>
  <si>
    <t>S173</t>
  </si>
  <si>
    <t>Tutti i supporti di memorizzazione sono propriamente protetti in modo da impedire la divulgazione delle informazioni durante i lavori di manutenzione sulle postazioni del Sistema CIS con cifratura at-rest basata su algoritmi certificati</t>
  </si>
  <si>
    <t>S174</t>
  </si>
  <si>
    <t>I supporti di memorizzazione non dispongono di particolari protezioni che impediscano la divulgazione delle informazioni durante i lavori di manutenzione sulle postazioni del Sistema CIS</t>
  </si>
  <si>
    <t>S175</t>
  </si>
  <si>
    <t>L’Amministratore di Sistema viene informato di qualsiasi malfunzionamento di tutta la componentistica HW del Sistema (PC, server, switch, ecc.)</t>
  </si>
  <si>
    <t>S176</t>
  </si>
  <si>
    <t>In caso di qualsiasi malfunzionamento di tutta la componentistica HW del Sistema (PC, server, switch, ecc.) gli utenti contattano direttamente la ditta incaricata la manutenzione senza informare nessun altro</t>
  </si>
  <si>
    <t>S177</t>
  </si>
  <si>
    <t>Il sistema informatico è in architettura PC primario/PC secondario ed è composto da due computer di tipo “All in One”, completati da uno switch di collegamento tra le due postazioni e tra queste e una stampante multifunzione. Tutti gli apparati sono certificati TEMPEST Classe B</t>
  </si>
  <si>
    <t>S178</t>
  </si>
  <si>
    <t>Il sistema informatico è in architettura PC primario/PC secondario ed è composto da due computer di tipo “All in One”, completati da uno switch di collegamento tra le due postazioni e tra queste e una stampante multifunzione. Sia PC che stampante sono apparati TEMPEST Classe B</t>
  </si>
  <si>
    <t>S179</t>
  </si>
  <si>
    <t>Gli aggiornamenti del software riguardano il solo antivirus, ed avvengono in modalità on-line</t>
  </si>
  <si>
    <t>S180</t>
  </si>
  <si>
    <t>Gli aggiornamenti del software riguardano il solo antivirus, ed avvengono in modalità off-line</t>
  </si>
  <si>
    <t>S181</t>
  </si>
  <si>
    <t>S182</t>
  </si>
  <si>
    <t>La responsabilità dell’organizzazione di sicurezza è di verificare che il Sistema CIS mantenga le sue caratteristiche di sicurezza nel tempo, eventualmente adeguando il sistema stesso rispetto a nuove minacce e vulnerabilità emergenti, previa approvazione delle modifiche da parte del DIS-UCSe secondo lo Schema Nazionale di certificazione</t>
  </si>
  <si>
    <t>S183</t>
  </si>
  <si>
    <t>S184</t>
  </si>
  <si>
    <t>Tutti i mezzi e le persone, in ingresso e in uscita dalla sede., sono sottoposte a controllo da parte del personale della vigilanza. Inoltre, il personale di vigilanza ha la legale autorità di sottoporre a controlli tutte le persone ed i mezzi circolanti all’interno della sede</t>
  </si>
  <si>
    <t>S185</t>
  </si>
  <si>
    <t>S186</t>
  </si>
  <si>
    <t>Poiché il livello massimo di classifica delle informazioni trattate è RISERVATO, ai sensi della Direttiva P.C.M.-A.N.S. 5/2006 3 febbraio 2006, recante Disposizioni in materia di Sicurezza dei Sistemi per l’Elaborazione Automatica dei Dati Classificati, in particolare per quanto riguarda l’Allegato C (“Documentazione per piccoli e medi sistemi in rete locale”) e l’Allegato E (“Documentazione per sistemi di sviluppo software installati in aree riservate EAD”), e visto il Decreto del Presidente del Consiglio dei Ministri 6 novembre 2015 n. 5, integrato con le modifiche del DPCM 2 ottobre 2017 n. 3, che contiene le “Disposizioni per la tutela amministrativa del segreto di Stato e delle informazioni classificate”, non è necessario adottare misure di protezione TEMPEST per gli apparati e le reti di comunicazione impiegate nel sistema CIS in oggetto</t>
  </si>
  <si>
    <t>S187</t>
  </si>
  <si>
    <t>Il livello massimo di classifica delle informazioni trattate è SEGRETO ma non si ritiene necessario adottare misure di protezione TEMPEST per gli apparati e le reti di comunicazione impiegate nel sistema CIS in oggetto</t>
  </si>
  <si>
    <t>S188</t>
  </si>
  <si>
    <t>I canali di comunicazione tra i server e tra questi e i client sono protetti tramite VPN, sia per quanto riguarda i collegamenti tramite LAN che tramite WAN, e il sistema che crea detta VPN è stato omologato dalla competente Autorità per il trattamento di dati fino a livello RISERVATO Nazionale</t>
  </si>
  <si>
    <t>S189</t>
  </si>
  <si>
    <t>I canali di comunicazione tra i server e tra questi e i client sono protetti tramite VPN generata da un servizio cloud di terze parti</t>
  </si>
  <si>
    <t>S190</t>
  </si>
  <si>
    <t>Le componenti server del Sistema CIS sono installate separatamente da server di altri sistemi, in appositi rack con chiusura a chiave, all’interno di un’area controllata</t>
  </si>
  <si>
    <t>S191</t>
  </si>
  <si>
    <t>Le componenti server del Sistema CIS sono installate nel CED aziendale, insieme agli altri sistemi di elaborazione dati</t>
  </si>
  <si>
    <t>S192</t>
  </si>
  <si>
    <t>La gestione delle utenze è affidata al solo Amministratore di Sistema, sotto la supervizione del Funzionario alla Sicurezza CIS, e sono configurate tramite apposita postazione collegata direttamente al Sistema CIS</t>
  </si>
  <si>
    <t>S193</t>
  </si>
  <si>
    <t>Actionable</t>
  </si>
  <si>
    <t>Prediction Type (TP/FP/TN/FN)</t>
  </si>
  <si>
    <t>Extended GT</t>
  </si>
  <si>
    <t>NON TOCCARE</t>
  </si>
  <si>
    <t>Confusion Matrix</t>
  </si>
  <si>
    <t>Scenario</t>
  </si>
  <si>
    <t>Comprehensive</t>
  </si>
  <si>
    <t>Hallucinate</t>
  </si>
  <si>
    <t>More Required</t>
  </si>
  <si>
    <t>Actionable Message Count</t>
  </si>
  <si>
    <t>Messages Data</t>
  </si>
  <si>
    <t>Scenario Data</t>
  </si>
  <si>
    <t>QUESTIONAIRE ID</t>
  </si>
  <si>
    <t>Number of Missing Vulnerabilities</t>
  </si>
  <si>
    <t>Total Messages</t>
  </si>
  <si>
    <t>Time Taken to Review</t>
  </si>
  <si>
    <t>Questionaire Data</t>
  </si>
  <si>
    <t>Reviewer ID</t>
  </si>
  <si>
    <t>PLEASE INSERT BELOW THE  REQUIRED DATA</t>
  </si>
  <si>
    <t>La password di accesso dell'Amministratore di Sistema è inserita in busta chiusa sigillata e firmata dal Funzionario alla Sicurezza e viene conservata all'interno di una cassaforte di sicurezza, adeguata al livello di classifica delle informazioni contenute nel sistema cui si riferisce, all'interno di un'area riservata. Una seconda copia è conservata in analoga cassaforte all'interno di un'altra area riservata</t>
  </si>
  <si>
    <t>Se la busta contente la password dell'Amministratore di Sistema viene aperta, la password resta la stessa e viene cambiata solo quando deciso da chi l'ha usata</t>
  </si>
  <si>
    <t>L'illuminazione interna ed esterna alle aree riservate viene spenta in caso di assenza di personale per favorire il risparmio energetico</t>
  </si>
  <si>
    <t>Tutti gli accessi ai tubi del sistema di condizionamento sono chiusi da rete antilancio resistente e con sensore allarmato contro l'apertura e la rimozione non autorizzata e sono di dimensione tale da impedire il passaggio di esseri umani o animali</t>
  </si>
  <si>
    <t>Al termine di un evento che richiede l’attuazione delle procedure di emergenza, il Funzionario alla Sicurezza dispone l'immediata ripresa delle attività, senza verificare la consistenza del materiale classificato</t>
  </si>
  <si>
    <t>La sede della ditta è contingente ad altri stabilimenti industriali, separata dagli stessi da recinzioni, che in qualche punto presentanto delle interruzioni causa smottamenti del terreno, e con le mura dello stabile circondate da aree di parcheggio per le auto dei dipendenti su tutti i lati, con cancello di ingresso normalmente aperto e non controllato durante l'orario di lavoro</t>
  </si>
  <si>
    <t>È lasciato alla sensibilità del personale garantire il rispetto dell'applicazione delle le procedure di sicurezza, che all’uopo sono descritte nel “Regolamento Interno di Sicurezza” di ciascuna sede, dove sono indicate nel dettaglio le misure di sicurezza adottate</t>
  </si>
  <si>
    <t>Gli aggiornamenti del software riguardano sia il sistema operativo che gli applicativi (per entrambi solo per le componenti critiche e di sicurezza e non per le nuove funzionalità) che l'antivirus, ed avvengono in modalità off-line</t>
  </si>
  <si>
    <t>La responsabilità dell’organizzazione di sicurezza è di verificare che il Sistema CIS mantenga le sue caratteristiche di funzionalità nel tempo, indipendentemente dall'efficacia delle sue caratteristiche di sicurezza</t>
  </si>
  <si>
    <t>C'è libertà di accesso e uscita dalla sede da parte di mezzi e di persone. Inoltre, le persone possono opporsi a eventuali richieste di controllo sia per sé che per il mezzo usato per l'accesso alla sede</t>
  </si>
  <si>
    <t>La gestione delle utenze è affidata al personale della società capogruppo, che effettua le dovute modifiche da remoto collegandosi da un altro Paese, comunicando mensilmente al Funzionario alla Sicurezza CIS l'elenco delle utenze aggiunte/modificate/sospese e cancellate</t>
  </si>
  <si>
    <t>0001</t>
  </si>
  <si>
    <t>Yes</t>
  </si>
  <si>
    <t>M15</t>
  </si>
  <si>
    <t>V18</t>
  </si>
  <si>
    <t>No</t>
  </si>
  <si>
    <t>More</t>
  </si>
  <si>
    <t>V8</t>
  </si>
  <si>
    <t>V22</t>
  </si>
  <si>
    <t>M25</t>
  </si>
  <si>
    <t>M26</t>
  </si>
  <si>
    <t>V30</t>
  </si>
  <si>
    <t>V12</t>
  </si>
  <si>
    <t>V15</t>
  </si>
  <si>
    <t>V33</t>
  </si>
  <si>
    <t>V25</t>
  </si>
  <si>
    <t>V21</t>
  </si>
  <si>
    <t>V16</t>
  </si>
  <si>
    <t>M14</t>
  </si>
  <si>
    <t>M27</t>
  </si>
  <si>
    <t>M28</t>
  </si>
  <si>
    <t>V5</t>
  </si>
  <si>
    <t>V3</t>
  </si>
  <si>
    <t>V11</t>
  </si>
  <si>
    <t>V9</t>
  </si>
  <si>
    <t>FP</t>
  </si>
  <si>
    <t>NO</t>
  </si>
  <si>
    <t>YES</t>
  </si>
  <si>
    <t>FN</t>
  </si>
  <si>
    <t>TP</t>
  </si>
  <si>
    <t>0111</t>
  </si>
  <si>
    <t>25M</t>
  </si>
  <si>
    <t>TN</t>
  </si>
  <si>
    <t>Metrics</t>
  </si>
  <si>
    <t>Recall</t>
  </si>
  <si>
    <t xml:space="preserve">Specificity </t>
  </si>
  <si>
    <t xml:space="preserve">Precision </t>
  </si>
  <si>
    <t xml:space="preserve">Negative Predictive Value </t>
  </si>
  <si>
    <t xml:space="preserve">False Positive Rate </t>
  </si>
  <si>
    <t xml:space="preserve">False Discovery Rate </t>
  </si>
  <si>
    <t xml:space="preserve">False Negative Rate </t>
  </si>
  <si>
    <t xml:space="preserve">Accuracy </t>
  </si>
  <si>
    <t xml:space="preserve">F1 Score </t>
  </si>
  <si>
    <t>Matthews Correlation Coefficient</t>
  </si>
  <si>
    <t>Hallucinate  RiskID</t>
  </si>
  <si>
    <t>Hallucinate RiskDesc</t>
  </si>
  <si>
    <t>Hallucinate VulnID</t>
  </si>
  <si>
    <t>Hallucinate VulnDesc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</si>
</sst>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1"/>
      <color rgb="FF00B05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4">
    <xf numFmtId="0" fontId="0" fillId="0" borderId="0" xfId="0"/>
    <xf numFmtId="0" fontId="0" fillId="0" borderId="0" xfId="0" applyAlignment="1">
      <alignment vertical="center"/>
    </xf>
    <xf numFmtId="0" fontId="0" fillId="33" borderId="0" xfId="0" applyFill="1" applyAlignment="1">
      <alignment vertical="center"/>
    </xf>
    <xf numFmtId="0" fontId="0" fillId="0" borderId="0" xfId="0" applyAlignment="1">
      <alignment vertical="center" wrapText="1"/>
    </xf>
    <xf numFmtId="0" fontId="0" fillId="0" borderId="0" xfId="0" applyAlignment="1">
      <alignment horizontal="center" vertical="center"/>
    </xf>
    <xf numFmtId="0" fontId="0" fillId="33" borderId="0" xfId="0" applyFill="1" applyAlignment="1">
      <alignment horizontal="center" vertical="center"/>
    </xf>
    <xf numFmtId="0" fontId="0" fillId="34" borderId="0" xfId="0" applyFill="1"/>
    <xf numFmtId="0" fontId="0" fillId="34" borderId="0" xfId="0" applyFill="1" applyAlignment="1">
      <alignment horizontal="right" vertical="center"/>
    </xf>
    <xf numFmtId="0" fontId="0" fillId="34" borderId="0" xfId="0" applyFill="1" applyAlignment="1">
      <alignment horizontal="right"/>
    </xf>
    <xf numFmtId="0" fontId="0" fillId="34" borderId="0" xfId="0" applyFill="1" applyAlignment="1">
      <alignment horizontal="left"/>
    </xf>
    <xf numFmtId="0" fontId="0" fillId="0" borderId="0" xfId="0" applyAlignment="1">
      <alignment wrapText="1"/>
    </xf>
    <xf numFmtId="49" fontId="0" fillId="34" borderId="0" xfId="0" applyNumberFormat="1" applyFill="1" applyAlignment="1">
      <alignment horizontal="left"/>
    </xf>
    <xf numFmtId="0" fontId="0" fillId="34" borderId="0" xfId="0" quotePrefix="1" applyFill="1" applyAlignment="1">
      <alignment horizontal="left"/>
    </xf>
    <xf numFmtId="0" fontId="16" fillId="33" borderId="0" xfId="0" applyFont="1" applyFill="1" applyAlignment="1">
      <alignment horizontal="right"/>
    </xf>
    <xf numFmtId="0" fontId="0" fillId="34" borderId="0" xfId="0" applyFill="1" applyAlignment="1">
      <alignment horizontal="center" vertical="center"/>
    </xf>
    <xf numFmtId="49" fontId="0" fillId="34" borderId="0" xfId="0" applyNumberFormat="1" applyFill="1" applyAlignment="1">
      <alignment horizontal="center" vertical="center"/>
    </xf>
    <xf numFmtId="0" fontId="16" fillId="34" borderId="0" xfId="0" applyFont="1" applyFill="1" applyAlignment="1">
      <alignment horizontal="right" vertical="center"/>
    </xf>
    <xf numFmtId="164" fontId="16" fillId="34" borderId="0" xfId="42" applyNumberFormat="1" applyFont="1" applyFill="1" applyAlignment="1">
      <alignment horizontal="left"/>
    </xf>
    <xf numFmtId="164" fontId="0" fillId="34" borderId="0" xfId="42" applyNumberFormat="1" applyFont="1" applyFill="1" applyAlignment="1">
      <alignment horizontal="left"/>
    </xf>
    <xf numFmtId="165" fontId="0" fillId="34" borderId="0" xfId="42" applyNumberFormat="1" applyFont="1" applyFill="1" applyAlignment="1">
      <alignment horizontal="left"/>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right" wrapText="1"/>
    </xf>
    <xf numFmtId="0" fontId="0" fillId="0" borderId="0" xfId="0" applyAlignment="1">
      <alignment horizontal="right"/>
    </xf>
    <xf numFmtId="0" fontId="0" fillId="0" borderId="0" xfId="0" applyAlignment="1">
      <alignment horizontal="right" vertical="center"/>
    </xf>
    <xf numFmtId="0" fontId="16" fillId="33" borderId="0" xfId="0" applyFont="1" applyFill="1" applyAlignment="1">
      <alignment horizontal="center"/>
    </xf>
    <xf numFmtId="0" fontId="19" fillId="34" borderId="0" xfId="0" applyFont="1" applyFill="1" applyAlignment="1">
      <alignment horizontal="center" vertical="center" wrapText="1"/>
    </xf>
    <xf numFmtId="0" fontId="14" fillId="34" borderId="0" xfId="0" applyFont="1" applyFill="1" applyAlignment="1">
      <alignment horizontal="center"/>
    </xf>
    <xf numFmtId="0" fontId="0" fillId="34" borderId="0" xfId="0" applyFill="1" applyAlignment="1">
      <alignment horizontal="right" vertical="center"/>
    </xf>
    <xf numFmtId="0" fontId="0" fillId="0" borderId="0" xfId="0" applyAlignment="1">
      <alignment horizontal="center"/>
    </xf>
    <xf numFmtId="0" fontId="0" fillId="34" borderId="0" xfId="0" applyFill="1" applyAlignment="1">
      <alignment horizontal="right" wrapText="1"/>
    </xf>
    <xf numFmtId="0" fontId="0" fillId="34" borderId="0" xfId="0" applyFill="1" applyAlignment="1">
      <alignment horizontal="right"/>
    </xf>
    <xf numFmtId="0" fontId="0" fillId="34" borderId="0" xfId="0" applyFill="1" applyAlignment="1">
      <alignment horizontal="center"/>
    </xf>
    <xf numFmtId="0" fontId="0" fillId="0" borderId="10" xfId="0" applyBorder="1" applyAlignment="1">
      <alignment wrapText="1"/>
    </xf>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Percentuale" xfId="42" builtinId="5"/>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1" defaultTableStyle="TableStyleMedium2" defaultPivotStyle="PivotStyleLight16">
    <tableStyle name="Invisible" pivot="0" table="0" count="0" xr9:uid="{C721C2E2-7D50-401A-8F29-1E2C8A1CF1A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97"/>
  <sheetViews>
    <sheetView topLeftCell="A72" workbookViewId="0">
      <selection activeCell="K14" sqref="K14"/>
    </sheetView>
  </sheetViews>
  <sheetFormatPr defaultColWidth="9.140625" defaultRowHeight="15" x14ac:dyDescent="0.25"/>
  <cols>
    <col min="1" max="1" width="11.140625" style="3" bestFit="1" customWidth="1"/>
    <col min="2" max="2" width="55.85546875" style="3" customWidth="1"/>
    <col min="3" max="9" width="22.140625" style="3" customWidth="1"/>
    <col min="10" max="10" width="14.7109375" style="2" bestFit="1" customWidth="1"/>
    <col min="11" max="11" width="26.5703125" style="1" customWidth="1"/>
    <col min="12" max="12" width="10.42578125" style="1" bestFit="1" customWidth="1"/>
    <col min="13" max="13" width="11.85546875" style="1" bestFit="1" customWidth="1"/>
    <col min="14" max="14" width="13.85546875" style="1" bestFit="1" customWidth="1"/>
    <col min="15" max="15" width="6.5703125" style="1" bestFit="1" customWidth="1"/>
    <col min="16" max="16" width="9" style="1" bestFit="1" customWidth="1"/>
    <col min="17" max="17" width="6.85546875" style="1" bestFit="1" customWidth="1"/>
    <col min="18" max="18" width="9.28515625" style="1" bestFit="1" customWidth="1"/>
    <col min="19" max="16384" width="9.140625" style="1"/>
  </cols>
  <sheetData>
    <row r="1" spans="1:18" ht="30" customHeight="1" x14ac:dyDescent="0.25">
      <c r="A1" s="21" t="s">
        <v>0</v>
      </c>
      <c r="B1" s="21" t="s">
        <v>1</v>
      </c>
      <c r="C1" s="21" t="s">
        <v>2</v>
      </c>
      <c r="D1" s="21" t="s">
        <v>3</v>
      </c>
      <c r="E1" s="21" t="s">
        <v>4</v>
      </c>
      <c r="F1" s="21" t="s">
        <v>5</v>
      </c>
      <c r="G1" s="21" t="s">
        <v>6</v>
      </c>
      <c r="H1" s="21" t="s">
        <v>7</v>
      </c>
      <c r="I1" s="21" t="s">
        <v>8</v>
      </c>
      <c r="J1" s="5"/>
      <c r="K1" s="21" t="s">
        <v>117</v>
      </c>
      <c r="L1" s="20" t="s">
        <v>116</v>
      </c>
      <c r="M1" s="20" t="s">
        <v>118</v>
      </c>
      <c r="N1" s="20" t="s">
        <v>124</v>
      </c>
      <c r="O1" s="20" t="s">
        <v>123</v>
      </c>
      <c r="P1" s="20"/>
      <c r="Q1" s="20"/>
      <c r="R1" s="20"/>
    </row>
    <row r="2" spans="1:18" x14ac:dyDescent="0.25">
      <c r="A2" s="21"/>
      <c r="B2" s="21"/>
      <c r="C2" s="21"/>
      <c r="D2" s="21"/>
      <c r="E2" s="21"/>
      <c r="F2" s="21"/>
      <c r="G2" s="21"/>
      <c r="H2" s="21"/>
      <c r="I2" s="21"/>
      <c r="J2" s="5"/>
      <c r="K2" s="21"/>
      <c r="L2" s="20"/>
      <c r="M2" s="20"/>
      <c r="N2" s="20"/>
      <c r="O2" s="4" t="s">
        <v>4</v>
      </c>
      <c r="P2" s="4" t="s">
        <v>5</v>
      </c>
      <c r="Q2" s="4" t="s">
        <v>6</v>
      </c>
      <c r="R2" s="4" t="s">
        <v>7</v>
      </c>
    </row>
    <row r="3" spans="1:18" ht="45" customHeight="1" x14ac:dyDescent="0.25">
      <c r="A3" s="10" t="s">
        <v>9</v>
      </c>
      <c r="B3" s="10" t="s">
        <v>10</v>
      </c>
      <c r="C3" t="s">
        <v>147</v>
      </c>
      <c r="D3"/>
      <c r="E3" t="s">
        <v>148</v>
      </c>
      <c r="F3"/>
      <c r="G3" t="s">
        <v>149</v>
      </c>
      <c r="H3"/>
      <c r="I3" t="s">
        <v>11</v>
      </c>
      <c r="K3" s="1" t="s">
        <v>174</v>
      </c>
      <c r="L3" s="1" t="s">
        <v>171</v>
      </c>
      <c r="M3" s="1" t="s">
        <v>171</v>
      </c>
      <c r="N3" s="1" t="s">
        <v>171</v>
      </c>
      <c r="O3" s="1" t="s">
        <v>172</v>
      </c>
      <c r="P3" s="1" t="s">
        <v>172</v>
      </c>
      <c r="Q3" s="1" t="s">
        <v>172</v>
      </c>
      <c r="R3" s="1" t="s">
        <v>172</v>
      </c>
    </row>
    <row r="4" spans="1:18" ht="45" customHeight="1" x14ac:dyDescent="0.25">
      <c r="A4" s="10" t="s">
        <v>12</v>
      </c>
      <c r="B4" s="10" t="s">
        <v>135</v>
      </c>
      <c r="C4" t="s">
        <v>150</v>
      </c>
      <c r="D4"/>
      <c r="E4"/>
      <c r="F4"/>
      <c r="G4"/>
      <c r="H4"/>
      <c r="I4"/>
      <c r="K4" s="1" t="s">
        <v>177</v>
      </c>
      <c r="L4" s="1" t="s">
        <v>171</v>
      </c>
      <c r="M4" s="1" t="s">
        <v>171</v>
      </c>
      <c r="N4" s="1" t="s">
        <v>171</v>
      </c>
      <c r="O4" s="1" t="s">
        <v>171</v>
      </c>
      <c r="P4" s="1" t="s">
        <v>171</v>
      </c>
      <c r="Q4" s="1" t="s">
        <v>171</v>
      </c>
      <c r="R4" s="1" t="s">
        <v>171</v>
      </c>
    </row>
    <row r="5" spans="1:18" ht="45" customHeight="1" x14ac:dyDescent="0.25">
      <c r="A5" s="10" t="s">
        <v>13</v>
      </c>
      <c r="B5" s="10" t="s">
        <v>136</v>
      </c>
      <c r="C5" t="s">
        <v>151</v>
      </c>
      <c r="D5"/>
      <c r="E5" t="s">
        <v>148</v>
      </c>
      <c r="F5"/>
      <c r="G5" t="s">
        <v>152</v>
      </c>
      <c r="H5"/>
      <c r="I5" t="s">
        <v>24</v>
      </c>
      <c r="K5" s="1" t="s">
        <v>174</v>
      </c>
      <c r="L5" s="1" t="s">
        <v>171</v>
      </c>
      <c r="M5" s="1" t="s">
        <v>171</v>
      </c>
      <c r="N5" s="1" t="s">
        <v>171</v>
      </c>
      <c r="O5" s="1" t="s">
        <v>172</v>
      </c>
      <c r="P5" s="1" t="s">
        <v>172</v>
      </c>
      <c r="Q5" s="1" t="s">
        <v>171</v>
      </c>
      <c r="R5" s="1" t="s">
        <v>171</v>
      </c>
    </row>
    <row r="6" spans="1:18" ht="45" customHeight="1" x14ac:dyDescent="0.25">
      <c r="A6" s="10" t="s">
        <v>13</v>
      </c>
      <c r="B6" s="10" t="s">
        <v>136</v>
      </c>
      <c r="C6" t="s">
        <v>151</v>
      </c>
      <c r="D6"/>
      <c r="E6" t="s">
        <v>148</v>
      </c>
      <c r="F6"/>
      <c r="G6" t="s">
        <v>149</v>
      </c>
      <c r="H6"/>
      <c r="I6" t="s">
        <v>24</v>
      </c>
      <c r="K6" s="1" t="s">
        <v>174</v>
      </c>
      <c r="L6" s="1" t="s">
        <v>171</v>
      </c>
      <c r="M6" s="1" t="s">
        <v>171</v>
      </c>
      <c r="N6" s="1" t="s">
        <v>171</v>
      </c>
      <c r="O6" s="1" t="s">
        <v>172</v>
      </c>
      <c r="P6" s="1" t="s">
        <v>172</v>
      </c>
      <c r="Q6" s="1" t="s">
        <v>172</v>
      </c>
      <c r="R6" s="1" t="s">
        <v>172</v>
      </c>
    </row>
    <row r="7" spans="1:18" ht="45" customHeight="1" x14ac:dyDescent="0.25">
      <c r="A7" s="10" t="s">
        <v>13</v>
      </c>
      <c r="B7" s="10" t="s">
        <v>136</v>
      </c>
      <c r="C7" t="s">
        <v>151</v>
      </c>
      <c r="D7"/>
      <c r="E7" t="s">
        <v>148</v>
      </c>
      <c r="F7"/>
      <c r="G7" t="s">
        <v>153</v>
      </c>
      <c r="H7"/>
      <c r="I7" t="s">
        <v>24</v>
      </c>
      <c r="K7" s="1" t="s">
        <v>174</v>
      </c>
      <c r="L7" s="1" t="s">
        <v>171</v>
      </c>
      <c r="M7" s="1" t="s">
        <v>171</v>
      </c>
      <c r="N7" s="1" t="s">
        <v>171</v>
      </c>
      <c r="O7" s="1" t="s">
        <v>172</v>
      </c>
      <c r="P7" s="1" t="s">
        <v>172</v>
      </c>
      <c r="Q7" s="1" t="s">
        <v>172</v>
      </c>
      <c r="R7" s="1" t="s">
        <v>172</v>
      </c>
    </row>
    <row r="8" spans="1:18" ht="45" customHeight="1" x14ac:dyDescent="0.25">
      <c r="A8" s="10" t="s">
        <v>13</v>
      </c>
      <c r="B8" s="10" t="s">
        <v>136</v>
      </c>
      <c r="C8" t="s">
        <v>151</v>
      </c>
      <c r="D8"/>
      <c r="E8" t="s">
        <v>154</v>
      </c>
      <c r="F8"/>
      <c r="G8" t="s">
        <v>152</v>
      </c>
      <c r="H8"/>
      <c r="I8" t="s">
        <v>24</v>
      </c>
      <c r="K8" s="1" t="s">
        <v>174</v>
      </c>
      <c r="L8" s="1" t="s">
        <v>171</v>
      </c>
      <c r="M8" s="1" t="s">
        <v>171</v>
      </c>
      <c r="N8" s="1" t="s">
        <v>171</v>
      </c>
      <c r="O8" s="1" t="s">
        <v>172</v>
      </c>
      <c r="P8" s="1" t="s">
        <v>172</v>
      </c>
      <c r="Q8" s="1" t="s">
        <v>171</v>
      </c>
      <c r="R8" s="1" t="s">
        <v>171</v>
      </c>
    </row>
    <row r="9" spans="1:18" ht="45" customHeight="1" x14ac:dyDescent="0.25">
      <c r="A9" s="10" t="s">
        <v>13</v>
      </c>
      <c r="B9" s="10" t="s">
        <v>136</v>
      </c>
      <c r="C9" t="s">
        <v>151</v>
      </c>
      <c r="D9"/>
      <c r="E9" t="s">
        <v>154</v>
      </c>
      <c r="F9"/>
      <c r="G9" t="s">
        <v>149</v>
      </c>
      <c r="H9"/>
      <c r="I9" t="s">
        <v>24</v>
      </c>
      <c r="K9" s="1" t="s">
        <v>174</v>
      </c>
      <c r="L9" s="1" t="s">
        <v>171</v>
      </c>
      <c r="M9" s="1" t="s">
        <v>171</v>
      </c>
      <c r="N9" s="1" t="s">
        <v>171</v>
      </c>
      <c r="O9" s="1" t="s">
        <v>172</v>
      </c>
      <c r="P9" s="1" t="s">
        <v>172</v>
      </c>
      <c r="Q9" s="1" t="s">
        <v>172</v>
      </c>
      <c r="R9" s="1" t="s">
        <v>172</v>
      </c>
    </row>
    <row r="10" spans="1:18" ht="45" customHeight="1" x14ac:dyDescent="0.25">
      <c r="A10" s="10" t="s">
        <v>13</v>
      </c>
      <c r="B10" s="10" t="s">
        <v>136</v>
      </c>
      <c r="C10" t="s">
        <v>151</v>
      </c>
      <c r="D10"/>
      <c r="E10" t="s">
        <v>154</v>
      </c>
      <c r="F10"/>
      <c r="G10" t="s">
        <v>153</v>
      </c>
      <c r="H10"/>
      <c r="I10" t="s">
        <v>24</v>
      </c>
      <c r="K10" s="1" t="s">
        <v>174</v>
      </c>
      <c r="L10" s="1" t="s">
        <v>171</v>
      </c>
      <c r="M10" s="1" t="s">
        <v>171</v>
      </c>
      <c r="N10" s="1" t="s">
        <v>171</v>
      </c>
      <c r="O10" s="1" t="s">
        <v>172</v>
      </c>
      <c r="P10" s="1" t="s">
        <v>172</v>
      </c>
      <c r="Q10" s="1" t="s">
        <v>172</v>
      </c>
      <c r="R10" s="1" t="s">
        <v>172</v>
      </c>
    </row>
    <row r="11" spans="1:18" ht="45" customHeight="1" x14ac:dyDescent="0.25">
      <c r="A11" s="10" t="s">
        <v>14</v>
      </c>
      <c r="B11" s="10" t="s">
        <v>15</v>
      </c>
      <c r="C11" t="s">
        <v>150</v>
      </c>
      <c r="D11"/>
      <c r="E11"/>
      <c r="F11"/>
      <c r="G11"/>
      <c r="H11"/>
      <c r="I11"/>
      <c r="K11" s="1" t="s">
        <v>177</v>
      </c>
      <c r="L11" s="1" t="s">
        <v>171</v>
      </c>
      <c r="M11" s="1" t="s">
        <v>171</v>
      </c>
      <c r="N11" s="1" t="s">
        <v>171</v>
      </c>
      <c r="O11" s="1" t="s">
        <v>171</v>
      </c>
      <c r="P11" s="1" t="s">
        <v>171</v>
      </c>
      <c r="Q11" s="1" t="s">
        <v>171</v>
      </c>
      <c r="R11" s="1" t="s">
        <v>171</v>
      </c>
    </row>
    <row r="12" spans="1:18" ht="45" customHeight="1" x14ac:dyDescent="0.25">
      <c r="A12" s="10" t="s">
        <v>16</v>
      </c>
      <c r="B12" s="10" t="s">
        <v>137</v>
      </c>
      <c r="C12" t="s">
        <v>150</v>
      </c>
      <c r="D12"/>
      <c r="E12"/>
      <c r="F12"/>
      <c r="G12"/>
      <c r="H12"/>
      <c r="I12"/>
      <c r="K12" s="1" t="s">
        <v>173</v>
      </c>
      <c r="L12" s="1" t="s">
        <v>171</v>
      </c>
      <c r="M12" s="1" t="s">
        <v>171</v>
      </c>
      <c r="N12" s="1" t="s">
        <v>171</v>
      </c>
      <c r="O12" s="1" t="s">
        <v>172</v>
      </c>
      <c r="P12" s="1" t="s">
        <v>172</v>
      </c>
      <c r="Q12" s="1" t="s">
        <v>172</v>
      </c>
      <c r="R12" s="1" t="s">
        <v>172</v>
      </c>
    </row>
    <row r="13" spans="1:18" ht="45" customHeight="1" x14ac:dyDescent="0.25">
      <c r="A13" s="10" t="s">
        <v>17</v>
      </c>
      <c r="B13" s="10" t="s">
        <v>138</v>
      </c>
      <c r="C13" t="s">
        <v>150</v>
      </c>
      <c r="D13"/>
      <c r="E13"/>
      <c r="F13"/>
      <c r="G13"/>
      <c r="H13"/>
      <c r="I13"/>
      <c r="K13" s="1" t="s">
        <v>177</v>
      </c>
      <c r="L13" s="1" t="s">
        <v>171</v>
      </c>
      <c r="M13" s="1" t="s">
        <v>171</v>
      </c>
      <c r="N13" s="1" t="s">
        <v>171</v>
      </c>
      <c r="O13" s="1" t="s">
        <v>171</v>
      </c>
      <c r="P13" s="1" t="s">
        <v>171</v>
      </c>
      <c r="Q13" s="1" t="s">
        <v>171</v>
      </c>
      <c r="R13" s="1" t="s">
        <v>171</v>
      </c>
    </row>
    <row r="14" spans="1:18" ht="45" customHeight="1" x14ac:dyDescent="0.25">
      <c r="A14" s="10" t="s">
        <v>18</v>
      </c>
      <c r="B14" s="10" t="s">
        <v>19</v>
      </c>
      <c r="C14" t="s">
        <v>150</v>
      </c>
      <c r="D14"/>
      <c r="E14"/>
      <c r="F14"/>
      <c r="G14"/>
      <c r="H14"/>
      <c r="I14"/>
      <c r="K14" s="1" t="s">
        <v>177</v>
      </c>
      <c r="L14" s="1" t="s">
        <v>171</v>
      </c>
      <c r="M14" s="1" t="s">
        <v>171</v>
      </c>
      <c r="N14" s="1" t="s">
        <v>171</v>
      </c>
      <c r="O14" s="1" t="s">
        <v>171</v>
      </c>
      <c r="P14" s="1" t="s">
        <v>171</v>
      </c>
      <c r="Q14" s="1" t="s">
        <v>171</v>
      </c>
      <c r="R14" s="1" t="s">
        <v>171</v>
      </c>
    </row>
    <row r="15" spans="1:18" ht="45" customHeight="1" x14ac:dyDescent="0.25">
      <c r="A15" s="10" t="s">
        <v>20</v>
      </c>
      <c r="B15" s="10" t="s">
        <v>21</v>
      </c>
      <c r="C15" t="s">
        <v>150</v>
      </c>
      <c r="D15"/>
      <c r="E15"/>
      <c r="F15"/>
      <c r="G15"/>
      <c r="H15"/>
      <c r="I15"/>
      <c r="K15" s="1" t="s">
        <v>173</v>
      </c>
      <c r="L15" s="1" t="s">
        <v>171</v>
      </c>
      <c r="M15" s="1" t="s">
        <v>171</v>
      </c>
      <c r="N15" s="1" t="s">
        <v>172</v>
      </c>
      <c r="O15" s="1" t="s">
        <v>172</v>
      </c>
      <c r="P15" s="1" t="s">
        <v>172</v>
      </c>
      <c r="Q15" s="1" t="s">
        <v>172</v>
      </c>
      <c r="R15" s="1" t="s">
        <v>172</v>
      </c>
    </row>
    <row r="16" spans="1:18" ht="45" customHeight="1" x14ac:dyDescent="0.25">
      <c r="A16" s="10" t="s">
        <v>22</v>
      </c>
      <c r="B16" s="10" t="s">
        <v>23</v>
      </c>
      <c r="C16" t="s">
        <v>150</v>
      </c>
      <c r="D16"/>
      <c r="E16"/>
      <c r="F16"/>
      <c r="G16"/>
      <c r="H16"/>
      <c r="I16"/>
      <c r="K16" s="1" t="s">
        <v>177</v>
      </c>
      <c r="L16" s="1" t="s">
        <v>171</v>
      </c>
      <c r="M16" s="1" t="s">
        <v>171</v>
      </c>
      <c r="N16" s="1" t="s">
        <v>171</v>
      </c>
      <c r="O16" s="1" t="s">
        <v>171</v>
      </c>
      <c r="P16" s="1" t="s">
        <v>171</v>
      </c>
      <c r="Q16" s="1" t="s">
        <v>171</v>
      </c>
      <c r="R16" s="1" t="s">
        <v>171</v>
      </c>
    </row>
    <row r="17" spans="1:18" ht="45" customHeight="1" x14ac:dyDescent="0.25">
      <c r="A17" s="10" t="s">
        <v>25</v>
      </c>
      <c r="B17" s="10" t="s">
        <v>26</v>
      </c>
      <c r="C17" t="s">
        <v>150</v>
      </c>
      <c r="D17"/>
      <c r="E17"/>
      <c r="F17"/>
      <c r="G17"/>
      <c r="H17"/>
      <c r="I17"/>
      <c r="K17" s="1" t="s">
        <v>177</v>
      </c>
      <c r="L17" s="1" t="s">
        <v>171</v>
      </c>
      <c r="M17" s="1" t="s">
        <v>171</v>
      </c>
      <c r="N17" s="1" t="s">
        <v>171</v>
      </c>
      <c r="O17" s="1" t="s">
        <v>171</v>
      </c>
      <c r="P17" s="1" t="s">
        <v>171</v>
      </c>
      <c r="Q17" s="1" t="s">
        <v>171</v>
      </c>
      <c r="R17" s="1" t="s">
        <v>171</v>
      </c>
    </row>
    <row r="18" spans="1:18" ht="45" customHeight="1" x14ac:dyDescent="0.25">
      <c r="A18" s="10" t="s">
        <v>27</v>
      </c>
      <c r="B18" s="10" t="s">
        <v>28</v>
      </c>
      <c r="C18" t="s">
        <v>150</v>
      </c>
      <c r="D18"/>
      <c r="E18"/>
      <c r="F18"/>
      <c r="G18"/>
      <c r="H18"/>
      <c r="I18"/>
      <c r="K18" s="1" t="s">
        <v>177</v>
      </c>
      <c r="L18" s="1" t="s">
        <v>171</v>
      </c>
      <c r="M18" s="1" t="s">
        <v>171</v>
      </c>
      <c r="N18" s="1" t="s">
        <v>171</v>
      </c>
      <c r="O18" s="1" t="s">
        <v>171</v>
      </c>
      <c r="P18" s="1" t="s">
        <v>171</v>
      </c>
      <c r="Q18" s="1" t="s">
        <v>171</v>
      </c>
      <c r="R18" s="1" t="s">
        <v>171</v>
      </c>
    </row>
    <row r="19" spans="1:18" ht="45" customHeight="1" x14ac:dyDescent="0.25">
      <c r="A19" s="10" t="s">
        <v>29</v>
      </c>
      <c r="B19" s="10" t="s">
        <v>30</v>
      </c>
      <c r="C19" t="s">
        <v>150</v>
      </c>
      <c r="D19"/>
      <c r="E19"/>
      <c r="F19"/>
      <c r="G19"/>
      <c r="H19"/>
      <c r="I19"/>
      <c r="K19" s="1" t="s">
        <v>177</v>
      </c>
      <c r="L19" s="1" t="s">
        <v>171</v>
      </c>
      <c r="M19" s="1" t="s">
        <v>171</v>
      </c>
      <c r="N19" s="1" t="s">
        <v>171</v>
      </c>
      <c r="O19" s="1" t="s">
        <v>171</v>
      </c>
      <c r="P19" s="1" t="s">
        <v>171</v>
      </c>
      <c r="Q19" s="1" t="s">
        <v>171</v>
      </c>
      <c r="R19" s="1" t="s">
        <v>171</v>
      </c>
    </row>
    <row r="20" spans="1:18" ht="45" customHeight="1" x14ac:dyDescent="0.25">
      <c r="A20" s="10" t="s">
        <v>31</v>
      </c>
      <c r="B20" s="10" t="s">
        <v>32</v>
      </c>
      <c r="C20" t="s">
        <v>151</v>
      </c>
      <c r="D20"/>
      <c r="E20" t="s">
        <v>155</v>
      </c>
      <c r="F20"/>
      <c r="G20" t="s">
        <v>156</v>
      </c>
      <c r="H20"/>
      <c r="I20" t="s">
        <v>24</v>
      </c>
      <c r="K20" s="1" t="s">
        <v>170</v>
      </c>
      <c r="L20" s="1" t="s">
        <v>171</v>
      </c>
      <c r="M20" s="1" t="s">
        <v>171</v>
      </c>
      <c r="N20" s="1" t="s">
        <v>171</v>
      </c>
      <c r="O20" s="1" t="s">
        <v>172</v>
      </c>
      <c r="P20" s="1" t="s">
        <v>172</v>
      </c>
      <c r="Q20" s="1" t="s">
        <v>172</v>
      </c>
      <c r="R20" s="1" t="s">
        <v>172</v>
      </c>
    </row>
    <row r="21" spans="1:18" ht="45" customHeight="1" x14ac:dyDescent="0.25">
      <c r="A21" s="10" t="s">
        <v>33</v>
      </c>
      <c r="B21" s="10" t="s">
        <v>34</v>
      </c>
      <c r="C21" t="s">
        <v>150</v>
      </c>
      <c r="D21"/>
      <c r="E21"/>
      <c r="F21"/>
      <c r="G21"/>
      <c r="H21"/>
      <c r="I21"/>
      <c r="K21" s="1" t="s">
        <v>177</v>
      </c>
      <c r="L21" s="1" t="s">
        <v>171</v>
      </c>
      <c r="M21" s="1" t="s">
        <v>171</v>
      </c>
      <c r="N21" s="1" t="s">
        <v>171</v>
      </c>
      <c r="O21" s="1" t="s">
        <v>171</v>
      </c>
      <c r="P21" s="1" t="s">
        <v>171</v>
      </c>
      <c r="Q21" s="1" t="s">
        <v>171</v>
      </c>
      <c r="R21" s="1" t="s">
        <v>171</v>
      </c>
    </row>
    <row r="22" spans="1:18" ht="45" customHeight="1" x14ac:dyDescent="0.25">
      <c r="A22" s="10" t="s">
        <v>35</v>
      </c>
      <c r="B22" s="10" t="s">
        <v>36</v>
      </c>
      <c r="C22" t="s">
        <v>150</v>
      </c>
      <c r="D22"/>
      <c r="E22"/>
      <c r="F22"/>
      <c r="G22"/>
      <c r="H22"/>
      <c r="I22"/>
      <c r="K22" s="1" t="s">
        <v>177</v>
      </c>
      <c r="L22" s="1" t="s">
        <v>171</v>
      </c>
      <c r="M22" s="1" t="s">
        <v>171</v>
      </c>
      <c r="N22" s="1" t="s">
        <v>171</v>
      </c>
      <c r="O22" s="1" t="s">
        <v>171</v>
      </c>
      <c r="P22" s="1" t="s">
        <v>171</v>
      </c>
      <c r="Q22" s="1" t="s">
        <v>171</v>
      </c>
      <c r="R22" s="1" t="s">
        <v>171</v>
      </c>
    </row>
    <row r="23" spans="1:18" ht="45" customHeight="1" x14ac:dyDescent="0.25">
      <c r="A23" s="10" t="s">
        <v>37</v>
      </c>
      <c r="B23" s="10" t="s">
        <v>38</v>
      </c>
      <c r="C23" t="s">
        <v>150</v>
      </c>
      <c r="D23"/>
      <c r="E23"/>
      <c r="F23"/>
      <c r="G23"/>
      <c r="H23"/>
      <c r="I23"/>
      <c r="K23" s="1" t="s">
        <v>177</v>
      </c>
      <c r="L23" s="1" t="s">
        <v>171</v>
      </c>
      <c r="M23" s="1" t="s">
        <v>171</v>
      </c>
      <c r="N23" s="1" t="s">
        <v>171</v>
      </c>
      <c r="O23" s="1" t="s">
        <v>171</v>
      </c>
      <c r="P23" s="1" t="s">
        <v>171</v>
      </c>
      <c r="Q23" s="1" t="s">
        <v>171</v>
      </c>
      <c r="R23" s="1" t="s">
        <v>171</v>
      </c>
    </row>
    <row r="24" spans="1:18" ht="45" customHeight="1" x14ac:dyDescent="0.25">
      <c r="A24" s="10" t="s">
        <v>39</v>
      </c>
      <c r="B24" s="10" t="s">
        <v>40</v>
      </c>
      <c r="C24" t="s">
        <v>150</v>
      </c>
      <c r="D24"/>
      <c r="E24"/>
      <c r="F24"/>
      <c r="G24"/>
      <c r="H24"/>
      <c r="I24"/>
      <c r="K24" s="1" t="s">
        <v>177</v>
      </c>
      <c r="L24" s="1" t="s">
        <v>171</v>
      </c>
      <c r="M24" s="1" t="s">
        <v>171</v>
      </c>
      <c r="N24" s="1" t="s">
        <v>171</v>
      </c>
      <c r="O24" s="1" t="s">
        <v>171</v>
      </c>
      <c r="P24" s="1" t="s">
        <v>171</v>
      </c>
      <c r="Q24" s="1" t="s">
        <v>171</v>
      </c>
      <c r="R24" s="1" t="s">
        <v>171</v>
      </c>
    </row>
    <row r="25" spans="1:18" ht="45" customHeight="1" x14ac:dyDescent="0.25">
      <c r="A25" s="10" t="s">
        <v>41</v>
      </c>
      <c r="B25" s="10" t="s">
        <v>139</v>
      </c>
      <c r="C25" t="s">
        <v>147</v>
      </c>
      <c r="D25"/>
      <c r="E25" t="s">
        <v>155</v>
      </c>
      <c r="F25"/>
      <c r="G25" t="s">
        <v>157</v>
      </c>
      <c r="H25"/>
      <c r="I25" t="s">
        <v>11</v>
      </c>
      <c r="K25" s="1" t="s">
        <v>174</v>
      </c>
      <c r="L25" s="1" t="s">
        <v>171</v>
      </c>
      <c r="M25" s="1" t="s">
        <v>171</v>
      </c>
      <c r="N25" s="1" t="s">
        <v>171</v>
      </c>
      <c r="O25" s="1" t="s">
        <v>171</v>
      </c>
      <c r="P25" s="1" t="s">
        <v>171</v>
      </c>
      <c r="Q25" s="1" t="s">
        <v>172</v>
      </c>
      <c r="R25" s="1" t="s">
        <v>172</v>
      </c>
    </row>
    <row r="26" spans="1:18" ht="45" customHeight="1" x14ac:dyDescent="0.25">
      <c r="A26" s="10" t="s">
        <v>41</v>
      </c>
      <c r="B26" s="10" t="s">
        <v>139</v>
      </c>
      <c r="C26" t="s">
        <v>147</v>
      </c>
      <c r="D26"/>
      <c r="E26" t="s">
        <v>155</v>
      </c>
      <c r="F26"/>
      <c r="G26" t="s">
        <v>158</v>
      </c>
      <c r="H26"/>
      <c r="I26" t="s">
        <v>11</v>
      </c>
      <c r="K26" s="1" t="s">
        <v>174</v>
      </c>
      <c r="L26" s="1" t="s">
        <v>171</v>
      </c>
      <c r="M26" s="1" t="s">
        <v>171</v>
      </c>
      <c r="N26" s="1" t="s">
        <v>171</v>
      </c>
      <c r="O26" s="1" t="s">
        <v>171</v>
      </c>
      <c r="P26" s="1" t="s">
        <v>171</v>
      </c>
      <c r="Q26" s="1" t="s">
        <v>172</v>
      </c>
      <c r="R26" s="1" t="s">
        <v>172</v>
      </c>
    </row>
    <row r="27" spans="1:18" ht="45" customHeight="1" x14ac:dyDescent="0.25">
      <c r="A27" s="10" t="s">
        <v>42</v>
      </c>
      <c r="B27" s="10" t="s">
        <v>140</v>
      </c>
      <c r="C27" t="s">
        <v>147</v>
      </c>
      <c r="D27"/>
      <c r="E27" t="s">
        <v>155</v>
      </c>
      <c r="F27"/>
      <c r="G27" t="s">
        <v>158</v>
      </c>
      <c r="H27"/>
      <c r="I27" t="s">
        <v>11</v>
      </c>
      <c r="K27" s="1" t="s">
        <v>174</v>
      </c>
      <c r="L27" s="1" t="s">
        <v>171</v>
      </c>
      <c r="M27" s="1" t="s">
        <v>171</v>
      </c>
      <c r="N27" s="1" t="s">
        <v>171</v>
      </c>
      <c r="O27" s="1" t="s">
        <v>172</v>
      </c>
      <c r="P27" s="1" t="s">
        <v>172</v>
      </c>
      <c r="Q27" s="1" t="s">
        <v>172</v>
      </c>
      <c r="R27" s="1" t="s">
        <v>172</v>
      </c>
    </row>
    <row r="28" spans="1:18" ht="45" customHeight="1" x14ac:dyDescent="0.25">
      <c r="A28" s="10" t="s">
        <v>42</v>
      </c>
      <c r="B28" s="10" t="s">
        <v>140</v>
      </c>
      <c r="C28" t="s">
        <v>147</v>
      </c>
      <c r="D28"/>
      <c r="E28" t="s">
        <v>155</v>
      </c>
      <c r="F28"/>
      <c r="G28" t="s">
        <v>159</v>
      </c>
      <c r="H28"/>
      <c r="I28" t="s">
        <v>11</v>
      </c>
      <c r="K28" s="1" t="s">
        <v>174</v>
      </c>
      <c r="L28" s="1" t="s">
        <v>171</v>
      </c>
      <c r="M28" s="1" t="s">
        <v>171</v>
      </c>
      <c r="N28" s="1" t="s">
        <v>171</v>
      </c>
      <c r="O28" s="1" t="s">
        <v>172</v>
      </c>
      <c r="P28" s="1" t="s">
        <v>172</v>
      </c>
      <c r="Q28" s="1" t="s">
        <v>171</v>
      </c>
      <c r="R28" s="1" t="s">
        <v>171</v>
      </c>
    </row>
    <row r="29" spans="1:18" ht="45" customHeight="1" x14ac:dyDescent="0.25">
      <c r="A29" s="10" t="s">
        <v>42</v>
      </c>
      <c r="B29" s="10" t="s">
        <v>140</v>
      </c>
      <c r="C29" t="s">
        <v>147</v>
      </c>
      <c r="D29"/>
      <c r="E29" t="s">
        <v>155</v>
      </c>
      <c r="F29"/>
      <c r="G29" t="s">
        <v>160</v>
      </c>
      <c r="H29"/>
      <c r="I29" t="s">
        <v>11</v>
      </c>
      <c r="K29" s="1" t="s">
        <v>174</v>
      </c>
      <c r="L29" s="1" t="s">
        <v>171</v>
      </c>
      <c r="M29" s="1" t="s">
        <v>171</v>
      </c>
      <c r="N29" s="1" t="s">
        <v>171</v>
      </c>
      <c r="O29" s="1" t="s">
        <v>172</v>
      </c>
      <c r="P29" s="1" t="s">
        <v>172</v>
      </c>
      <c r="Q29" s="1" t="s">
        <v>172</v>
      </c>
      <c r="R29" s="1" t="s">
        <v>172</v>
      </c>
    </row>
    <row r="30" spans="1:18" ht="45" customHeight="1" x14ac:dyDescent="0.25">
      <c r="A30" s="10" t="s">
        <v>42</v>
      </c>
      <c r="B30" s="10" t="s">
        <v>140</v>
      </c>
      <c r="C30" t="s">
        <v>147</v>
      </c>
      <c r="D30"/>
      <c r="E30" t="s">
        <v>155</v>
      </c>
      <c r="F30"/>
      <c r="G30" t="s">
        <v>161</v>
      </c>
      <c r="H30"/>
      <c r="I30" t="s">
        <v>11</v>
      </c>
      <c r="K30" s="1" t="s">
        <v>174</v>
      </c>
      <c r="L30" s="1" t="s">
        <v>171</v>
      </c>
      <c r="M30" s="1" t="s">
        <v>171</v>
      </c>
      <c r="N30" s="1" t="s">
        <v>171</v>
      </c>
      <c r="O30" s="1" t="s">
        <v>172</v>
      </c>
      <c r="P30" s="1" t="s">
        <v>172</v>
      </c>
      <c r="Q30" s="1" t="s">
        <v>172</v>
      </c>
      <c r="R30" s="1" t="s">
        <v>172</v>
      </c>
    </row>
    <row r="31" spans="1:18" ht="45" customHeight="1" x14ac:dyDescent="0.25">
      <c r="A31" s="10" t="s">
        <v>43</v>
      </c>
      <c r="B31" s="10" t="s">
        <v>44</v>
      </c>
      <c r="C31" t="s">
        <v>150</v>
      </c>
      <c r="D31"/>
      <c r="E31"/>
      <c r="F31"/>
      <c r="G31"/>
      <c r="H31"/>
      <c r="I31"/>
      <c r="K31" s="1" t="s">
        <v>177</v>
      </c>
      <c r="L31" s="1" t="s">
        <v>171</v>
      </c>
      <c r="M31" s="1" t="s">
        <v>171</v>
      </c>
      <c r="N31" s="1" t="s">
        <v>171</v>
      </c>
      <c r="O31" s="1" t="s">
        <v>171</v>
      </c>
      <c r="P31" s="1" t="s">
        <v>171</v>
      </c>
      <c r="Q31" s="1" t="s">
        <v>171</v>
      </c>
      <c r="R31" s="1" t="s">
        <v>171</v>
      </c>
    </row>
    <row r="32" spans="1:18" ht="45" customHeight="1" x14ac:dyDescent="0.25">
      <c r="A32" s="10" t="s">
        <v>45</v>
      </c>
      <c r="B32" s="10" t="s">
        <v>141</v>
      </c>
      <c r="C32" t="s">
        <v>147</v>
      </c>
      <c r="D32"/>
      <c r="E32" t="s">
        <v>155</v>
      </c>
      <c r="F32"/>
      <c r="G32" t="s">
        <v>162</v>
      </c>
      <c r="H32"/>
      <c r="I32"/>
      <c r="K32" s="1" t="s">
        <v>174</v>
      </c>
      <c r="L32" s="1" t="s">
        <v>171</v>
      </c>
      <c r="M32" s="1" t="s">
        <v>171</v>
      </c>
      <c r="N32" s="1" t="s">
        <v>171</v>
      </c>
      <c r="O32" s="1" t="s">
        <v>171</v>
      </c>
      <c r="P32" s="1" t="s">
        <v>171</v>
      </c>
      <c r="Q32" s="1" t="s">
        <v>172</v>
      </c>
      <c r="R32" s="1" t="s">
        <v>172</v>
      </c>
    </row>
    <row r="33" spans="1:18" ht="45" customHeight="1" x14ac:dyDescent="0.25">
      <c r="A33" s="10" t="s">
        <v>46</v>
      </c>
      <c r="B33" s="10" t="s">
        <v>47</v>
      </c>
      <c r="C33" t="s">
        <v>150</v>
      </c>
      <c r="D33"/>
      <c r="E33"/>
      <c r="F33"/>
      <c r="G33"/>
      <c r="H33"/>
      <c r="I33"/>
      <c r="K33" s="1" t="s">
        <v>177</v>
      </c>
      <c r="L33" s="1" t="s">
        <v>171</v>
      </c>
      <c r="M33" s="1" t="s">
        <v>171</v>
      </c>
      <c r="N33" s="1" t="s">
        <v>171</v>
      </c>
      <c r="O33" s="1" t="s">
        <v>171</v>
      </c>
      <c r="P33" s="1" t="s">
        <v>171</v>
      </c>
      <c r="Q33" s="1" t="s">
        <v>171</v>
      </c>
      <c r="R33" s="1" t="s">
        <v>171</v>
      </c>
    </row>
    <row r="34" spans="1:18" ht="45" customHeight="1" x14ac:dyDescent="0.25">
      <c r="A34" s="10" t="s">
        <v>48</v>
      </c>
      <c r="B34" s="10" t="s">
        <v>49</v>
      </c>
      <c r="C34" t="s">
        <v>151</v>
      </c>
      <c r="D34"/>
      <c r="E34" t="s">
        <v>155</v>
      </c>
      <c r="F34"/>
      <c r="G34" t="s">
        <v>158</v>
      </c>
      <c r="H34"/>
      <c r="I34" t="s">
        <v>24</v>
      </c>
      <c r="K34" s="1" t="s">
        <v>174</v>
      </c>
      <c r="L34" s="1" t="s">
        <v>171</v>
      </c>
      <c r="M34" s="1" t="s">
        <v>171</v>
      </c>
      <c r="N34" s="1" t="s">
        <v>171</v>
      </c>
      <c r="O34" s="1" t="s">
        <v>171</v>
      </c>
      <c r="P34" s="1" t="s">
        <v>171</v>
      </c>
      <c r="Q34" s="1" t="s">
        <v>172</v>
      </c>
      <c r="R34" s="1" t="s">
        <v>172</v>
      </c>
    </row>
    <row r="35" spans="1:18" ht="45" customHeight="1" x14ac:dyDescent="0.25">
      <c r="A35" s="10" t="s">
        <v>50</v>
      </c>
      <c r="B35" s="10" t="s">
        <v>51</v>
      </c>
      <c r="C35" t="s">
        <v>150</v>
      </c>
      <c r="D35"/>
      <c r="E35"/>
      <c r="F35"/>
      <c r="G35"/>
      <c r="H35"/>
      <c r="I35"/>
      <c r="K35" s="1" t="s">
        <v>177</v>
      </c>
      <c r="L35" s="1" t="s">
        <v>171</v>
      </c>
      <c r="M35" s="1" t="s">
        <v>171</v>
      </c>
      <c r="N35" s="1" t="s">
        <v>171</v>
      </c>
      <c r="O35" s="1" t="s">
        <v>171</v>
      </c>
      <c r="P35" s="1" t="s">
        <v>171</v>
      </c>
      <c r="Q35" s="1" t="s">
        <v>171</v>
      </c>
      <c r="R35" s="1" t="s">
        <v>171</v>
      </c>
    </row>
    <row r="36" spans="1:18" ht="45" customHeight="1" x14ac:dyDescent="0.25">
      <c r="A36" s="10" t="s">
        <v>52</v>
      </c>
      <c r="B36" s="10" t="s">
        <v>53</v>
      </c>
      <c r="C36" t="s">
        <v>147</v>
      </c>
      <c r="D36"/>
      <c r="E36" t="s">
        <v>163</v>
      </c>
      <c r="F36"/>
      <c r="G36" t="s">
        <v>162</v>
      </c>
      <c r="H36"/>
      <c r="I36" t="s">
        <v>11</v>
      </c>
      <c r="K36" s="1" t="s">
        <v>174</v>
      </c>
      <c r="L36" s="1" t="s">
        <v>171</v>
      </c>
      <c r="M36" s="1" t="s">
        <v>171</v>
      </c>
      <c r="N36" s="1" t="s">
        <v>171</v>
      </c>
      <c r="O36" s="1" t="s">
        <v>171</v>
      </c>
      <c r="P36" s="1" t="s">
        <v>171</v>
      </c>
      <c r="Q36" s="1" t="s">
        <v>172</v>
      </c>
      <c r="R36" s="1" t="s">
        <v>172</v>
      </c>
    </row>
    <row r="37" spans="1:18" ht="45" customHeight="1" x14ac:dyDescent="0.25">
      <c r="A37" s="10" t="s">
        <v>54</v>
      </c>
      <c r="B37" s="10" t="s">
        <v>55</v>
      </c>
      <c r="C37" t="s">
        <v>150</v>
      </c>
      <c r="D37"/>
      <c r="E37"/>
      <c r="F37"/>
      <c r="G37"/>
      <c r="H37"/>
      <c r="I37"/>
      <c r="K37" s="1" t="s">
        <v>177</v>
      </c>
      <c r="L37" s="1" t="s">
        <v>171</v>
      </c>
      <c r="M37" s="1" t="s">
        <v>171</v>
      </c>
      <c r="N37" s="1" t="s">
        <v>171</v>
      </c>
      <c r="O37" s="1" t="s">
        <v>171</v>
      </c>
      <c r="P37" s="1" t="s">
        <v>171</v>
      </c>
      <c r="Q37" s="1" t="s">
        <v>171</v>
      </c>
      <c r="R37" s="1" t="s">
        <v>171</v>
      </c>
    </row>
    <row r="38" spans="1:18" ht="45" customHeight="1" x14ac:dyDescent="0.25">
      <c r="A38" s="10" t="s">
        <v>56</v>
      </c>
      <c r="B38" s="10" t="s">
        <v>57</v>
      </c>
      <c r="C38" t="s">
        <v>147</v>
      </c>
      <c r="D38"/>
      <c r="E38" t="s">
        <v>163</v>
      </c>
      <c r="F38"/>
      <c r="G38" t="s">
        <v>162</v>
      </c>
      <c r="H38"/>
      <c r="I38" t="s">
        <v>11</v>
      </c>
      <c r="K38" s="1" t="s">
        <v>174</v>
      </c>
      <c r="L38" s="1" t="s">
        <v>171</v>
      </c>
      <c r="M38" s="1" t="s">
        <v>171</v>
      </c>
      <c r="N38" s="1" t="s">
        <v>171</v>
      </c>
      <c r="O38" s="1" t="s">
        <v>172</v>
      </c>
      <c r="P38" s="1" t="s">
        <v>172</v>
      </c>
      <c r="Q38" s="1" t="s">
        <v>172</v>
      </c>
      <c r="R38" s="1" t="s">
        <v>172</v>
      </c>
    </row>
    <row r="39" spans="1:18" ht="45" customHeight="1" x14ac:dyDescent="0.25">
      <c r="A39" s="10" t="s">
        <v>58</v>
      </c>
      <c r="B39" s="10" t="s">
        <v>59</v>
      </c>
      <c r="C39" t="s">
        <v>150</v>
      </c>
      <c r="D39"/>
      <c r="E39"/>
      <c r="F39"/>
      <c r="G39"/>
      <c r="H39"/>
      <c r="I39"/>
      <c r="K39" s="1" t="s">
        <v>177</v>
      </c>
      <c r="L39" s="1" t="s">
        <v>171</v>
      </c>
      <c r="M39" s="1" t="s">
        <v>171</v>
      </c>
      <c r="N39" s="1" t="s">
        <v>171</v>
      </c>
      <c r="O39" s="1" t="s">
        <v>171</v>
      </c>
      <c r="P39" s="1" t="s">
        <v>171</v>
      </c>
      <c r="Q39" s="1" t="s">
        <v>171</v>
      </c>
      <c r="R39" s="1" t="s">
        <v>171</v>
      </c>
    </row>
    <row r="40" spans="1:18" ht="45" customHeight="1" x14ac:dyDescent="0.25">
      <c r="A40" s="10" t="s">
        <v>60</v>
      </c>
      <c r="B40" s="10" t="s">
        <v>61</v>
      </c>
      <c r="C40" t="s">
        <v>147</v>
      </c>
      <c r="D40"/>
      <c r="E40" t="s">
        <v>163</v>
      </c>
      <c r="F40"/>
      <c r="G40" t="s">
        <v>162</v>
      </c>
      <c r="H40"/>
      <c r="I40" t="s">
        <v>11</v>
      </c>
      <c r="K40" s="1" t="s">
        <v>174</v>
      </c>
      <c r="L40" s="1" t="s">
        <v>171</v>
      </c>
      <c r="M40" s="1" t="s">
        <v>171</v>
      </c>
      <c r="N40" s="1" t="s">
        <v>171</v>
      </c>
      <c r="O40" s="1" t="s">
        <v>172</v>
      </c>
      <c r="P40" s="1" t="s">
        <v>172</v>
      </c>
      <c r="Q40" s="1" t="s">
        <v>172</v>
      </c>
      <c r="R40" s="1" t="s">
        <v>172</v>
      </c>
    </row>
    <row r="41" spans="1:18" ht="45" customHeight="1" x14ac:dyDescent="0.25">
      <c r="A41" s="10" t="s">
        <v>62</v>
      </c>
      <c r="B41" s="10" t="s">
        <v>63</v>
      </c>
      <c r="C41" t="s">
        <v>150</v>
      </c>
      <c r="D41"/>
      <c r="E41"/>
      <c r="F41"/>
      <c r="G41"/>
      <c r="H41"/>
      <c r="I41"/>
      <c r="K41" s="1" t="s">
        <v>177</v>
      </c>
      <c r="L41" s="1" t="s">
        <v>171</v>
      </c>
      <c r="M41" s="1" t="s">
        <v>171</v>
      </c>
      <c r="N41" s="1" t="s">
        <v>171</v>
      </c>
      <c r="O41" s="1" t="s">
        <v>171</v>
      </c>
      <c r="P41" s="1" t="s">
        <v>171</v>
      </c>
      <c r="Q41" s="1" t="s">
        <v>171</v>
      </c>
      <c r="R41" s="1" t="s">
        <v>171</v>
      </c>
    </row>
    <row r="42" spans="1:18" ht="45" customHeight="1" x14ac:dyDescent="0.25">
      <c r="A42" s="10" t="s">
        <v>64</v>
      </c>
      <c r="B42" s="10" t="s">
        <v>65</v>
      </c>
      <c r="C42" t="s">
        <v>147</v>
      </c>
      <c r="D42"/>
      <c r="E42" t="s">
        <v>163</v>
      </c>
      <c r="F42"/>
      <c r="G42" t="s">
        <v>162</v>
      </c>
      <c r="H42"/>
      <c r="I42" t="s">
        <v>11</v>
      </c>
      <c r="K42" s="1" t="s">
        <v>174</v>
      </c>
      <c r="L42" s="1" t="s">
        <v>171</v>
      </c>
      <c r="M42" s="1" t="s">
        <v>171</v>
      </c>
      <c r="N42" s="1" t="s">
        <v>171</v>
      </c>
      <c r="O42" s="1" t="s">
        <v>172</v>
      </c>
      <c r="P42" s="1" t="s">
        <v>172</v>
      </c>
      <c r="Q42" s="1" t="s">
        <v>172</v>
      </c>
      <c r="R42" s="1" t="s">
        <v>172</v>
      </c>
    </row>
    <row r="43" spans="1:18" ht="45" customHeight="1" x14ac:dyDescent="0.25">
      <c r="A43" s="10" t="s">
        <v>66</v>
      </c>
      <c r="B43" s="10" t="s">
        <v>67</v>
      </c>
      <c r="C43" t="s">
        <v>150</v>
      </c>
      <c r="D43"/>
      <c r="E43"/>
      <c r="F43"/>
      <c r="G43"/>
      <c r="H43"/>
      <c r="I43"/>
      <c r="K43" s="1" t="s">
        <v>177</v>
      </c>
      <c r="L43" s="1" t="s">
        <v>171</v>
      </c>
      <c r="M43" s="1" t="s">
        <v>171</v>
      </c>
      <c r="N43" s="1" t="s">
        <v>171</v>
      </c>
      <c r="O43" s="1" t="s">
        <v>171</v>
      </c>
      <c r="P43" s="1" t="s">
        <v>171</v>
      </c>
      <c r="Q43" s="1" t="s">
        <v>171</v>
      </c>
      <c r="R43" s="1" t="s">
        <v>171</v>
      </c>
    </row>
    <row r="44" spans="1:18" ht="45" customHeight="1" x14ac:dyDescent="0.25">
      <c r="A44" s="10" t="s">
        <v>68</v>
      </c>
      <c r="B44" s="10" t="s">
        <v>69</v>
      </c>
      <c r="C44" t="s">
        <v>147</v>
      </c>
      <c r="D44"/>
      <c r="E44" t="s">
        <v>155</v>
      </c>
      <c r="F44"/>
      <c r="G44" t="s">
        <v>156</v>
      </c>
      <c r="H44"/>
      <c r="I44" t="s">
        <v>11</v>
      </c>
      <c r="K44" s="1" t="s">
        <v>174</v>
      </c>
      <c r="L44" s="1" t="s">
        <v>171</v>
      </c>
      <c r="M44" s="1" t="s">
        <v>171</v>
      </c>
      <c r="N44" s="1" t="s">
        <v>171</v>
      </c>
      <c r="O44" s="1" t="s">
        <v>171</v>
      </c>
      <c r="P44" s="1" t="s">
        <v>171</v>
      </c>
      <c r="Q44" s="1" t="s">
        <v>172</v>
      </c>
      <c r="R44" s="1" t="s">
        <v>172</v>
      </c>
    </row>
    <row r="45" spans="1:18" ht="45" customHeight="1" x14ac:dyDescent="0.25">
      <c r="A45" s="10" t="s">
        <v>70</v>
      </c>
      <c r="B45" s="10" t="s">
        <v>71</v>
      </c>
      <c r="C45" t="s">
        <v>150</v>
      </c>
      <c r="D45"/>
      <c r="E45"/>
      <c r="F45"/>
      <c r="G45"/>
      <c r="H45"/>
      <c r="I45"/>
      <c r="K45" s="1" t="s">
        <v>177</v>
      </c>
      <c r="L45" s="1" t="s">
        <v>171</v>
      </c>
      <c r="M45" s="1" t="s">
        <v>171</v>
      </c>
      <c r="N45" s="1" t="s">
        <v>171</v>
      </c>
      <c r="O45" s="1" t="s">
        <v>171</v>
      </c>
      <c r="P45" s="1" t="s">
        <v>171</v>
      </c>
      <c r="Q45" s="1" t="s">
        <v>171</v>
      </c>
      <c r="R45" s="1" t="s">
        <v>171</v>
      </c>
    </row>
    <row r="46" spans="1:18" ht="45" customHeight="1" x14ac:dyDescent="0.25">
      <c r="A46" s="10" t="s">
        <v>72</v>
      </c>
      <c r="B46" s="10" t="s">
        <v>73</v>
      </c>
      <c r="C46" t="s">
        <v>147</v>
      </c>
      <c r="D46"/>
      <c r="E46" t="s">
        <v>163</v>
      </c>
      <c r="F46"/>
      <c r="G46" t="s">
        <v>162</v>
      </c>
      <c r="H46"/>
      <c r="I46" t="s">
        <v>11</v>
      </c>
      <c r="K46" s="1" t="s">
        <v>174</v>
      </c>
      <c r="L46" s="1" t="s">
        <v>171</v>
      </c>
      <c r="M46" s="1" t="s">
        <v>171</v>
      </c>
      <c r="N46" s="1" t="s">
        <v>171</v>
      </c>
      <c r="O46" s="1" t="s">
        <v>172</v>
      </c>
      <c r="P46" s="1" t="s">
        <v>172</v>
      </c>
      <c r="Q46" s="1" t="s">
        <v>172</v>
      </c>
      <c r="R46" s="1" t="s">
        <v>172</v>
      </c>
    </row>
    <row r="47" spans="1:18" ht="45" customHeight="1" x14ac:dyDescent="0.25">
      <c r="A47" s="10" t="s">
        <v>74</v>
      </c>
      <c r="B47" s="10" t="s">
        <v>75</v>
      </c>
      <c r="C47" t="s">
        <v>150</v>
      </c>
      <c r="D47"/>
      <c r="E47"/>
      <c r="F47"/>
      <c r="G47"/>
      <c r="H47"/>
      <c r="I47"/>
      <c r="K47" s="1" t="s">
        <v>173</v>
      </c>
      <c r="L47" s="1" t="s">
        <v>171</v>
      </c>
      <c r="M47" s="1" t="s">
        <v>171</v>
      </c>
      <c r="N47" s="1" t="s">
        <v>172</v>
      </c>
      <c r="O47" s="1" t="s">
        <v>172</v>
      </c>
      <c r="P47" s="1" t="s">
        <v>172</v>
      </c>
      <c r="Q47" s="1" t="s">
        <v>172</v>
      </c>
      <c r="R47" s="1" t="s">
        <v>172</v>
      </c>
    </row>
    <row r="48" spans="1:18" ht="45" customHeight="1" x14ac:dyDescent="0.25">
      <c r="A48" s="10" t="s">
        <v>76</v>
      </c>
      <c r="B48" s="10" t="s">
        <v>77</v>
      </c>
      <c r="C48" t="s">
        <v>150</v>
      </c>
      <c r="D48"/>
      <c r="E48"/>
      <c r="F48"/>
      <c r="G48"/>
      <c r="H48"/>
      <c r="I48"/>
      <c r="K48" s="1" t="s">
        <v>173</v>
      </c>
      <c r="L48" s="1" t="s">
        <v>171</v>
      </c>
      <c r="M48" s="1" t="s">
        <v>171</v>
      </c>
      <c r="N48" s="1" t="s">
        <v>172</v>
      </c>
      <c r="O48" s="1" t="s">
        <v>172</v>
      </c>
      <c r="P48" s="1" t="s">
        <v>172</v>
      </c>
      <c r="Q48" s="1" t="s">
        <v>172</v>
      </c>
      <c r="R48" s="1" t="s">
        <v>172</v>
      </c>
    </row>
    <row r="49" spans="1:18" ht="45" customHeight="1" x14ac:dyDescent="0.25">
      <c r="A49" s="10" t="s">
        <v>78</v>
      </c>
      <c r="B49" s="10" t="s">
        <v>79</v>
      </c>
      <c r="C49" t="s">
        <v>150</v>
      </c>
      <c r="D49"/>
      <c r="E49"/>
      <c r="F49"/>
      <c r="G49"/>
      <c r="H49"/>
      <c r="I49"/>
      <c r="K49" s="1" t="s">
        <v>177</v>
      </c>
      <c r="L49" s="1" t="s">
        <v>171</v>
      </c>
      <c r="M49" s="1" t="s">
        <v>171</v>
      </c>
      <c r="N49" s="1" t="s">
        <v>171</v>
      </c>
      <c r="O49" s="1" t="s">
        <v>171</v>
      </c>
      <c r="P49" s="1" t="s">
        <v>171</v>
      </c>
      <c r="Q49" s="1" t="s">
        <v>171</v>
      </c>
      <c r="R49" s="1" t="s">
        <v>171</v>
      </c>
    </row>
    <row r="50" spans="1:18" ht="45" customHeight="1" x14ac:dyDescent="0.25">
      <c r="A50" s="10" t="s">
        <v>80</v>
      </c>
      <c r="B50" s="10" t="s">
        <v>81</v>
      </c>
      <c r="C50" t="s">
        <v>147</v>
      </c>
      <c r="D50"/>
      <c r="E50" t="s">
        <v>163</v>
      </c>
      <c r="F50"/>
      <c r="G50" t="s">
        <v>162</v>
      </c>
      <c r="H50"/>
      <c r="I50" t="s">
        <v>11</v>
      </c>
      <c r="K50" s="1" t="s">
        <v>174</v>
      </c>
      <c r="L50" s="1" t="s">
        <v>171</v>
      </c>
      <c r="M50" s="1" t="s">
        <v>171</v>
      </c>
      <c r="N50" s="1" t="s">
        <v>171</v>
      </c>
      <c r="O50" s="1" t="s">
        <v>172</v>
      </c>
      <c r="P50" s="1" t="s">
        <v>172</v>
      </c>
      <c r="Q50" s="1" t="s">
        <v>172</v>
      </c>
      <c r="R50" s="1" t="s">
        <v>172</v>
      </c>
    </row>
    <row r="51" spans="1:18" ht="45" customHeight="1" x14ac:dyDescent="0.25">
      <c r="A51" s="10" t="s">
        <v>82</v>
      </c>
      <c r="B51" s="10" t="s">
        <v>83</v>
      </c>
      <c r="C51" t="s">
        <v>150</v>
      </c>
      <c r="D51"/>
      <c r="E51"/>
      <c r="F51"/>
      <c r="G51"/>
      <c r="H51"/>
      <c r="I51"/>
      <c r="K51" s="1" t="s">
        <v>177</v>
      </c>
      <c r="L51" s="1" t="s">
        <v>171</v>
      </c>
      <c r="M51" s="1" t="s">
        <v>171</v>
      </c>
      <c r="N51" s="1" t="s">
        <v>171</v>
      </c>
      <c r="O51" s="1" t="s">
        <v>171</v>
      </c>
      <c r="P51" s="1" t="s">
        <v>171</v>
      </c>
      <c r="Q51" s="1" t="s">
        <v>171</v>
      </c>
      <c r="R51" s="1" t="s">
        <v>171</v>
      </c>
    </row>
    <row r="52" spans="1:18" ht="45" customHeight="1" x14ac:dyDescent="0.25">
      <c r="A52" s="10" t="s">
        <v>84</v>
      </c>
      <c r="B52" s="10" t="s">
        <v>85</v>
      </c>
      <c r="C52" t="s">
        <v>147</v>
      </c>
      <c r="D52"/>
      <c r="E52" t="s">
        <v>164</v>
      </c>
      <c r="F52"/>
      <c r="G52" t="s">
        <v>162</v>
      </c>
      <c r="H52"/>
      <c r="I52" t="s">
        <v>11</v>
      </c>
      <c r="K52" s="1" t="s">
        <v>174</v>
      </c>
      <c r="L52" s="1" t="s">
        <v>171</v>
      </c>
      <c r="M52" s="1" t="s">
        <v>171</v>
      </c>
      <c r="N52" s="1" t="s">
        <v>171</v>
      </c>
      <c r="O52" s="1" t="s">
        <v>172</v>
      </c>
      <c r="P52" s="1" t="s">
        <v>172</v>
      </c>
      <c r="Q52" s="1" t="s">
        <v>172</v>
      </c>
      <c r="R52" s="1" t="s">
        <v>172</v>
      </c>
    </row>
    <row r="53" spans="1:18" ht="45" customHeight="1" x14ac:dyDescent="0.25">
      <c r="A53" s="10" t="s">
        <v>86</v>
      </c>
      <c r="B53" s="10" t="s">
        <v>87</v>
      </c>
      <c r="C53" t="s">
        <v>150</v>
      </c>
      <c r="D53"/>
      <c r="E53"/>
      <c r="F53"/>
      <c r="G53"/>
      <c r="H53"/>
      <c r="I53"/>
      <c r="K53" s="1" t="s">
        <v>177</v>
      </c>
      <c r="L53" s="1" t="s">
        <v>171</v>
      </c>
      <c r="M53" s="1" t="s">
        <v>171</v>
      </c>
      <c r="N53" s="1" t="s">
        <v>171</v>
      </c>
      <c r="O53" s="1" t="s">
        <v>171</v>
      </c>
      <c r="P53" s="1" t="s">
        <v>171</v>
      </c>
      <c r="Q53" s="1" t="s">
        <v>171</v>
      </c>
      <c r="R53" s="1" t="s">
        <v>171</v>
      </c>
    </row>
    <row r="54" spans="1:18" ht="45" customHeight="1" x14ac:dyDescent="0.25">
      <c r="A54" s="10" t="s">
        <v>88</v>
      </c>
      <c r="B54" s="10" t="s">
        <v>89</v>
      </c>
      <c r="C54" t="s">
        <v>150</v>
      </c>
      <c r="D54"/>
      <c r="E54"/>
      <c r="F54"/>
      <c r="G54"/>
      <c r="H54"/>
      <c r="I54"/>
      <c r="K54" s="1" t="s">
        <v>173</v>
      </c>
      <c r="L54" s="1" t="s">
        <v>171</v>
      </c>
      <c r="M54" s="1" t="s">
        <v>171</v>
      </c>
      <c r="N54" s="1" t="s">
        <v>171</v>
      </c>
      <c r="O54" s="1" t="s">
        <v>172</v>
      </c>
      <c r="P54" s="1" t="s">
        <v>172</v>
      </c>
      <c r="Q54" s="1" t="s">
        <v>172</v>
      </c>
      <c r="R54" s="1" t="s">
        <v>172</v>
      </c>
    </row>
    <row r="55" spans="1:18" ht="45" customHeight="1" x14ac:dyDescent="0.25">
      <c r="A55" s="10" t="s">
        <v>90</v>
      </c>
      <c r="B55" s="10" t="s">
        <v>91</v>
      </c>
      <c r="C55" t="s">
        <v>147</v>
      </c>
      <c r="D55"/>
      <c r="E55" t="s">
        <v>165</v>
      </c>
      <c r="F55"/>
      <c r="G55" t="s">
        <v>166</v>
      </c>
      <c r="H55"/>
      <c r="I55" t="s">
        <v>11</v>
      </c>
      <c r="K55" s="1" t="s">
        <v>174</v>
      </c>
      <c r="L55" s="1" t="s">
        <v>171</v>
      </c>
      <c r="M55" s="1" t="s">
        <v>171</v>
      </c>
      <c r="N55" s="1" t="s">
        <v>171</v>
      </c>
      <c r="O55" s="1" t="s">
        <v>172</v>
      </c>
      <c r="P55" s="1" t="s">
        <v>172</v>
      </c>
      <c r="Q55" s="1" t="s">
        <v>171</v>
      </c>
      <c r="R55" s="1" t="s">
        <v>171</v>
      </c>
    </row>
    <row r="56" spans="1:18" ht="45" customHeight="1" x14ac:dyDescent="0.25">
      <c r="A56" s="10" t="s">
        <v>92</v>
      </c>
      <c r="B56" s="10" t="s">
        <v>93</v>
      </c>
      <c r="C56" t="s">
        <v>150</v>
      </c>
      <c r="D56"/>
      <c r="E56"/>
      <c r="F56"/>
      <c r="G56"/>
      <c r="H56"/>
      <c r="I56"/>
      <c r="K56" s="1" t="s">
        <v>173</v>
      </c>
      <c r="L56" s="1" t="s">
        <v>171</v>
      </c>
      <c r="M56" s="1" t="s">
        <v>171</v>
      </c>
      <c r="N56" s="1" t="s">
        <v>171</v>
      </c>
      <c r="O56" s="1" t="s">
        <v>172</v>
      </c>
      <c r="P56" s="1" t="s">
        <v>172</v>
      </c>
      <c r="Q56" s="1" t="s">
        <v>172</v>
      </c>
      <c r="R56" s="1" t="s">
        <v>172</v>
      </c>
    </row>
    <row r="57" spans="1:18" ht="45" customHeight="1" x14ac:dyDescent="0.25">
      <c r="A57" s="10" t="s">
        <v>94</v>
      </c>
      <c r="B57" s="10" t="s">
        <v>142</v>
      </c>
      <c r="C57" t="s">
        <v>150</v>
      </c>
      <c r="D57"/>
      <c r="E57"/>
      <c r="F57"/>
      <c r="G57"/>
      <c r="H57"/>
      <c r="I57"/>
      <c r="K57" s="1" t="s">
        <v>177</v>
      </c>
      <c r="L57" s="1" t="s">
        <v>171</v>
      </c>
      <c r="M57" s="1" t="s">
        <v>171</v>
      </c>
      <c r="N57" s="1" t="s">
        <v>171</v>
      </c>
      <c r="O57" s="1" t="s">
        <v>171</v>
      </c>
      <c r="P57" s="1" t="s">
        <v>171</v>
      </c>
      <c r="Q57" s="1" t="s">
        <v>171</v>
      </c>
      <c r="R57" s="1" t="s">
        <v>171</v>
      </c>
    </row>
    <row r="58" spans="1:18" ht="45" customHeight="1" x14ac:dyDescent="0.25">
      <c r="A58" s="10" t="s">
        <v>95</v>
      </c>
      <c r="B58" s="10" t="s">
        <v>96</v>
      </c>
      <c r="C58" t="s">
        <v>150</v>
      </c>
      <c r="D58"/>
      <c r="E58"/>
      <c r="F58"/>
      <c r="G58"/>
      <c r="H58"/>
      <c r="I58"/>
      <c r="K58" s="1" t="s">
        <v>177</v>
      </c>
      <c r="L58" s="1" t="s">
        <v>171</v>
      </c>
      <c r="M58" s="1" t="s">
        <v>171</v>
      </c>
      <c r="N58" s="1" t="s">
        <v>171</v>
      </c>
      <c r="O58" s="1" t="s">
        <v>171</v>
      </c>
      <c r="P58" s="1" t="s">
        <v>171</v>
      </c>
      <c r="Q58" s="1" t="s">
        <v>171</v>
      </c>
      <c r="R58" s="1" t="s">
        <v>171</v>
      </c>
    </row>
    <row r="59" spans="1:18" ht="45" customHeight="1" x14ac:dyDescent="0.25">
      <c r="A59" s="10" t="s">
        <v>97</v>
      </c>
      <c r="B59" s="10" t="s">
        <v>143</v>
      </c>
      <c r="C59" t="s">
        <v>150</v>
      </c>
      <c r="D59"/>
      <c r="E59"/>
      <c r="F59"/>
      <c r="G59"/>
      <c r="H59"/>
      <c r="I59"/>
      <c r="K59" s="1" t="s">
        <v>173</v>
      </c>
      <c r="L59" s="1" t="s">
        <v>171</v>
      </c>
      <c r="M59" s="1" t="s">
        <v>171</v>
      </c>
      <c r="N59" s="1" t="s">
        <v>171</v>
      </c>
      <c r="O59" s="1" t="s">
        <v>172</v>
      </c>
      <c r="P59" s="1" t="s">
        <v>172</v>
      </c>
      <c r="Q59" s="1" t="s">
        <v>172</v>
      </c>
      <c r="R59" s="1" t="s">
        <v>172</v>
      </c>
    </row>
    <row r="60" spans="1:18" ht="45" customHeight="1" x14ac:dyDescent="0.25">
      <c r="A60" s="10" t="s">
        <v>98</v>
      </c>
      <c r="B60" s="10" t="s">
        <v>99</v>
      </c>
      <c r="C60" t="s">
        <v>150</v>
      </c>
      <c r="D60"/>
      <c r="E60"/>
      <c r="F60"/>
      <c r="G60"/>
      <c r="H60"/>
      <c r="I60"/>
      <c r="K60" s="1" t="s">
        <v>177</v>
      </c>
      <c r="L60" s="1" t="s">
        <v>171</v>
      </c>
      <c r="M60" s="1" t="s">
        <v>171</v>
      </c>
      <c r="N60" s="1" t="s">
        <v>171</v>
      </c>
      <c r="O60" s="1" t="s">
        <v>171</v>
      </c>
      <c r="P60" s="1" t="s">
        <v>171</v>
      </c>
      <c r="Q60" s="1" t="s">
        <v>171</v>
      </c>
      <c r="R60" s="1" t="s">
        <v>171</v>
      </c>
    </row>
    <row r="61" spans="1:18" ht="45" customHeight="1" x14ac:dyDescent="0.25">
      <c r="A61" s="10" t="s">
        <v>100</v>
      </c>
      <c r="B61" s="10" t="s">
        <v>144</v>
      </c>
      <c r="C61" t="s">
        <v>147</v>
      </c>
      <c r="D61"/>
      <c r="E61" t="s">
        <v>155</v>
      </c>
      <c r="F61"/>
      <c r="G61" t="s">
        <v>167</v>
      </c>
      <c r="H61"/>
      <c r="I61" t="s">
        <v>11</v>
      </c>
      <c r="K61" s="1" t="s">
        <v>174</v>
      </c>
      <c r="L61" s="1" t="s">
        <v>171</v>
      </c>
      <c r="M61" s="1" t="s">
        <v>171</v>
      </c>
      <c r="N61" s="1" t="s">
        <v>171</v>
      </c>
      <c r="O61" s="1" t="s">
        <v>172</v>
      </c>
      <c r="P61" s="1" t="s">
        <v>172</v>
      </c>
      <c r="Q61" s="1" t="s">
        <v>172</v>
      </c>
      <c r="R61" s="1" t="s">
        <v>172</v>
      </c>
    </row>
    <row r="62" spans="1:18" ht="45" customHeight="1" x14ac:dyDescent="0.25">
      <c r="A62" s="10" t="s">
        <v>101</v>
      </c>
      <c r="B62" s="10" t="s">
        <v>102</v>
      </c>
      <c r="C62" t="s">
        <v>151</v>
      </c>
      <c r="D62"/>
      <c r="E62" t="s">
        <v>163</v>
      </c>
      <c r="F62"/>
      <c r="G62" t="s">
        <v>162</v>
      </c>
      <c r="H62"/>
      <c r="I62" t="s">
        <v>24</v>
      </c>
      <c r="K62" s="1" t="s">
        <v>170</v>
      </c>
      <c r="L62" s="1" t="s">
        <v>171</v>
      </c>
      <c r="M62" s="1" t="s">
        <v>171</v>
      </c>
      <c r="N62" s="1" t="s">
        <v>171</v>
      </c>
      <c r="O62" s="1" t="s">
        <v>172</v>
      </c>
      <c r="P62" s="1" t="s">
        <v>172</v>
      </c>
      <c r="Q62" s="1" t="s">
        <v>172</v>
      </c>
      <c r="R62" s="1" t="s">
        <v>172</v>
      </c>
    </row>
    <row r="63" spans="1:18" ht="45" customHeight="1" x14ac:dyDescent="0.25">
      <c r="A63" s="10" t="s">
        <v>101</v>
      </c>
      <c r="B63" s="10" t="s">
        <v>102</v>
      </c>
      <c r="C63" t="s">
        <v>151</v>
      </c>
      <c r="D63"/>
      <c r="E63" t="s">
        <v>163</v>
      </c>
      <c r="F63"/>
      <c r="G63" t="s">
        <v>156</v>
      </c>
      <c r="H63"/>
      <c r="I63" t="s">
        <v>24</v>
      </c>
      <c r="K63" s="1" t="s">
        <v>170</v>
      </c>
      <c r="L63" s="1" t="s">
        <v>171</v>
      </c>
      <c r="M63" s="1" t="s">
        <v>171</v>
      </c>
      <c r="N63" s="1" t="s">
        <v>171</v>
      </c>
      <c r="O63" s="1" t="s">
        <v>172</v>
      </c>
      <c r="P63" s="1" t="s">
        <v>172</v>
      </c>
      <c r="Q63" s="1" t="s">
        <v>172</v>
      </c>
      <c r="R63" s="1" t="s">
        <v>172</v>
      </c>
    </row>
    <row r="64" spans="1:18" ht="45" customHeight="1" x14ac:dyDescent="0.25">
      <c r="A64" s="10" t="s">
        <v>103</v>
      </c>
      <c r="B64" s="10" t="s">
        <v>104</v>
      </c>
      <c r="C64" t="s">
        <v>147</v>
      </c>
      <c r="D64"/>
      <c r="E64" t="s">
        <v>163</v>
      </c>
      <c r="F64"/>
      <c r="G64" t="s">
        <v>162</v>
      </c>
      <c r="H64"/>
      <c r="I64" t="s">
        <v>11</v>
      </c>
      <c r="K64" s="1" t="s">
        <v>174</v>
      </c>
      <c r="L64" s="1" t="s">
        <v>171</v>
      </c>
      <c r="M64" s="1" t="s">
        <v>171</v>
      </c>
      <c r="N64" s="1" t="s">
        <v>171</v>
      </c>
      <c r="O64" s="1" t="s">
        <v>172</v>
      </c>
      <c r="P64" s="1" t="s">
        <v>172</v>
      </c>
      <c r="Q64" s="1" t="s">
        <v>172</v>
      </c>
      <c r="R64" s="1" t="s">
        <v>172</v>
      </c>
    </row>
    <row r="65" spans="1:18" ht="45" customHeight="1" x14ac:dyDescent="0.25">
      <c r="A65" s="10" t="s">
        <v>105</v>
      </c>
      <c r="B65" s="10" t="s">
        <v>106</v>
      </c>
      <c r="C65" t="s">
        <v>150</v>
      </c>
      <c r="D65"/>
      <c r="E65"/>
      <c r="F65"/>
      <c r="G65"/>
      <c r="H65"/>
      <c r="I65"/>
      <c r="K65" s="1" t="s">
        <v>177</v>
      </c>
      <c r="L65" s="1" t="s">
        <v>171</v>
      </c>
      <c r="M65" s="1" t="s">
        <v>171</v>
      </c>
      <c r="N65" s="1" t="s">
        <v>171</v>
      </c>
      <c r="O65" s="1" t="s">
        <v>171</v>
      </c>
      <c r="P65" s="1" t="s">
        <v>171</v>
      </c>
      <c r="Q65" s="1" t="s">
        <v>171</v>
      </c>
      <c r="R65" s="1" t="s">
        <v>171</v>
      </c>
    </row>
    <row r="66" spans="1:18" ht="45" customHeight="1" x14ac:dyDescent="0.25">
      <c r="A66" s="10" t="s">
        <v>107</v>
      </c>
      <c r="B66" s="10" t="s">
        <v>108</v>
      </c>
      <c r="C66" t="s">
        <v>147</v>
      </c>
      <c r="D66"/>
      <c r="E66" t="s">
        <v>165</v>
      </c>
      <c r="F66"/>
      <c r="G66" t="s">
        <v>168</v>
      </c>
      <c r="H66"/>
      <c r="I66"/>
      <c r="K66" s="1" t="s">
        <v>174</v>
      </c>
      <c r="L66" s="1" t="s">
        <v>171</v>
      </c>
      <c r="M66" s="1" t="s">
        <v>171</v>
      </c>
      <c r="N66" s="1" t="s">
        <v>171</v>
      </c>
      <c r="O66" s="1" t="s">
        <v>172</v>
      </c>
      <c r="P66" s="1" t="s">
        <v>172</v>
      </c>
      <c r="Q66" s="1" t="s">
        <v>172</v>
      </c>
      <c r="R66" s="1" t="s">
        <v>172</v>
      </c>
    </row>
    <row r="67" spans="1:18" ht="45" customHeight="1" x14ac:dyDescent="0.25">
      <c r="A67" s="10" t="s">
        <v>107</v>
      </c>
      <c r="B67" s="10" t="s">
        <v>108</v>
      </c>
      <c r="C67" t="s">
        <v>147</v>
      </c>
      <c r="E67" t="s">
        <v>165</v>
      </c>
      <c r="G67" t="s">
        <v>153</v>
      </c>
      <c r="I67"/>
      <c r="K67" s="1" t="s">
        <v>174</v>
      </c>
      <c r="L67" s="1" t="s">
        <v>171</v>
      </c>
      <c r="M67" s="1" t="s">
        <v>171</v>
      </c>
      <c r="N67" s="1" t="s">
        <v>171</v>
      </c>
      <c r="O67" s="1" t="s">
        <v>172</v>
      </c>
      <c r="P67" s="1" t="s">
        <v>172</v>
      </c>
      <c r="Q67" s="1" t="s">
        <v>172</v>
      </c>
      <c r="R67" s="1" t="s">
        <v>172</v>
      </c>
    </row>
    <row r="68" spans="1:18" ht="45" customHeight="1" x14ac:dyDescent="0.25">
      <c r="A68" s="10" t="s">
        <v>109</v>
      </c>
      <c r="B68" s="10" t="s">
        <v>110</v>
      </c>
      <c r="C68" t="s">
        <v>150</v>
      </c>
      <c r="E68"/>
      <c r="G68"/>
      <c r="I68"/>
      <c r="K68" s="1" t="s">
        <v>177</v>
      </c>
      <c r="L68" s="1" t="s">
        <v>171</v>
      </c>
      <c r="M68" s="1" t="s">
        <v>171</v>
      </c>
      <c r="N68" s="1" t="s">
        <v>171</v>
      </c>
      <c r="O68" s="1" t="s">
        <v>171</v>
      </c>
      <c r="P68" s="1" t="s">
        <v>171</v>
      </c>
      <c r="Q68" s="1" t="s">
        <v>171</v>
      </c>
      <c r="R68" s="1" t="s">
        <v>171</v>
      </c>
    </row>
    <row r="69" spans="1:18" ht="45" customHeight="1" x14ac:dyDescent="0.25">
      <c r="A69" s="10" t="s">
        <v>111</v>
      </c>
      <c r="B69" s="10" t="s">
        <v>112</v>
      </c>
      <c r="C69" t="s">
        <v>151</v>
      </c>
      <c r="E69" t="s">
        <v>163</v>
      </c>
      <c r="G69" t="s">
        <v>162</v>
      </c>
      <c r="I69" t="s">
        <v>24</v>
      </c>
      <c r="K69" s="1" t="s">
        <v>174</v>
      </c>
      <c r="L69" s="1" t="s">
        <v>171</v>
      </c>
      <c r="M69" s="1" t="s">
        <v>171</v>
      </c>
      <c r="N69" s="1" t="s">
        <v>171</v>
      </c>
      <c r="O69" s="1" t="s">
        <v>172</v>
      </c>
      <c r="P69" s="1" t="s">
        <v>172</v>
      </c>
      <c r="Q69" s="1" t="s">
        <v>172</v>
      </c>
      <c r="R69" s="1" t="s">
        <v>172</v>
      </c>
    </row>
    <row r="70" spans="1:18" ht="45" customHeight="1" x14ac:dyDescent="0.25">
      <c r="A70" s="10" t="s">
        <v>113</v>
      </c>
      <c r="B70" s="10" t="s">
        <v>114</v>
      </c>
      <c r="C70" t="s">
        <v>150</v>
      </c>
      <c r="E70"/>
      <c r="G70"/>
      <c r="I70"/>
      <c r="K70" s="1" t="s">
        <v>177</v>
      </c>
      <c r="L70" s="1" t="s">
        <v>171</v>
      </c>
      <c r="M70" s="1" t="s">
        <v>171</v>
      </c>
      <c r="N70" s="1" t="s">
        <v>171</v>
      </c>
      <c r="O70" s="1" t="s">
        <v>171</v>
      </c>
      <c r="P70" s="1" t="s">
        <v>171</v>
      </c>
      <c r="Q70" s="1" t="s">
        <v>171</v>
      </c>
      <c r="R70" s="1" t="s">
        <v>171</v>
      </c>
    </row>
    <row r="71" spans="1:18" ht="45" customHeight="1" x14ac:dyDescent="0.25">
      <c r="A71" s="10" t="s">
        <v>115</v>
      </c>
      <c r="B71" s="10" t="s">
        <v>145</v>
      </c>
      <c r="C71" t="s">
        <v>147</v>
      </c>
      <c r="E71" t="s">
        <v>154</v>
      </c>
      <c r="G71" t="s">
        <v>169</v>
      </c>
      <c r="I71" t="s">
        <v>11</v>
      </c>
      <c r="K71" s="1" t="s">
        <v>174</v>
      </c>
      <c r="L71" s="1" t="s">
        <v>171</v>
      </c>
      <c r="M71" s="1" t="s">
        <v>171</v>
      </c>
      <c r="N71" s="1" t="s">
        <v>171</v>
      </c>
      <c r="O71" s="1" t="s">
        <v>172</v>
      </c>
      <c r="P71" s="1" t="s">
        <v>172</v>
      </c>
      <c r="Q71" s="1" t="s">
        <v>171</v>
      </c>
      <c r="R71" s="1" t="s">
        <v>171</v>
      </c>
    </row>
    <row r="72" spans="1:18" ht="45" customHeight="1" x14ac:dyDescent="0.25">
      <c r="A72" s="10" t="s">
        <v>115</v>
      </c>
      <c r="B72" s="10" t="s">
        <v>145</v>
      </c>
      <c r="C72" t="s">
        <v>147</v>
      </c>
      <c r="E72" t="s">
        <v>154</v>
      </c>
      <c r="G72" t="s">
        <v>153</v>
      </c>
      <c r="I72" t="s">
        <v>11</v>
      </c>
      <c r="K72" s="1" t="s">
        <v>174</v>
      </c>
      <c r="L72" s="1" t="s">
        <v>171</v>
      </c>
      <c r="M72" s="1" t="s">
        <v>171</v>
      </c>
      <c r="N72" s="1" t="s">
        <v>171</v>
      </c>
      <c r="O72" s="1" t="s">
        <v>172</v>
      </c>
      <c r="P72" s="1" t="s">
        <v>172</v>
      </c>
      <c r="Q72" s="1" t="s">
        <v>171</v>
      </c>
      <c r="R72" s="1" t="s">
        <v>171</v>
      </c>
    </row>
    <row r="73" spans="1:18" ht="45" customHeight="1" x14ac:dyDescent="0.25">
      <c r="A73" s="10" t="s">
        <v>115</v>
      </c>
      <c r="B73" s="10" t="s">
        <v>145</v>
      </c>
      <c r="C73" t="s">
        <v>147</v>
      </c>
      <c r="E73" t="s">
        <v>164</v>
      </c>
      <c r="G73" t="s">
        <v>169</v>
      </c>
      <c r="I73" t="s">
        <v>11</v>
      </c>
      <c r="K73" s="1" t="s">
        <v>174</v>
      </c>
      <c r="L73" s="1" t="s">
        <v>171</v>
      </c>
      <c r="M73" s="1" t="s">
        <v>171</v>
      </c>
      <c r="N73" s="1" t="s">
        <v>171</v>
      </c>
      <c r="O73" s="1" t="s">
        <v>171</v>
      </c>
      <c r="P73" s="1" t="s">
        <v>171</v>
      </c>
      <c r="Q73" s="1" t="s">
        <v>171</v>
      </c>
      <c r="R73" s="1" t="s">
        <v>171</v>
      </c>
    </row>
    <row r="74" spans="1:18" ht="45" customHeight="1" x14ac:dyDescent="0.25">
      <c r="A74" s="10" t="s">
        <v>115</v>
      </c>
      <c r="B74" s="10" t="s">
        <v>145</v>
      </c>
      <c r="C74" t="s">
        <v>147</v>
      </c>
      <c r="E74" t="s">
        <v>164</v>
      </c>
      <c r="G74" t="s">
        <v>153</v>
      </c>
      <c r="I74" t="s">
        <v>11</v>
      </c>
      <c r="K74" s="1" t="s">
        <v>174</v>
      </c>
      <c r="L74" s="1" t="s">
        <v>171</v>
      </c>
      <c r="M74" s="1" t="s">
        <v>171</v>
      </c>
      <c r="N74" s="1" t="s">
        <v>171</v>
      </c>
      <c r="O74" s="1" t="s">
        <v>171</v>
      </c>
      <c r="P74" s="1" t="s">
        <v>171</v>
      </c>
      <c r="Q74" s="1" t="s">
        <v>172</v>
      </c>
      <c r="R74" s="1" t="s">
        <v>172</v>
      </c>
    </row>
    <row r="75" spans="1:18" ht="45" customHeight="1" x14ac:dyDescent="0.25">
      <c r="A75" s="10" t="s">
        <v>115</v>
      </c>
      <c r="B75" s="10" t="s">
        <v>145</v>
      </c>
      <c r="C75" t="s">
        <v>147</v>
      </c>
      <c r="E75" t="s">
        <v>165</v>
      </c>
      <c r="G75" t="s">
        <v>169</v>
      </c>
      <c r="I75" t="s">
        <v>11</v>
      </c>
      <c r="K75" s="1" t="s">
        <v>174</v>
      </c>
      <c r="L75" s="1" t="s">
        <v>171</v>
      </c>
      <c r="M75" s="1" t="s">
        <v>171</v>
      </c>
      <c r="N75" s="1" t="s">
        <v>171</v>
      </c>
      <c r="O75" s="1" t="s">
        <v>171</v>
      </c>
      <c r="P75" s="1" t="s">
        <v>171</v>
      </c>
      <c r="Q75" s="1" t="s">
        <v>171</v>
      </c>
      <c r="R75" s="1" t="s">
        <v>171</v>
      </c>
    </row>
    <row r="76" spans="1:18" ht="45" customHeight="1" x14ac:dyDescent="0.25">
      <c r="A76" s="10" t="s">
        <v>115</v>
      </c>
      <c r="B76" s="10" t="s">
        <v>145</v>
      </c>
      <c r="C76" t="s">
        <v>147</v>
      </c>
      <c r="E76" t="s">
        <v>165</v>
      </c>
      <c r="G76" t="s">
        <v>153</v>
      </c>
      <c r="I76" t="s">
        <v>11</v>
      </c>
      <c r="K76" s="1" t="s">
        <v>174</v>
      </c>
      <c r="L76" s="1" t="s">
        <v>171</v>
      </c>
      <c r="M76" s="1" t="s">
        <v>171</v>
      </c>
      <c r="N76" s="1" t="s">
        <v>171</v>
      </c>
      <c r="O76" s="1" t="s">
        <v>171</v>
      </c>
      <c r="P76" s="1" t="s">
        <v>171</v>
      </c>
      <c r="Q76" s="1" t="s">
        <v>172</v>
      </c>
      <c r="R76" s="1" t="s">
        <v>172</v>
      </c>
    </row>
    <row r="77" spans="1:18" ht="45" customHeight="1" x14ac:dyDescent="0.25">
      <c r="C77"/>
      <c r="G77"/>
      <c r="I77"/>
    </row>
    <row r="78" spans="1:18" ht="45" customHeight="1" x14ac:dyDescent="0.25">
      <c r="C78"/>
      <c r="G78"/>
      <c r="I78"/>
    </row>
    <row r="79" spans="1:18" ht="45" customHeight="1" x14ac:dyDescent="0.25">
      <c r="C79"/>
      <c r="G79"/>
      <c r="I79"/>
    </row>
    <row r="80" spans="1:18" ht="45" customHeight="1" x14ac:dyDescent="0.25">
      <c r="C80"/>
      <c r="G80"/>
      <c r="I80"/>
    </row>
    <row r="81" spans="3:9" ht="45" customHeight="1" x14ac:dyDescent="0.25">
      <c r="C81"/>
      <c r="G81"/>
      <c r="I81"/>
    </row>
    <row r="82" spans="3:9" ht="45" customHeight="1" x14ac:dyDescent="0.25">
      <c r="C82"/>
      <c r="G82"/>
      <c r="I82"/>
    </row>
    <row r="83" spans="3:9" ht="45" customHeight="1" x14ac:dyDescent="0.25">
      <c r="C83"/>
      <c r="G83"/>
      <c r="I83"/>
    </row>
    <row r="84" spans="3:9" ht="45" customHeight="1" x14ac:dyDescent="0.25">
      <c r="C84"/>
      <c r="G84"/>
      <c r="I84"/>
    </row>
    <row r="85" spans="3:9" ht="45" customHeight="1" x14ac:dyDescent="0.25">
      <c r="C85"/>
      <c r="G85"/>
      <c r="I85"/>
    </row>
    <row r="86" spans="3:9" ht="45" customHeight="1" x14ac:dyDescent="0.25">
      <c r="C86"/>
      <c r="G86"/>
      <c r="I86"/>
    </row>
    <row r="87" spans="3:9" ht="45" customHeight="1" x14ac:dyDescent="0.25">
      <c r="C87"/>
      <c r="G87"/>
      <c r="I87"/>
    </row>
    <row r="88" spans="3:9" ht="45" customHeight="1" x14ac:dyDescent="0.25">
      <c r="C88"/>
      <c r="G88"/>
      <c r="I88"/>
    </row>
    <row r="89" spans="3:9" ht="45" customHeight="1" x14ac:dyDescent="0.25">
      <c r="C89"/>
      <c r="G89"/>
      <c r="I89"/>
    </row>
    <row r="90" spans="3:9" ht="45" customHeight="1" x14ac:dyDescent="0.25">
      <c r="C90"/>
      <c r="G90"/>
      <c r="I90"/>
    </row>
    <row r="91" spans="3:9" ht="45" customHeight="1" x14ac:dyDescent="0.25">
      <c r="C91"/>
      <c r="G91"/>
      <c r="I91"/>
    </row>
    <row r="92" spans="3:9" ht="45" customHeight="1" x14ac:dyDescent="0.25">
      <c r="C92"/>
      <c r="G92"/>
      <c r="I92"/>
    </row>
    <row r="93" spans="3:9" ht="45" customHeight="1" x14ac:dyDescent="0.25">
      <c r="C93"/>
      <c r="G93"/>
      <c r="I93"/>
    </row>
    <row r="94" spans="3:9" ht="45" customHeight="1" x14ac:dyDescent="0.25">
      <c r="C94"/>
      <c r="G94"/>
      <c r="I94"/>
    </row>
    <row r="95" spans="3:9" ht="45" customHeight="1" x14ac:dyDescent="0.25">
      <c r="C95"/>
      <c r="G95"/>
      <c r="I95"/>
    </row>
    <row r="96" spans="3:9" ht="45" customHeight="1" x14ac:dyDescent="0.25">
      <c r="C96"/>
      <c r="G96"/>
      <c r="I96"/>
    </row>
    <row r="97" spans="3:9" ht="45" customHeight="1" x14ac:dyDescent="0.25">
      <c r="C97"/>
      <c r="G97"/>
      <c r="I97"/>
    </row>
    <row r="98" spans="3:9" ht="45" customHeight="1" x14ac:dyDescent="0.25">
      <c r="C98"/>
      <c r="G98"/>
      <c r="I98"/>
    </row>
    <row r="99" spans="3:9" ht="45" customHeight="1" x14ac:dyDescent="0.25">
      <c r="C99"/>
      <c r="G99"/>
      <c r="I99"/>
    </row>
    <row r="100" spans="3:9" ht="45" customHeight="1" x14ac:dyDescent="0.25">
      <c r="C100"/>
      <c r="G100"/>
      <c r="I100"/>
    </row>
    <row r="101" spans="3:9" ht="45" customHeight="1" x14ac:dyDescent="0.25">
      <c r="C101"/>
      <c r="G101"/>
      <c r="I101"/>
    </row>
    <row r="102" spans="3:9" ht="45" customHeight="1" x14ac:dyDescent="0.25">
      <c r="C102"/>
      <c r="G102"/>
      <c r="I102"/>
    </row>
    <row r="103" spans="3:9" ht="45" customHeight="1" x14ac:dyDescent="0.25">
      <c r="C103"/>
      <c r="G103"/>
      <c r="I103"/>
    </row>
    <row r="104" spans="3:9" ht="45" customHeight="1" x14ac:dyDescent="0.25">
      <c r="C104"/>
      <c r="G104"/>
      <c r="I104"/>
    </row>
    <row r="105" spans="3:9" ht="45" customHeight="1" x14ac:dyDescent="0.25">
      <c r="C105"/>
      <c r="G105"/>
      <c r="I105"/>
    </row>
    <row r="106" spans="3:9" ht="45" customHeight="1" x14ac:dyDescent="0.25">
      <c r="C106"/>
      <c r="G106"/>
      <c r="I106"/>
    </row>
    <row r="107" spans="3:9" ht="45" customHeight="1" x14ac:dyDescent="0.25">
      <c r="C107"/>
      <c r="G107"/>
      <c r="I107"/>
    </row>
    <row r="108" spans="3:9" ht="45" customHeight="1" x14ac:dyDescent="0.25">
      <c r="C108"/>
      <c r="G108"/>
      <c r="I108"/>
    </row>
    <row r="109" spans="3:9" ht="45" customHeight="1" x14ac:dyDescent="0.25">
      <c r="C109"/>
      <c r="G109"/>
      <c r="I109"/>
    </row>
    <row r="110" spans="3:9" ht="45" customHeight="1" x14ac:dyDescent="0.25">
      <c r="C110"/>
      <c r="G110"/>
      <c r="I110"/>
    </row>
    <row r="111" spans="3:9" ht="45" customHeight="1" x14ac:dyDescent="0.25">
      <c r="C111"/>
      <c r="G111"/>
      <c r="I111"/>
    </row>
    <row r="112" spans="3:9" ht="45" customHeight="1" x14ac:dyDescent="0.25"/>
    <row r="113" ht="45" customHeight="1" x14ac:dyDescent="0.25"/>
    <row r="114" ht="45" customHeight="1" x14ac:dyDescent="0.25"/>
    <row r="115" ht="45" customHeight="1" x14ac:dyDescent="0.25"/>
    <row r="116" ht="45" customHeight="1" x14ac:dyDescent="0.25"/>
    <row r="117" ht="45" customHeight="1" x14ac:dyDescent="0.25"/>
    <row r="118" ht="45" customHeight="1" x14ac:dyDescent="0.25"/>
    <row r="119" ht="45" customHeight="1" x14ac:dyDescent="0.25"/>
    <row r="120" ht="45" customHeight="1" x14ac:dyDescent="0.25"/>
    <row r="121" ht="45" customHeight="1" x14ac:dyDescent="0.25"/>
    <row r="122" ht="45" customHeight="1" x14ac:dyDescent="0.25"/>
    <row r="123" ht="45" customHeight="1" x14ac:dyDescent="0.25"/>
    <row r="124" ht="45" customHeight="1" x14ac:dyDescent="0.25"/>
    <row r="125" ht="45" customHeight="1" x14ac:dyDescent="0.25"/>
    <row r="126" ht="45" customHeight="1" x14ac:dyDescent="0.25"/>
    <row r="127" ht="45" customHeight="1" x14ac:dyDescent="0.25"/>
    <row r="128" ht="45" customHeight="1" x14ac:dyDescent="0.25"/>
    <row r="129" ht="45" customHeight="1" x14ac:dyDescent="0.25"/>
    <row r="130" ht="45" customHeight="1" x14ac:dyDescent="0.25"/>
    <row r="131" ht="45" customHeight="1" x14ac:dyDescent="0.25"/>
    <row r="132" ht="45" customHeight="1" x14ac:dyDescent="0.25"/>
    <row r="133" ht="45" customHeight="1" x14ac:dyDescent="0.25"/>
    <row r="134" ht="45" customHeight="1" x14ac:dyDescent="0.25"/>
    <row r="135" ht="45" customHeight="1" x14ac:dyDescent="0.25"/>
    <row r="136" ht="45" customHeight="1" x14ac:dyDescent="0.25"/>
    <row r="137" ht="45" customHeight="1" x14ac:dyDescent="0.25"/>
    <row r="138" ht="45" customHeight="1" x14ac:dyDescent="0.25"/>
    <row r="139" ht="45" customHeight="1" x14ac:dyDescent="0.25"/>
    <row r="140" ht="45" customHeight="1" x14ac:dyDescent="0.25"/>
    <row r="141" ht="45" customHeight="1" x14ac:dyDescent="0.25"/>
    <row r="142" ht="45" customHeight="1" x14ac:dyDescent="0.25"/>
    <row r="143" ht="45" customHeight="1" x14ac:dyDescent="0.25"/>
    <row r="144" ht="45" customHeight="1" x14ac:dyDescent="0.25"/>
    <row r="145" ht="45" customHeight="1" x14ac:dyDescent="0.25"/>
    <row r="146" ht="45" customHeight="1" x14ac:dyDescent="0.25"/>
    <row r="147" ht="45" customHeight="1" x14ac:dyDescent="0.25"/>
    <row r="148" ht="45" customHeight="1" x14ac:dyDescent="0.25"/>
    <row r="149" ht="45" customHeight="1" x14ac:dyDescent="0.25"/>
    <row r="150" ht="45" customHeight="1" x14ac:dyDescent="0.25"/>
    <row r="151" ht="45" customHeight="1" x14ac:dyDescent="0.25"/>
    <row r="152" ht="45" customHeight="1" x14ac:dyDescent="0.25"/>
    <row r="153" ht="45" customHeight="1" x14ac:dyDescent="0.25"/>
    <row r="154" ht="45" customHeight="1" x14ac:dyDescent="0.25"/>
    <row r="155" ht="45" customHeight="1" x14ac:dyDescent="0.25"/>
    <row r="156" ht="45" customHeight="1" x14ac:dyDescent="0.25"/>
    <row r="157" ht="45" customHeight="1" x14ac:dyDescent="0.25"/>
    <row r="158" ht="45" customHeight="1" x14ac:dyDescent="0.25"/>
    <row r="159" ht="45" customHeight="1" x14ac:dyDescent="0.25"/>
    <row r="160" ht="45" customHeight="1" x14ac:dyDescent="0.25"/>
    <row r="161" ht="45" customHeight="1" x14ac:dyDescent="0.25"/>
    <row r="162" ht="45" customHeight="1" x14ac:dyDescent="0.25"/>
    <row r="163" ht="45" customHeight="1" x14ac:dyDescent="0.25"/>
    <row r="164" ht="45" customHeight="1" x14ac:dyDescent="0.25"/>
    <row r="165" ht="45" customHeight="1" x14ac:dyDescent="0.25"/>
    <row r="166" ht="45" customHeight="1" x14ac:dyDescent="0.25"/>
    <row r="167" ht="45" customHeight="1" x14ac:dyDescent="0.25"/>
    <row r="168" ht="45" customHeight="1" x14ac:dyDescent="0.25"/>
    <row r="169" ht="45" customHeight="1" x14ac:dyDescent="0.25"/>
    <row r="170" ht="45" customHeight="1" x14ac:dyDescent="0.25"/>
    <row r="171" ht="45" customHeight="1" x14ac:dyDescent="0.25"/>
    <row r="172" ht="45" customHeight="1" x14ac:dyDescent="0.25"/>
    <row r="173" ht="45" customHeight="1" x14ac:dyDescent="0.25"/>
    <row r="174" ht="45" customHeight="1" x14ac:dyDescent="0.25"/>
    <row r="175" ht="45" customHeight="1" x14ac:dyDescent="0.25"/>
    <row r="176" ht="45" customHeight="1" x14ac:dyDescent="0.25"/>
    <row r="177" ht="45" customHeight="1" x14ac:dyDescent="0.25"/>
    <row r="178" ht="45" customHeight="1" x14ac:dyDescent="0.25"/>
    <row r="179" ht="45" customHeight="1" x14ac:dyDescent="0.25"/>
    <row r="180" ht="45" customHeight="1" x14ac:dyDescent="0.25"/>
    <row r="181" ht="45" customHeight="1" x14ac:dyDescent="0.25"/>
    <row r="182" ht="45" customHeight="1" x14ac:dyDescent="0.25"/>
    <row r="183" ht="45" customHeight="1" x14ac:dyDescent="0.25"/>
    <row r="184" ht="45" customHeight="1" x14ac:dyDescent="0.25"/>
    <row r="185" ht="45" customHeight="1" x14ac:dyDescent="0.25"/>
    <row r="186" ht="45" customHeight="1" x14ac:dyDescent="0.25"/>
    <row r="187" ht="45" customHeight="1" x14ac:dyDescent="0.25"/>
    <row r="188" ht="45" customHeight="1" x14ac:dyDescent="0.25"/>
    <row r="189" ht="45" customHeight="1" x14ac:dyDescent="0.25"/>
    <row r="190" ht="45" customHeight="1" x14ac:dyDescent="0.25"/>
    <row r="191" ht="45" customHeight="1" x14ac:dyDescent="0.25"/>
    <row r="192" ht="45" customHeight="1" x14ac:dyDescent="0.25"/>
    <row r="193" ht="45" customHeight="1" x14ac:dyDescent="0.25"/>
    <row r="194" ht="45" customHeight="1" x14ac:dyDescent="0.25"/>
    <row r="195" ht="45" customHeight="1" x14ac:dyDescent="0.25"/>
    <row r="196" ht="45" customHeight="1" x14ac:dyDescent="0.25"/>
    <row r="197" ht="45" customHeight="1" x14ac:dyDescent="0.25"/>
    <row r="198" ht="45" customHeight="1" x14ac:dyDescent="0.25"/>
    <row r="199" ht="45" customHeight="1" x14ac:dyDescent="0.25"/>
    <row r="200" ht="45" customHeight="1" x14ac:dyDescent="0.25"/>
    <row r="201" ht="45" customHeight="1" x14ac:dyDescent="0.25"/>
    <row r="202" ht="45" customHeight="1" x14ac:dyDescent="0.25"/>
    <row r="203" ht="45" customHeight="1" x14ac:dyDescent="0.25"/>
    <row r="204" ht="45" customHeight="1" x14ac:dyDescent="0.25"/>
    <row r="205" ht="45" customHeight="1" x14ac:dyDescent="0.25"/>
    <row r="206" ht="45" customHeight="1" x14ac:dyDescent="0.25"/>
    <row r="207" ht="45" customHeight="1" x14ac:dyDescent="0.25"/>
    <row r="208" ht="45" customHeight="1" x14ac:dyDescent="0.25"/>
    <row r="209" ht="45" customHeight="1" x14ac:dyDescent="0.25"/>
    <row r="210" ht="45" customHeight="1" x14ac:dyDescent="0.25"/>
    <row r="211" ht="45" customHeight="1" x14ac:dyDescent="0.25"/>
    <row r="212" ht="45" customHeight="1" x14ac:dyDescent="0.25"/>
    <row r="213" ht="45" customHeight="1" x14ac:dyDescent="0.25"/>
    <row r="214" ht="45" customHeight="1" x14ac:dyDescent="0.25"/>
    <row r="215" ht="45" customHeight="1" x14ac:dyDescent="0.25"/>
    <row r="216" ht="45" customHeight="1" x14ac:dyDescent="0.25"/>
    <row r="217" ht="45" customHeight="1" x14ac:dyDescent="0.25"/>
    <row r="218" ht="45" customHeight="1" x14ac:dyDescent="0.25"/>
    <row r="219" ht="45" customHeight="1" x14ac:dyDescent="0.25"/>
    <row r="220" ht="45" customHeight="1" x14ac:dyDescent="0.25"/>
    <row r="221" ht="45" customHeight="1" x14ac:dyDescent="0.25"/>
    <row r="222" ht="45" customHeight="1" x14ac:dyDescent="0.25"/>
    <row r="223" ht="45" customHeight="1" x14ac:dyDescent="0.25"/>
    <row r="224" ht="45" customHeight="1" x14ac:dyDescent="0.25"/>
    <row r="225" ht="45" customHeight="1" x14ac:dyDescent="0.25"/>
    <row r="226" ht="45" customHeight="1" x14ac:dyDescent="0.25"/>
    <row r="227" ht="45" customHeight="1" x14ac:dyDescent="0.25"/>
    <row r="228" ht="45" customHeight="1" x14ac:dyDescent="0.25"/>
    <row r="229" ht="45" customHeight="1" x14ac:dyDescent="0.25"/>
    <row r="230" ht="45" customHeight="1" x14ac:dyDescent="0.25"/>
    <row r="231" ht="45" customHeight="1" x14ac:dyDescent="0.25"/>
    <row r="232" ht="45" customHeight="1" x14ac:dyDescent="0.25"/>
    <row r="233" ht="45" customHeight="1" x14ac:dyDescent="0.25"/>
    <row r="234" ht="45" customHeight="1" x14ac:dyDescent="0.25"/>
    <row r="235" ht="45" customHeight="1" x14ac:dyDescent="0.25"/>
    <row r="236" ht="45" customHeight="1" x14ac:dyDescent="0.25"/>
    <row r="237" ht="45" customHeight="1" x14ac:dyDescent="0.25"/>
    <row r="238" ht="45" customHeight="1" x14ac:dyDescent="0.25"/>
    <row r="239" ht="45" customHeight="1" x14ac:dyDescent="0.25"/>
    <row r="240" ht="45" customHeight="1" x14ac:dyDescent="0.25"/>
    <row r="241" ht="45" customHeight="1" x14ac:dyDescent="0.25"/>
    <row r="242" ht="45" customHeight="1" x14ac:dyDescent="0.25"/>
    <row r="243" ht="45" customHeight="1" x14ac:dyDescent="0.25"/>
    <row r="244" ht="45" customHeight="1" x14ac:dyDescent="0.25"/>
    <row r="245" ht="45" customHeight="1" x14ac:dyDescent="0.25"/>
    <row r="246" ht="45" customHeight="1" x14ac:dyDescent="0.25"/>
    <row r="247" ht="45" customHeight="1" x14ac:dyDescent="0.25"/>
    <row r="248" ht="45" customHeight="1" x14ac:dyDescent="0.25"/>
    <row r="249" ht="45" customHeight="1" x14ac:dyDescent="0.25"/>
    <row r="250" ht="45" customHeight="1" x14ac:dyDescent="0.25"/>
    <row r="251" ht="45" customHeight="1" x14ac:dyDescent="0.25"/>
    <row r="252" ht="45" customHeight="1" x14ac:dyDescent="0.25"/>
    <row r="253" ht="45" customHeight="1" x14ac:dyDescent="0.25"/>
    <row r="254" ht="45" customHeight="1" x14ac:dyDescent="0.25"/>
    <row r="255" ht="45" customHeight="1" x14ac:dyDescent="0.25"/>
    <row r="256" ht="45" customHeight="1" x14ac:dyDescent="0.25"/>
    <row r="257" ht="45" customHeight="1" x14ac:dyDescent="0.25"/>
    <row r="258" ht="45" customHeight="1" x14ac:dyDescent="0.25"/>
    <row r="259" ht="45" customHeight="1" x14ac:dyDescent="0.25"/>
    <row r="260" ht="45" customHeight="1" x14ac:dyDescent="0.25"/>
    <row r="261" ht="45" customHeight="1" x14ac:dyDescent="0.25"/>
    <row r="262" ht="45" customHeight="1" x14ac:dyDescent="0.25"/>
    <row r="263" ht="45" customHeight="1" x14ac:dyDescent="0.25"/>
    <row r="264" ht="45" customHeight="1" x14ac:dyDescent="0.25"/>
    <row r="265" ht="45" customHeight="1" x14ac:dyDescent="0.25"/>
    <row r="266" ht="45" customHeight="1" x14ac:dyDescent="0.25"/>
    <row r="267" ht="45" customHeight="1" x14ac:dyDescent="0.25"/>
    <row r="268" ht="45" customHeight="1" x14ac:dyDescent="0.25"/>
    <row r="269" ht="45" customHeight="1" x14ac:dyDescent="0.25"/>
    <row r="270" ht="45" customHeight="1" x14ac:dyDescent="0.25"/>
    <row r="271" ht="45" customHeight="1" x14ac:dyDescent="0.25"/>
    <row r="272" ht="45" customHeight="1" x14ac:dyDescent="0.25"/>
    <row r="273" ht="45" customHeight="1" x14ac:dyDescent="0.25"/>
    <row r="274" ht="45" customHeight="1" x14ac:dyDescent="0.25"/>
    <row r="275" ht="45" customHeight="1" x14ac:dyDescent="0.25"/>
    <row r="276" ht="45" customHeight="1" x14ac:dyDescent="0.25"/>
    <row r="277" ht="45" customHeight="1" x14ac:dyDescent="0.25"/>
    <row r="278" ht="45" customHeight="1" x14ac:dyDescent="0.25"/>
    <row r="279" ht="45" customHeight="1" x14ac:dyDescent="0.25"/>
    <row r="280" ht="45" customHeight="1" x14ac:dyDescent="0.25"/>
    <row r="281" ht="45" customHeight="1" x14ac:dyDescent="0.25"/>
    <row r="282" ht="45" customHeight="1" x14ac:dyDescent="0.25"/>
    <row r="283" ht="45" customHeight="1" x14ac:dyDescent="0.25"/>
    <row r="284" ht="45" customHeight="1" x14ac:dyDescent="0.25"/>
    <row r="285" ht="45" customHeight="1" x14ac:dyDescent="0.25"/>
    <row r="286" ht="45" customHeight="1" x14ac:dyDescent="0.25"/>
    <row r="287" ht="45" customHeight="1" x14ac:dyDescent="0.25"/>
    <row r="288" ht="45" customHeight="1" x14ac:dyDescent="0.25"/>
    <row r="289" ht="45" customHeight="1" x14ac:dyDescent="0.25"/>
    <row r="290" ht="45" customHeight="1" x14ac:dyDescent="0.25"/>
    <row r="291" ht="45" customHeight="1" x14ac:dyDescent="0.25"/>
    <row r="292" ht="45" customHeight="1" x14ac:dyDescent="0.25"/>
    <row r="293" ht="45" customHeight="1" x14ac:dyDescent="0.25"/>
    <row r="294" ht="45" customHeight="1" x14ac:dyDescent="0.25"/>
    <row r="295" ht="45" customHeight="1" x14ac:dyDescent="0.25"/>
    <row r="296" ht="45" customHeight="1" x14ac:dyDescent="0.25"/>
    <row r="297" ht="45" customHeight="1" x14ac:dyDescent="0.25"/>
    <row r="298" ht="45" customHeight="1" x14ac:dyDescent="0.25"/>
    <row r="299" ht="45" customHeight="1" x14ac:dyDescent="0.25"/>
    <row r="300" ht="45" customHeight="1" x14ac:dyDescent="0.25"/>
    <row r="301" ht="45" customHeight="1" x14ac:dyDescent="0.25"/>
    <row r="302" ht="45" customHeight="1" x14ac:dyDescent="0.25"/>
    <row r="303" ht="45" customHeight="1" x14ac:dyDescent="0.25"/>
    <row r="304" ht="45" customHeight="1" x14ac:dyDescent="0.25"/>
    <row r="305" ht="45" customHeight="1" x14ac:dyDescent="0.25"/>
    <row r="306" ht="45" customHeight="1" x14ac:dyDescent="0.25"/>
    <row r="307" ht="45" customHeight="1" x14ac:dyDescent="0.25"/>
    <row r="308" ht="45" customHeight="1" x14ac:dyDescent="0.25"/>
    <row r="309" ht="45" customHeight="1" x14ac:dyDescent="0.25"/>
    <row r="310" ht="45" customHeight="1" x14ac:dyDescent="0.25"/>
    <row r="311" ht="45" customHeight="1" x14ac:dyDescent="0.25"/>
    <row r="312" ht="45" customHeight="1" x14ac:dyDescent="0.25"/>
    <row r="313" ht="45" customHeight="1" x14ac:dyDescent="0.25"/>
    <row r="314" ht="45" customHeight="1" x14ac:dyDescent="0.25"/>
    <row r="315" ht="45" customHeight="1" x14ac:dyDescent="0.25"/>
    <row r="316" ht="45" customHeight="1" x14ac:dyDescent="0.25"/>
    <row r="317" ht="45" customHeight="1" x14ac:dyDescent="0.25"/>
    <row r="318" ht="45" customHeight="1" x14ac:dyDescent="0.25"/>
    <row r="319" ht="45" customHeight="1" x14ac:dyDescent="0.25"/>
    <row r="320" ht="45" customHeight="1" x14ac:dyDescent="0.25"/>
    <row r="321" ht="45" customHeight="1" x14ac:dyDescent="0.25"/>
    <row r="322" ht="45" customHeight="1" x14ac:dyDescent="0.25"/>
    <row r="323" ht="45" customHeight="1" x14ac:dyDescent="0.25"/>
    <row r="324" ht="45" customHeight="1" x14ac:dyDescent="0.25"/>
    <row r="325" ht="45" customHeight="1" x14ac:dyDescent="0.25"/>
    <row r="326" ht="45" customHeight="1" x14ac:dyDescent="0.25"/>
    <row r="327" ht="45" customHeight="1" x14ac:dyDescent="0.25"/>
    <row r="328" ht="45" customHeight="1" x14ac:dyDescent="0.25"/>
    <row r="329" ht="45" customHeight="1" x14ac:dyDescent="0.25"/>
    <row r="330" ht="45" customHeight="1" x14ac:dyDescent="0.25"/>
    <row r="331" ht="45" customHeight="1" x14ac:dyDescent="0.25"/>
    <row r="332" ht="45" customHeight="1" x14ac:dyDescent="0.25"/>
    <row r="333" ht="45" customHeight="1" x14ac:dyDescent="0.25"/>
    <row r="334" ht="45" customHeight="1" x14ac:dyDescent="0.25"/>
    <row r="335" ht="45" customHeight="1" x14ac:dyDescent="0.25"/>
    <row r="336" ht="45" customHeight="1" x14ac:dyDescent="0.25"/>
    <row r="337" ht="45" customHeight="1" x14ac:dyDescent="0.25"/>
    <row r="338" ht="45" customHeight="1" x14ac:dyDescent="0.25"/>
    <row r="339" ht="45" customHeight="1" x14ac:dyDescent="0.25"/>
    <row r="340" ht="45" customHeight="1" x14ac:dyDescent="0.25"/>
    <row r="341" ht="45" customHeight="1" x14ac:dyDescent="0.25"/>
    <row r="342" ht="45" customHeight="1" x14ac:dyDescent="0.25"/>
    <row r="343" ht="45" customHeight="1" x14ac:dyDescent="0.25"/>
    <row r="344" ht="45" customHeight="1" x14ac:dyDescent="0.25"/>
    <row r="345" ht="45" customHeight="1" x14ac:dyDescent="0.25"/>
    <row r="346" ht="45" customHeight="1" x14ac:dyDescent="0.25"/>
    <row r="347" ht="45" customHeight="1" x14ac:dyDescent="0.25"/>
    <row r="348" ht="45" customHeight="1" x14ac:dyDescent="0.25"/>
    <row r="349" ht="45" customHeight="1" x14ac:dyDescent="0.25"/>
    <row r="350" ht="45" customHeight="1" x14ac:dyDescent="0.25"/>
    <row r="351" ht="45" customHeight="1" x14ac:dyDescent="0.25"/>
    <row r="352" ht="45" customHeight="1" x14ac:dyDescent="0.25"/>
    <row r="353" ht="45" customHeight="1" x14ac:dyDescent="0.25"/>
    <row r="354" ht="45" customHeight="1" x14ac:dyDescent="0.25"/>
    <row r="355" ht="45" customHeight="1" x14ac:dyDescent="0.25"/>
    <row r="356" ht="45" customHeight="1" x14ac:dyDescent="0.25"/>
    <row r="357" ht="45" customHeight="1" x14ac:dyDescent="0.25"/>
    <row r="358" ht="45" customHeight="1" x14ac:dyDescent="0.25"/>
    <row r="359" ht="45" customHeight="1" x14ac:dyDescent="0.25"/>
    <row r="360" ht="45" customHeight="1" x14ac:dyDescent="0.25"/>
    <row r="361" ht="45" customHeight="1" x14ac:dyDescent="0.25"/>
    <row r="362" ht="45" customHeight="1" x14ac:dyDescent="0.25"/>
    <row r="363" ht="45" customHeight="1" x14ac:dyDescent="0.25"/>
    <row r="364" ht="45" customHeight="1" x14ac:dyDescent="0.25"/>
    <row r="365" ht="45" customHeight="1" x14ac:dyDescent="0.25"/>
    <row r="366" ht="45" customHeight="1" x14ac:dyDescent="0.25"/>
    <row r="367" ht="45" customHeight="1" x14ac:dyDescent="0.25"/>
    <row r="368" ht="45" customHeight="1" x14ac:dyDescent="0.25"/>
    <row r="369" ht="45" customHeight="1" x14ac:dyDescent="0.25"/>
    <row r="370" ht="45" customHeight="1" x14ac:dyDescent="0.25"/>
    <row r="371" ht="45" customHeight="1" x14ac:dyDescent="0.25"/>
    <row r="372" ht="45" customHeight="1" x14ac:dyDescent="0.25"/>
    <row r="373" ht="45" customHeight="1" x14ac:dyDescent="0.25"/>
    <row r="374" ht="45" customHeight="1" x14ac:dyDescent="0.25"/>
    <row r="375" ht="45" customHeight="1" x14ac:dyDescent="0.25"/>
    <row r="376" ht="45" customHeight="1" x14ac:dyDescent="0.25"/>
    <row r="377" ht="45" customHeight="1" x14ac:dyDescent="0.25"/>
    <row r="378" ht="45" customHeight="1" x14ac:dyDescent="0.25"/>
    <row r="379" ht="45" customHeight="1" x14ac:dyDescent="0.25"/>
    <row r="380" ht="45" customHeight="1" x14ac:dyDescent="0.25"/>
    <row r="381" ht="45" customHeight="1" x14ac:dyDescent="0.25"/>
    <row r="382" ht="45" customHeight="1" x14ac:dyDescent="0.25"/>
    <row r="383" ht="45" customHeight="1" x14ac:dyDescent="0.25"/>
    <row r="384" ht="45" customHeight="1" x14ac:dyDescent="0.25"/>
    <row r="385" ht="45" customHeight="1" x14ac:dyDescent="0.25"/>
    <row r="386" ht="45" customHeight="1" x14ac:dyDescent="0.25"/>
    <row r="387" ht="45" customHeight="1" x14ac:dyDescent="0.25"/>
    <row r="388" ht="45" customHeight="1" x14ac:dyDescent="0.25"/>
    <row r="389" ht="45" customHeight="1" x14ac:dyDescent="0.25"/>
    <row r="390" ht="45" customHeight="1" x14ac:dyDescent="0.25"/>
    <row r="391" ht="45" customHeight="1" x14ac:dyDescent="0.25"/>
    <row r="392" ht="45" customHeight="1" x14ac:dyDescent="0.25"/>
    <row r="393" ht="45" customHeight="1" x14ac:dyDescent="0.25"/>
    <row r="394" ht="45" customHeight="1" x14ac:dyDescent="0.25"/>
    <row r="395" ht="45" customHeight="1" x14ac:dyDescent="0.25"/>
    <row r="396" ht="45" customHeight="1" x14ac:dyDescent="0.25"/>
    <row r="397" ht="45" customHeight="1" x14ac:dyDescent="0.25"/>
  </sheetData>
  <mergeCells count="14">
    <mergeCell ref="F1:F2"/>
    <mergeCell ref="G1:G2"/>
    <mergeCell ref="H1:H2"/>
    <mergeCell ref="I1:I2"/>
    <mergeCell ref="A1:A2"/>
    <mergeCell ref="B1:B2"/>
    <mergeCell ref="C1:C2"/>
    <mergeCell ref="D1:D2"/>
    <mergeCell ref="E1:E2"/>
    <mergeCell ref="O1:R1"/>
    <mergeCell ref="K1:K2"/>
    <mergeCell ref="L1:L2"/>
    <mergeCell ref="M1:M2"/>
    <mergeCell ref="N1:N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3"/>
  <sheetViews>
    <sheetView tabSelected="1" zoomScale="85" zoomScaleNormal="85" workbookViewId="0">
      <selection activeCell="H14" sqref="H14"/>
    </sheetView>
  </sheetViews>
  <sheetFormatPr defaultRowHeight="15" x14ac:dyDescent="0.25"/>
  <cols>
    <col min="1" max="1" width="11.28515625" bestFit="1" customWidth="1"/>
    <col min="3" max="3" width="12.5703125" bestFit="1" customWidth="1"/>
  </cols>
  <sheetData>
    <row r="1" spans="1:26" ht="15.75" thickBot="1" x14ac:dyDescent="0.3">
      <c r="A1" s="23" t="s">
        <v>121</v>
      </c>
      <c r="B1" s="23"/>
      <c r="C1" t="s">
        <v>9</v>
      </c>
      <c r="D1" t="s">
        <v>12</v>
      </c>
      <c r="E1" t="s">
        <v>13</v>
      </c>
      <c r="F1" t="s">
        <v>14</v>
      </c>
      <c r="G1" t="s">
        <v>16</v>
      </c>
      <c r="H1" t="s">
        <v>17</v>
      </c>
      <c r="I1" t="s">
        <v>18</v>
      </c>
      <c r="J1" t="s">
        <v>20</v>
      </c>
      <c r="K1" t="s">
        <v>22</v>
      </c>
      <c r="L1" t="s">
        <v>25</v>
      </c>
      <c r="M1" t="s">
        <v>27</v>
      </c>
      <c r="N1" t="s">
        <v>29</v>
      </c>
      <c r="O1" t="s">
        <v>31</v>
      </c>
      <c r="P1" t="s">
        <v>33</v>
      </c>
      <c r="Q1" t="s">
        <v>35</v>
      </c>
      <c r="R1" t="s">
        <v>37</v>
      </c>
      <c r="S1" t="s">
        <v>39</v>
      </c>
      <c r="T1" t="s">
        <v>41</v>
      </c>
      <c r="U1" t="s">
        <v>42</v>
      </c>
      <c r="V1" t="s">
        <v>43</v>
      </c>
      <c r="W1" t="s">
        <v>45</v>
      </c>
      <c r="X1" t="s">
        <v>46</v>
      </c>
      <c r="Y1" t="s">
        <v>48</v>
      </c>
      <c r="Z1" t="s">
        <v>50</v>
      </c>
    </row>
    <row r="2" spans="1:26" ht="15.75" thickBot="1" x14ac:dyDescent="0.3">
      <c r="A2" s="23" t="s">
        <v>122</v>
      </c>
      <c r="B2" s="23"/>
      <c r="C2" s="33" t="s">
        <v>171</v>
      </c>
      <c r="D2" s="33" t="s">
        <v>172</v>
      </c>
      <c r="E2" s="33" t="s">
        <v>171</v>
      </c>
      <c r="F2" s="33" t="s">
        <v>172</v>
      </c>
      <c r="G2" s="33" t="s">
        <v>171</v>
      </c>
      <c r="H2" s="33" t="s">
        <v>172</v>
      </c>
      <c r="I2" s="33" t="s">
        <v>172</v>
      </c>
      <c r="J2" s="33" t="s">
        <v>171</v>
      </c>
      <c r="K2" s="33" t="s">
        <v>172</v>
      </c>
      <c r="L2" s="33" t="s">
        <v>172</v>
      </c>
      <c r="M2" s="33" t="s">
        <v>172</v>
      </c>
      <c r="N2" s="33" t="s">
        <v>172</v>
      </c>
      <c r="O2" s="33" t="s">
        <v>172</v>
      </c>
      <c r="P2" s="33" t="s">
        <v>172</v>
      </c>
      <c r="Q2" s="33" t="s">
        <v>172</v>
      </c>
      <c r="R2" s="33" t="s">
        <v>172</v>
      </c>
      <c r="S2" s="33" t="s">
        <v>172</v>
      </c>
      <c r="T2" s="33" t="s">
        <v>171</v>
      </c>
      <c r="U2" s="33" t="s">
        <v>171</v>
      </c>
      <c r="V2" s="33" t="s">
        <v>172</v>
      </c>
      <c r="W2" s="33" t="s">
        <v>171</v>
      </c>
      <c r="X2" s="33" t="s">
        <v>172</v>
      </c>
      <c r="Y2" s="33" t="s">
        <v>171</v>
      </c>
      <c r="Z2" s="33" t="s">
        <v>172</v>
      </c>
    </row>
    <row r="3" spans="1:26" x14ac:dyDescent="0.25">
      <c r="A3" s="23" t="s">
        <v>116</v>
      </c>
      <c r="B3" s="23"/>
      <c r="C3" t="s">
        <v>171</v>
      </c>
      <c r="D3" t="s">
        <v>171</v>
      </c>
      <c r="E3" t="s">
        <v>171</v>
      </c>
      <c r="F3" t="s">
        <v>171</v>
      </c>
      <c r="G3" t="s">
        <v>171</v>
      </c>
      <c r="H3" t="s">
        <v>171</v>
      </c>
      <c r="I3" t="s">
        <v>171</v>
      </c>
      <c r="J3" t="s">
        <v>171</v>
      </c>
      <c r="K3" t="s">
        <v>171</v>
      </c>
      <c r="L3" t="s">
        <v>171</v>
      </c>
      <c r="M3" t="s">
        <v>171</v>
      </c>
      <c r="N3" t="s">
        <v>171</v>
      </c>
      <c r="O3" t="s">
        <v>171</v>
      </c>
      <c r="P3" t="s">
        <v>171</v>
      </c>
      <c r="Q3" t="s">
        <v>171</v>
      </c>
      <c r="R3" t="s">
        <v>171</v>
      </c>
      <c r="S3" t="s">
        <v>171</v>
      </c>
      <c r="T3" t="s">
        <v>171</v>
      </c>
      <c r="U3" t="s">
        <v>171</v>
      </c>
      <c r="V3" t="s">
        <v>171</v>
      </c>
      <c r="W3" t="s">
        <v>171</v>
      </c>
      <c r="X3" t="s">
        <v>171</v>
      </c>
      <c r="Y3" t="s">
        <v>171</v>
      </c>
      <c r="Z3" t="s">
        <v>171</v>
      </c>
    </row>
    <row r="4" spans="1:26" x14ac:dyDescent="0.25">
      <c r="A4" s="24" t="s">
        <v>118</v>
      </c>
      <c r="B4" s="24"/>
      <c r="C4" t="s">
        <v>171</v>
      </c>
      <c r="D4" t="s">
        <v>171</v>
      </c>
      <c r="E4" t="s">
        <v>171</v>
      </c>
      <c r="F4" t="s">
        <v>171</v>
      </c>
      <c r="G4" t="s">
        <v>171</v>
      </c>
      <c r="H4" t="s">
        <v>171</v>
      </c>
      <c r="I4" t="s">
        <v>171</v>
      </c>
      <c r="J4" t="s">
        <v>171</v>
      </c>
      <c r="K4" t="s">
        <v>171</v>
      </c>
      <c r="L4" t="s">
        <v>171</v>
      </c>
      <c r="M4" t="s">
        <v>171</v>
      </c>
      <c r="N4" t="s">
        <v>171</v>
      </c>
      <c r="O4" t="s">
        <v>171</v>
      </c>
      <c r="P4" t="s">
        <v>171</v>
      </c>
      <c r="Q4" t="s">
        <v>171</v>
      </c>
      <c r="R4" t="s">
        <v>171</v>
      </c>
      <c r="S4" t="s">
        <v>171</v>
      </c>
      <c r="T4" t="s">
        <v>171</v>
      </c>
      <c r="U4" t="s">
        <v>171</v>
      </c>
      <c r="V4" t="s">
        <v>171</v>
      </c>
      <c r="W4" t="s">
        <v>171</v>
      </c>
      <c r="X4" t="s">
        <v>171</v>
      </c>
      <c r="Y4" t="s">
        <v>171</v>
      </c>
      <c r="Z4" t="s">
        <v>171</v>
      </c>
    </row>
    <row r="5" spans="1:26" x14ac:dyDescent="0.25">
      <c r="A5" s="24" t="s">
        <v>124</v>
      </c>
      <c r="B5" s="24"/>
      <c r="C5" t="s">
        <v>171</v>
      </c>
      <c r="D5" t="s">
        <v>171</v>
      </c>
      <c r="E5" t="s">
        <v>172</v>
      </c>
      <c r="F5" t="s">
        <v>171</v>
      </c>
      <c r="G5" t="s">
        <v>171</v>
      </c>
      <c r="H5" t="s">
        <v>171</v>
      </c>
      <c r="I5" t="s">
        <v>171</v>
      </c>
      <c r="J5" t="s">
        <v>171</v>
      </c>
      <c r="K5" t="s">
        <v>171</v>
      </c>
      <c r="L5" t="s">
        <v>171</v>
      </c>
      <c r="M5" t="s">
        <v>171</v>
      </c>
      <c r="N5" t="s">
        <v>171</v>
      </c>
      <c r="O5" t="s">
        <v>172</v>
      </c>
      <c r="P5" t="s">
        <v>171</v>
      </c>
      <c r="Q5" t="s">
        <v>171</v>
      </c>
      <c r="R5" t="s">
        <v>171</v>
      </c>
      <c r="S5" t="s">
        <v>171</v>
      </c>
      <c r="T5" t="s">
        <v>171</v>
      </c>
      <c r="U5" t="s">
        <v>171</v>
      </c>
      <c r="V5" t="s">
        <v>171</v>
      </c>
      <c r="W5" t="s">
        <v>171</v>
      </c>
      <c r="X5" t="s">
        <v>171</v>
      </c>
      <c r="Y5" t="s">
        <v>172</v>
      </c>
      <c r="Z5" t="s">
        <v>171</v>
      </c>
    </row>
    <row r="6" spans="1:26" ht="28.5" customHeight="1" x14ac:dyDescent="0.25">
      <c r="A6" s="22" t="s">
        <v>129</v>
      </c>
      <c r="B6" s="22"/>
      <c r="C6">
        <v>2</v>
      </c>
      <c r="D6">
        <v>0</v>
      </c>
      <c r="E6">
        <v>9</v>
      </c>
      <c r="F6">
        <v>0</v>
      </c>
      <c r="G6">
        <v>3</v>
      </c>
      <c r="H6">
        <v>0</v>
      </c>
      <c r="I6">
        <v>0</v>
      </c>
      <c r="J6">
        <v>26</v>
      </c>
      <c r="K6">
        <v>0</v>
      </c>
      <c r="L6">
        <v>0</v>
      </c>
      <c r="M6">
        <v>0</v>
      </c>
      <c r="N6">
        <v>0</v>
      </c>
      <c r="O6">
        <v>0</v>
      </c>
      <c r="P6">
        <v>0</v>
      </c>
      <c r="Q6">
        <v>0</v>
      </c>
      <c r="R6">
        <v>0</v>
      </c>
      <c r="S6">
        <v>0</v>
      </c>
      <c r="T6">
        <v>4</v>
      </c>
      <c r="U6">
        <v>2</v>
      </c>
      <c r="V6">
        <v>0</v>
      </c>
      <c r="W6">
        <v>24</v>
      </c>
      <c r="X6">
        <v>0</v>
      </c>
      <c r="Y6">
        <v>43</v>
      </c>
      <c r="Z6">
        <v>0</v>
      </c>
    </row>
    <row r="8" spans="1:26" ht="15.75" thickBot="1" x14ac:dyDescent="0.3">
      <c r="A8" s="23" t="s">
        <v>121</v>
      </c>
      <c r="B8" s="23"/>
      <c r="C8" t="s">
        <v>52</v>
      </c>
      <c r="D8" t="s">
        <v>54</v>
      </c>
      <c r="E8" t="s">
        <v>56</v>
      </c>
      <c r="F8" t="s">
        <v>58</v>
      </c>
      <c r="G8" t="s">
        <v>60</v>
      </c>
      <c r="H8" t="s">
        <v>62</v>
      </c>
      <c r="I8" t="s">
        <v>64</v>
      </c>
      <c r="J8" t="s">
        <v>66</v>
      </c>
      <c r="K8" t="s">
        <v>68</v>
      </c>
      <c r="L8" t="s">
        <v>70</v>
      </c>
      <c r="M8" t="s">
        <v>72</v>
      </c>
      <c r="N8" t="s">
        <v>74</v>
      </c>
      <c r="O8" t="s">
        <v>76</v>
      </c>
      <c r="P8" t="s">
        <v>78</v>
      </c>
      <c r="Q8" t="s">
        <v>80</v>
      </c>
      <c r="R8" t="s">
        <v>82</v>
      </c>
      <c r="S8" t="s">
        <v>84</v>
      </c>
      <c r="T8" t="s">
        <v>86</v>
      </c>
      <c r="U8" t="s">
        <v>88</v>
      </c>
      <c r="V8" t="s">
        <v>90</v>
      </c>
      <c r="W8" t="s">
        <v>92</v>
      </c>
      <c r="X8" t="s">
        <v>94</v>
      </c>
      <c r="Y8" t="s">
        <v>95</v>
      </c>
      <c r="Z8" t="s">
        <v>97</v>
      </c>
    </row>
    <row r="9" spans="1:26" ht="15.75" thickBot="1" x14ac:dyDescent="0.3">
      <c r="A9" s="23" t="s">
        <v>122</v>
      </c>
      <c r="B9" s="23"/>
      <c r="C9" s="33" t="s">
        <v>171</v>
      </c>
      <c r="D9" s="33" t="s">
        <v>172</v>
      </c>
      <c r="E9" s="33" t="s">
        <v>171</v>
      </c>
      <c r="F9" s="33" t="s">
        <v>172</v>
      </c>
      <c r="G9" s="33" t="s">
        <v>171</v>
      </c>
      <c r="H9" s="33" t="s">
        <v>172</v>
      </c>
      <c r="I9" s="33" t="s">
        <v>171</v>
      </c>
      <c r="J9" s="33" t="s">
        <v>172</v>
      </c>
      <c r="K9" s="33" t="s">
        <v>171</v>
      </c>
      <c r="L9" s="33" t="s">
        <v>172</v>
      </c>
      <c r="M9" s="33" t="s">
        <v>171</v>
      </c>
      <c r="N9" s="33" t="s">
        <v>171</v>
      </c>
      <c r="O9" s="33" t="s">
        <v>171</v>
      </c>
      <c r="P9" s="33" t="s">
        <v>172</v>
      </c>
      <c r="Q9" s="33" t="s">
        <v>171</v>
      </c>
      <c r="R9" s="33" t="s">
        <v>172</v>
      </c>
      <c r="S9" s="33" t="s">
        <v>171</v>
      </c>
      <c r="T9" s="33" t="s">
        <v>172</v>
      </c>
      <c r="U9" s="33" t="s">
        <v>171</v>
      </c>
      <c r="V9" s="33" t="s">
        <v>171</v>
      </c>
      <c r="W9" s="33" t="s">
        <v>171</v>
      </c>
      <c r="X9" s="33" t="s">
        <v>172</v>
      </c>
      <c r="Y9" s="33" t="s">
        <v>172</v>
      </c>
      <c r="Z9" s="33" t="s">
        <v>171</v>
      </c>
    </row>
    <row r="10" spans="1:26" x14ac:dyDescent="0.25">
      <c r="A10" s="23" t="s">
        <v>116</v>
      </c>
      <c r="B10" s="23"/>
      <c r="C10" t="s">
        <v>171</v>
      </c>
      <c r="D10" t="s">
        <v>171</v>
      </c>
      <c r="E10" t="s">
        <v>171</v>
      </c>
      <c r="F10" t="s">
        <v>171</v>
      </c>
      <c r="G10" t="s">
        <v>171</v>
      </c>
      <c r="H10" t="s">
        <v>171</v>
      </c>
      <c r="I10" t="s">
        <v>171</v>
      </c>
      <c r="J10" t="s">
        <v>171</v>
      </c>
      <c r="K10" t="s">
        <v>171</v>
      </c>
      <c r="L10" t="s">
        <v>171</v>
      </c>
      <c r="M10" t="s">
        <v>171</v>
      </c>
      <c r="N10" t="s">
        <v>171</v>
      </c>
      <c r="O10" t="s">
        <v>171</v>
      </c>
      <c r="P10" t="s">
        <v>171</v>
      </c>
      <c r="Q10" t="s">
        <v>171</v>
      </c>
      <c r="R10" t="s">
        <v>171</v>
      </c>
      <c r="S10" t="s">
        <v>171</v>
      </c>
      <c r="T10" t="s">
        <v>171</v>
      </c>
      <c r="U10" t="s">
        <v>171</v>
      </c>
      <c r="V10" t="s">
        <v>171</v>
      </c>
      <c r="W10" t="s">
        <v>171</v>
      </c>
      <c r="X10" t="s">
        <v>171</v>
      </c>
      <c r="Y10" t="s">
        <v>171</v>
      </c>
      <c r="Z10" t="s">
        <v>171</v>
      </c>
    </row>
    <row r="11" spans="1:26" x14ac:dyDescent="0.25">
      <c r="A11" s="24" t="s">
        <v>118</v>
      </c>
      <c r="B11" s="24"/>
      <c r="C11" t="s">
        <v>171</v>
      </c>
      <c r="D11" t="s">
        <v>171</v>
      </c>
      <c r="E11" t="s">
        <v>171</v>
      </c>
      <c r="F11" t="s">
        <v>171</v>
      </c>
      <c r="G11" t="s">
        <v>171</v>
      </c>
      <c r="H11" t="s">
        <v>171</v>
      </c>
      <c r="I11" t="s">
        <v>171</v>
      </c>
      <c r="J11" t="s">
        <v>171</v>
      </c>
      <c r="K11" t="s">
        <v>171</v>
      </c>
      <c r="L11" t="s">
        <v>171</v>
      </c>
      <c r="M11" t="s">
        <v>171</v>
      </c>
      <c r="N11" t="s">
        <v>171</v>
      </c>
      <c r="O11" t="s">
        <v>171</v>
      </c>
      <c r="P11" t="s">
        <v>171</v>
      </c>
      <c r="Q11" t="s">
        <v>171</v>
      </c>
      <c r="R11" t="s">
        <v>171</v>
      </c>
      <c r="S11" t="s">
        <v>171</v>
      </c>
      <c r="T11" t="s">
        <v>171</v>
      </c>
      <c r="U11" t="s">
        <v>171</v>
      </c>
      <c r="V11" t="s">
        <v>171</v>
      </c>
      <c r="W11" t="s">
        <v>171</v>
      </c>
      <c r="X11" t="s">
        <v>171</v>
      </c>
      <c r="Y11" t="s">
        <v>171</v>
      </c>
      <c r="Z11" t="s">
        <v>171</v>
      </c>
    </row>
    <row r="12" spans="1:26" x14ac:dyDescent="0.25">
      <c r="A12" s="24" t="s">
        <v>124</v>
      </c>
      <c r="B12" s="24"/>
      <c r="C12" t="s">
        <v>171</v>
      </c>
      <c r="D12" t="s">
        <v>171</v>
      </c>
      <c r="E12" t="s">
        <v>171</v>
      </c>
      <c r="F12" t="s">
        <v>171</v>
      </c>
      <c r="G12" t="s">
        <v>171</v>
      </c>
      <c r="H12" t="s">
        <v>171</v>
      </c>
      <c r="I12" t="s">
        <v>171</v>
      </c>
      <c r="J12" t="s">
        <v>171</v>
      </c>
      <c r="K12" t="s">
        <v>171</v>
      </c>
      <c r="L12" t="s">
        <v>171</v>
      </c>
      <c r="M12" t="s">
        <v>171</v>
      </c>
      <c r="N12" t="s">
        <v>171</v>
      </c>
      <c r="O12" t="s">
        <v>171</v>
      </c>
      <c r="P12" t="s">
        <v>171</v>
      </c>
      <c r="Q12" t="s">
        <v>171</v>
      </c>
      <c r="R12" t="s">
        <v>171</v>
      </c>
      <c r="S12" t="s">
        <v>171</v>
      </c>
      <c r="T12" t="s">
        <v>171</v>
      </c>
      <c r="U12" t="s">
        <v>171</v>
      </c>
      <c r="V12" t="s">
        <v>171</v>
      </c>
      <c r="W12" t="s">
        <v>171</v>
      </c>
      <c r="X12" t="s">
        <v>171</v>
      </c>
      <c r="Y12" t="s">
        <v>171</v>
      </c>
      <c r="Z12" t="s">
        <v>171</v>
      </c>
    </row>
    <row r="13" spans="1:26" ht="30" customHeight="1" x14ac:dyDescent="0.25">
      <c r="A13" s="22" t="s">
        <v>129</v>
      </c>
      <c r="B13" s="22"/>
      <c r="C13">
        <v>12</v>
      </c>
      <c r="D13">
        <v>0</v>
      </c>
      <c r="E13">
        <v>11</v>
      </c>
      <c r="F13">
        <v>0</v>
      </c>
      <c r="G13">
        <v>13</v>
      </c>
      <c r="H13">
        <v>0</v>
      </c>
      <c r="I13">
        <v>4</v>
      </c>
      <c r="J13">
        <v>0</v>
      </c>
      <c r="K13">
        <v>81</v>
      </c>
      <c r="L13">
        <v>0</v>
      </c>
      <c r="M13">
        <v>11</v>
      </c>
      <c r="N13">
        <v>11</v>
      </c>
      <c r="O13">
        <v>12</v>
      </c>
      <c r="P13">
        <v>0</v>
      </c>
      <c r="Q13">
        <v>1</v>
      </c>
      <c r="R13">
        <v>0</v>
      </c>
      <c r="S13">
        <v>6</v>
      </c>
      <c r="T13">
        <v>0</v>
      </c>
      <c r="U13">
        <v>4</v>
      </c>
      <c r="V13">
        <v>7</v>
      </c>
      <c r="W13">
        <v>5</v>
      </c>
      <c r="X13">
        <v>0</v>
      </c>
      <c r="Y13">
        <v>0</v>
      </c>
      <c r="Z13">
        <v>8</v>
      </c>
    </row>
    <row r="18" spans="1:12" ht="15.75" thickBot="1" x14ac:dyDescent="0.3">
      <c r="A18" s="23" t="s">
        <v>121</v>
      </c>
      <c r="B18" s="23"/>
      <c r="C18" t="s">
        <v>98</v>
      </c>
      <c r="D18" t="s">
        <v>100</v>
      </c>
      <c r="E18" t="s">
        <v>101</v>
      </c>
      <c r="F18" t="s">
        <v>103</v>
      </c>
      <c r="G18" t="s">
        <v>105</v>
      </c>
      <c r="H18" t="s">
        <v>107</v>
      </c>
      <c r="I18" t="s">
        <v>109</v>
      </c>
      <c r="J18" t="s">
        <v>111</v>
      </c>
      <c r="K18" t="s">
        <v>113</v>
      </c>
      <c r="L18" t="s">
        <v>115</v>
      </c>
    </row>
    <row r="19" spans="1:12" ht="15.75" thickBot="1" x14ac:dyDescent="0.3">
      <c r="A19" s="23" t="s">
        <v>122</v>
      </c>
      <c r="B19" s="23"/>
      <c r="C19" s="33" t="s">
        <v>172</v>
      </c>
      <c r="D19" s="33" t="s">
        <v>171</v>
      </c>
      <c r="E19" s="33" t="s">
        <v>172</v>
      </c>
      <c r="F19" s="33" t="s">
        <v>171</v>
      </c>
      <c r="G19" s="33" t="s">
        <v>172</v>
      </c>
      <c r="H19" s="33" t="s">
        <v>171</v>
      </c>
      <c r="I19" s="33" t="s">
        <v>172</v>
      </c>
      <c r="J19" s="33" t="s">
        <v>171</v>
      </c>
      <c r="K19" s="33" t="s">
        <v>172</v>
      </c>
      <c r="L19" s="33" t="s">
        <v>171</v>
      </c>
    </row>
    <row r="20" spans="1:12" x14ac:dyDescent="0.25">
      <c r="A20" s="23" t="s">
        <v>116</v>
      </c>
      <c r="B20" s="23"/>
      <c r="C20" t="s">
        <v>171</v>
      </c>
      <c r="D20" t="s">
        <v>171</v>
      </c>
      <c r="E20" t="s">
        <v>171</v>
      </c>
      <c r="F20" t="s">
        <v>171</v>
      </c>
      <c r="G20" t="s">
        <v>171</v>
      </c>
      <c r="H20" t="s">
        <v>171</v>
      </c>
      <c r="I20" t="s">
        <v>171</v>
      </c>
      <c r="J20" t="s">
        <v>171</v>
      </c>
      <c r="K20" t="s">
        <v>171</v>
      </c>
      <c r="L20" t="s">
        <v>171</v>
      </c>
    </row>
    <row r="21" spans="1:12" x14ac:dyDescent="0.25">
      <c r="A21" s="24" t="s">
        <v>118</v>
      </c>
      <c r="B21" s="24"/>
      <c r="C21" t="s">
        <v>171</v>
      </c>
      <c r="D21" t="s">
        <v>171</v>
      </c>
      <c r="E21" t="s">
        <v>171</v>
      </c>
      <c r="F21" t="s">
        <v>171</v>
      </c>
      <c r="G21" t="s">
        <v>171</v>
      </c>
      <c r="H21" t="s">
        <v>171</v>
      </c>
      <c r="I21" t="s">
        <v>171</v>
      </c>
      <c r="J21" t="s">
        <v>171</v>
      </c>
      <c r="K21" t="s">
        <v>171</v>
      </c>
      <c r="L21" t="s">
        <v>171</v>
      </c>
    </row>
    <row r="22" spans="1:12" x14ac:dyDescent="0.25">
      <c r="A22" s="24" t="s">
        <v>124</v>
      </c>
      <c r="B22" s="24"/>
      <c r="C22" t="s">
        <v>171</v>
      </c>
      <c r="D22" t="s">
        <v>171</v>
      </c>
      <c r="E22" t="s">
        <v>172</v>
      </c>
      <c r="F22" t="s">
        <v>171</v>
      </c>
      <c r="G22" t="s">
        <v>171</v>
      </c>
      <c r="H22" t="s">
        <v>171</v>
      </c>
      <c r="I22" t="s">
        <v>171</v>
      </c>
      <c r="J22" t="s">
        <v>172</v>
      </c>
      <c r="K22" t="s">
        <v>171</v>
      </c>
      <c r="L22" t="s">
        <v>171</v>
      </c>
    </row>
    <row r="23" spans="1:12" ht="30" customHeight="1" x14ac:dyDescent="0.25">
      <c r="A23" s="22" t="s">
        <v>129</v>
      </c>
      <c r="B23" s="22"/>
      <c r="C23">
        <v>0</v>
      </c>
      <c r="D23">
        <v>3</v>
      </c>
      <c r="E23">
        <v>0</v>
      </c>
      <c r="F23">
        <v>4</v>
      </c>
      <c r="G23">
        <v>0</v>
      </c>
      <c r="H23">
        <v>3</v>
      </c>
      <c r="I23">
        <v>0</v>
      </c>
      <c r="J23">
        <v>3</v>
      </c>
      <c r="K23">
        <v>0</v>
      </c>
      <c r="L23">
        <v>7</v>
      </c>
    </row>
  </sheetData>
  <mergeCells count="18">
    <mergeCell ref="A6:B6"/>
    <mergeCell ref="A1:B1"/>
    <mergeCell ref="A2:B2"/>
    <mergeCell ref="A3:B3"/>
    <mergeCell ref="A4:B4"/>
    <mergeCell ref="A5:B5"/>
    <mergeCell ref="A23:B23"/>
    <mergeCell ref="A8:B8"/>
    <mergeCell ref="A9:B9"/>
    <mergeCell ref="A10:B10"/>
    <mergeCell ref="A11:B11"/>
    <mergeCell ref="A12:B12"/>
    <mergeCell ref="A13:B13"/>
    <mergeCell ref="A18:B18"/>
    <mergeCell ref="A19:B19"/>
    <mergeCell ref="A20:B20"/>
    <mergeCell ref="A21:B21"/>
    <mergeCell ref="A22:B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8"/>
  <sheetViews>
    <sheetView workbookViewId="0">
      <selection activeCell="C4" sqref="C4:D4"/>
    </sheetView>
  </sheetViews>
  <sheetFormatPr defaultRowHeight="15" x14ac:dyDescent="0.25"/>
  <cols>
    <col min="1" max="1" width="24.85546875" bestFit="1" customWidth="1"/>
    <col min="11" max="11" width="19.85546875" bestFit="1" customWidth="1"/>
    <col min="12" max="12" width="28.28515625" customWidth="1"/>
    <col min="14" max="14" width="11.85546875" bestFit="1" customWidth="1"/>
    <col min="15" max="15" width="17.28515625" bestFit="1" customWidth="1"/>
    <col min="16" max="16" width="31.85546875" bestFit="1" customWidth="1"/>
  </cols>
  <sheetData>
    <row r="1" spans="1:17" x14ac:dyDescent="0.25">
      <c r="A1" s="25" t="s">
        <v>126</v>
      </c>
      <c r="B1" s="25"/>
      <c r="C1" s="25"/>
      <c r="D1" s="25"/>
      <c r="F1" s="25" t="s">
        <v>127</v>
      </c>
      <c r="G1" s="25"/>
      <c r="H1" s="25"/>
      <c r="I1" s="25"/>
      <c r="J1" s="29"/>
      <c r="K1" s="25" t="s">
        <v>132</v>
      </c>
      <c r="L1" s="25"/>
      <c r="N1" s="13" t="s">
        <v>133</v>
      </c>
      <c r="O1" s="13" t="s">
        <v>128</v>
      </c>
      <c r="P1" s="25" t="s">
        <v>178</v>
      </c>
      <c r="Q1" s="25"/>
    </row>
    <row r="2" spans="1:17" x14ac:dyDescent="0.25">
      <c r="A2" s="27" t="s">
        <v>119</v>
      </c>
      <c r="B2" s="27"/>
      <c r="C2" s="27"/>
      <c r="D2" s="27"/>
      <c r="F2" s="27" t="s">
        <v>119</v>
      </c>
      <c r="G2" s="27"/>
      <c r="H2" s="27"/>
      <c r="I2" s="27"/>
      <c r="J2" s="29"/>
      <c r="K2" s="27" t="s">
        <v>119</v>
      </c>
      <c r="L2" s="27"/>
      <c r="N2" s="14" t="str">
        <f>$L$7</f>
        <v>0111</v>
      </c>
      <c r="O2" s="15" t="str">
        <f>$L$3</f>
        <v>0001</v>
      </c>
      <c r="P2" s="16" t="s">
        <v>179</v>
      </c>
      <c r="Q2" s="17">
        <f>C3/(C3+C4)</f>
        <v>0.83333333333333337</v>
      </c>
    </row>
    <row r="3" spans="1:17" x14ac:dyDescent="0.25">
      <c r="A3" s="28" t="s">
        <v>120</v>
      </c>
      <c r="B3" s="28"/>
      <c r="C3" s="6">
        <f>COUNTIF('Messages Data'!K3:K397,"TP")</f>
        <v>35</v>
      </c>
      <c r="D3" s="6">
        <f>COUNTIF('Messages Data'!K3:K397,"FP")</f>
        <v>3</v>
      </c>
      <c r="F3" s="31" t="s">
        <v>122</v>
      </c>
      <c r="G3" s="31"/>
      <c r="H3" s="6">
        <f>COUNTIF('Scenario Data'!C2:Z2,"YES")+COUNTIF('Scenario Data'!C9:Z9,"YES")+COUNTIF('Scenario Data'!C19:L19,"YES")</f>
        <v>31</v>
      </c>
      <c r="I3" s="6">
        <f>COUNTIF('Scenario Data'!C2:Z2,"NO")+COUNTIF('Scenario Data'!C9:Z9,"NO")+COUNTIF('Scenario Data'!C19:L19,"NO")</f>
        <v>27</v>
      </c>
      <c r="K3" s="8" t="s">
        <v>128</v>
      </c>
      <c r="L3" s="11" t="s">
        <v>146</v>
      </c>
      <c r="N3" s="14" t="str">
        <f t="shared" ref="N3:N11" si="0">$L$7</f>
        <v>0111</v>
      </c>
      <c r="O3" s="15" t="str">
        <f t="shared" ref="O3:O11" si="1">$L$3</f>
        <v>0001</v>
      </c>
      <c r="P3" s="7" t="s">
        <v>180</v>
      </c>
      <c r="Q3" s="18">
        <f>D4/(D3+D4)</f>
        <v>0.90625</v>
      </c>
    </row>
    <row r="4" spans="1:17" x14ac:dyDescent="0.25">
      <c r="A4" s="28"/>
      <c r="B4" s="28"/>
      <c r="C4" s="6">
        <f>COUNTIF('Messages Data'!K3:K397,"FN")</f>
        <v>7</v>
      </c>
      <c r="D4" s="6">
        <f>COUNTIF('Messages Data'!K3:K397,"TN")</f>
        <v>29</v>
      </c>
      <c r="F4" s="31" t="s">
        <v>116</v>
      </c>
      <c r="G4" s="31"/>
      <c r="H4" s="6">
        <f>COUNTIF('Scenario Data'!C3:Z3,"YES")+COUNTIF('Scenario Data'!C10:Z10,"YES")+COUNTIF('Scenario Data'!C20:L20,"YES")</f>
        <v>0</v>
      </c>
      <c r="I4" s="6">
        <f>COUNTIF('Scenario Data'!C3:Z3,"NO")+COUNTIF('Scenario Data'!C10:Z10,"NO")+COUNTIF('Scenario Data'!C20:L20,"NO")</f>
        <v>58</v>
      </c>
      <c r="K4" s="8" t="s">
        <v>130</v>
      </c>
      <c r="L4" s="9">
        <v>74</v>
      </c>
      <c r="N4" s="14" t="str">
        <f t="shared" si="0"/>
        <v>0111</v>
      </c>
      <c r="O4" s="15" t="str">
        <f t="shared" si="1"/>
        <v>0001</v>
      </c>
      <c r="P4" s="16" t="s">
        <v>181</v>
      </c>
      <c r="Q4" s="17">
        <f>C3/(C3+D3)</f>
        <v>0.92105263157894735</v>
      </c>
    </row>
    <row r="5" spans="1:17" x14ac:dyDescent="0.25">
      <c r="A5" s="27" t="s">
        <v>119</v>
      </c>
      <c r="B5" s="27"/>
      <c r="C5" s="27"/>
      <c r="D5" s="27"/>
      <c r="F5" s="28" t="s">
        <v>118</v>
      </c>
      <c r="G5" s="28"/>
      <c r="H5" s="6">
        <f>COUNTIF('Scenario Data'!C4:Z4,"YES")+COUNTIF('Scenario Data'!C11:Z11,"YES")+COUNTIF('Scenario Data'!C21:L21,"YES")</f>
        <v>0</v>
      </c>
      <c r="I5" s="6">
        <f>COUNTIF('Scenario Data'!C4:Z4,"NO")+COUNTIF('Scenario Data'!C11:Z11,"NO")+COUNTIF('Scenario Data'!C21:L21,"NO")</f>
        <v>58</v>
      </c>
      <c r="K5" s="26" t="s">
        <v>134</v>
      </c>
      <c r="L5" s="26"/>
      <c r="N5" s="14" t="str">
        <f t="shared" si="0"/>
        <v>0111</v>
      </c>
      <c r="O5" s="15" t="str">
        <f t="shared" si="1"/>
        <v>0001</v>
      </c>
      <c r="P5" s="7" t="s">
        <v>182</v>
      </c>
      <c r="Q5" s="18">
        <f>D4/(D4+C4)</f>
        <v>0.80555555555555558</v>
      </c>
    </row>
    <row r="6" spans="1:17" x14ac:dyDescent="0.25">
      <c r="A6" s="28" t="s">
        <v>125</v>
      </c>
      <c r="B6" s="28"/>
      <c r="C6" s="6">
        <f>COUNTIF('Messages Data'!L3:L396,"YES")</f>
        <v>0</v>
      </c>
      <c r="D6" s="6">
        <f>COUNTIF('Messages Data'!L3:L396,"NO")</f>
        <v>74</v>
      </c>
      <c r="F6" s="28" t="s">
        <v>124</v>
      </c>
      <c r="G6" s="28"/>
      <c r="H6" s="6">
        <f>COUNTIF('Scenario Data'!C5:Z5,"YES")+COUNTIF('Scenario Data'!C12:Z12,"YES")+COUNTIF('Scenario Data'!C22:L22,"YES")</f>
        <v>5</v>
      </c>
      <c r="I6" s="6">
        <f>COUNTIF('Scenario Data'!C5:Z5,"NO")+COUNTIF('Scenario Data'!C12:Z12,"NO")+COUNTIF('Scenario Data'!C22:L22,"NO")</f>
        <v>53</v>
      </c>
      <c r="K6" s="8" t="s">
        <v>131</v>
      </c>
      <c r="L6" s="9" t="s">
        <v>176</v>
      </c>
      <c r="N6" s="14" t="str">
        <f t="shared" si="0"/>
        <v>0111</v>
      </c>
      <c r="O6" s="15" t="str">
        <f t="shared" si="1"/>
        <v>0001</v>
      </c>
      <c r="P6" s="7" t="s">
        <v>183</v>
      </c>
      <c r="Q6" s="18">
        <f>D3/(D3+D4)</f>
        <v>9.375E-2</v>
      </c>
    </row>
    <row r="7" spans="1:17" x14ac:dyDescent="0.25">
      <c r="A7" s="28" t="s">
        <v>118</v>
      </c>
      <c r="B7" s="28"/>
      <c r="C7" s="6">
        <f>COUNTIF('Messages Data'!M3:M396,"YES")</f>
        <v>0</v>
      </c>
      <c r="D7" s="6">
        <f>COUNTIF('Messages Data'!M3:M396,"NO")</f>
        <v>74</v>
      </c>
      <c r="F7" s="30" t="s">
        <v>129</v>
      </c>
      <c r="G7" s="30"/>
      <c r="H7" s="32">
        <f>SUM('Scenario Data'!C6:Z6)+SUM('Scenario Data'!C13:Z13)+SUM('Scenario Data'!C23:L23)</f>
        <v>319</v>
      </c>
      <c r="I7" s="32"/>
      <c r="K7" s="8" t="s">
        <v>133</v>
      </c>
      <c r="L7" s="12" t="s">
        <v>175</v>
      </c>
      <c r="N7" s="14" t="str">
        <f t="shared" si="0"/>
        <v>0111</v>
      </c>
      <c r="O7" s="15" t="str">
        <f t="shared" si="1"/>
        <v>0001</v>
      </c>
      <c r="P7" s="7" t="s">
        <v>184</v>
      </c>
      <c r="Q7" s="18">
        <f>D3/(D3+C3)</f>
        <v>7.8947368421052627E-2</v>
      </c>
    </row>
    <row r="8" spans="1:17" x14ac:dyDescent="0.25">
      <c r="A8" s="28" t="s">
        <v>124</v>
      </c>
      <c r="B8" s="28"/>
      <c r="C8" s="6">
        <f>COUNTIF('Messages Data'!N3:N396,"YES")</f>
        <v>3</v>
      </c>
      <c r="D8" s="6">
        <f>COUNTIF('Messages Data'!N3:N396,"NO")</f>
        <v>71</v>
      </c>
      <c r="N8" s="14" t="str">
        <f t="shared" si="0"/>
        <v>0111</v>
      </c>
      <c r="O8" s="15" t="str">
        <f t="shared" si="1"/>
        <v>0001</v>
      </c>
      <c r="P8" s="7" t="s">
        <v>185</v>
      </c>
      <c r="Q8" s="18">
        <f>C4/(C4+D4)</f>
        <v>0.19444444444444445</v>
      </c>
    </row>
    <row r="9" spans="1:17" x14ac:dyDescent="0.25">
      <c r="A9" s="28" t="s">
        <v>123</v>
      </c>
      <c r="B9" s="7" t="s">
        <v>4</v>
      </c>
      <c r="C9" s="6">
        <f>COUNTIF('Messages Data'!O2:O396,"YES")</f>
        <v>35</v>
      </c>
      <c r="D9" s="6">
        <f>COUNTIF('Messages Data'!O2:O396,"NO")</f>
        <v>39</v>
      </c>
      <c r="N9" s="14" t="str">
        <f t="shared" si="0"/>
        <v>0111</v>
      </c>
      <c r="O9" s="15" t="str">
        <f t="shared" si="1"/>
        <v>0001</v>
      </c>
      <c r="P9" s="16" t="s">
        <v>186</v>
      </c>
      <c r="Q9" s="17">
        <f>(C3+D4)/(C3+D3+C4+D4)</f>
        <v>0.86486486486486491</v>
      </c>
    </row>
    <row r="10" spans="1:17" x14ac:dyDescent="0.25">
      <c r="A10" s="28"/>
      <c r="B10" s="7" t="s">
        <v>5</v>
      </c>
      <c r="C10" s="6">
        <f>COUNTIF('Messages Data'!P2:P396,"YES")</f>
        <v>35</v>
      </c>
      <c r="D10" s="6">
        <f>COUNTIF('Messages Data'!P2:P396,"NO")</f>
        <v>39</v>
      </c>
      <c r="N10" s="14" t="str">
        <f t="shared" si="0"/>
        <v>0111</v>
      </c>
      <c r="O10" s="15" t="str">
        <f t="shared" si="1"/>
        <v>0001</v>
      </c>
      <c r="P10" s="16" t="s">
        <v>187</v>
      </c>
      <c r="Q10" s="17">
        <f>2*(C3)/(2*C3+D3+C4)</f>
        <v>0.875</v>
      </c>
    </row>
    <row r="11" spans="1:17" x14ac:dyDescent="0.25">
      <c r="A11" s="28"/>
      <c r="B11" s="7" t="s">
        <v>6</v>
      </c>
      <c r="C11" s="6">
        <f>COUNTIF('Messages Data'!Q2:Q396,"YES")</f>
        <v>37</v>
      </c>
      <c r="D11" s="6">
        <f>COUNTIF('Messages Data'!Q2:Q396,"NO")</f>
        <v>37</v>
      </c>
      <c r="N11" s="14" t="str">
        <f t="shared" si="0"/>
        <v>0111</v>
      </c>
      <c r="O11" s="15" t="str">
        <f t="shared" si="1"/>
        <v>0001</v>
      </c>
      <c r="P11" s="16" t="s">
        <v>188</v>
      </c>
      <c r="Q11" s="17">
        <f>((C3*D4 )- (C4*D3)) / SQRT((C3+D3)*(C3+C4)*(D4+D3)*(D4+C4))</f>
        <v>0.73306705359620827</v>
      </c>
    </row>
    <row r="12" spans="1:17" x14ac:dyDescent="0.25">
      <c r="A12" s="28"/>
      <c r="B12" s="7" t="s">
        <v>7</v>
      </c>
      <c r="C12" s="6">
        <f>COUNTIF('Messages Data'!R2:R396,"YES")</f>
        <v>37</v>
      </c>
      <c r="D12" s="6">
        <f>COUNTIF('Messages Data'!R2:R396,"NO")</f>
        <v>37</v>
      </c>
      <c r="N12" s="14" t="str">
        <f>$L$7</f>
        <v>0111</v>
      </c>
      <c r="O12" s="15" t="str">
        <f>$L$3</f>
        <v>0001</v>
      </c>
      <c r="P12" s="7" t="s">
        <v>125</v>
      </c>
      <c r="Q12" s="19">
        <f t="shared" ref="Q12:Q18" si="2">C6/$L$4</f>
        <v>0</v>
      </c>
    </row>
    <row r="13" spans="1:17" x14ac:dyDescent="0.25">
      <c r="N13" s="14" t="str">
        <f t="shared" ref="N13:N18" si="3">$L$7</f>
        <v>0111</v>
      </c>
      <c r="O13" s="15" t="str">
        <f t="shared" ref="O13:O18" si="4">$L$3</f>
        <v>0001</v>
      </c>
      <c r="P13" s="7" t="s">
        <v>118</v>
      </c>
      <c r="Q13" s="19">
        <f t="shared" si="2"/>
        <v>0</v>
      </c>
    </row>
    <row r="14" spans="1:17" x14ac:dyDescent="0.25">
      <c r="N14" s="14" t="str">
        <f t="shared" si="3"/>
        <v>0111</v>
      </c>
      <c r="O14" s="15" t="str">
        <f t="shared" si="4"/>
        <v>0001</v>
      </c>
      <c r="P14" s="7" t="s">
        <v>124</v>
      </c>
      <c r="Q14" s="19">
        <f>C8/$L$4</f>
        <v>4.0540540540540543E-2</v>
      </c>
    </row>
    <row r="15" spans="1:17" x14ac:dyDescent="0.25">
      <c r="N15" s="14" t="str">
        <f t="shared" si="3"/>
        <v>0111</v>
      </c>
      <c r="O15" s="15" t="str">
        <f t="shared" si="4"/>
        <v>0001</v>
      </c>
      <c r="P15" s="7" t="s">
        <v>189</v>
      </c>
      <c r="Q15" s="19">
        <f t="shared" si="2"/>
        <v>0.47297297297297297</v>
      </c>
    </row>
    <row r="16" spans="1:17" x14ac:dyDescent="0.25">
      <c r="N16" s="14" t="str">
        <f t="shared" si="3"/>
        <v>0111</v>
      </c>
      <c r="O16" s="15" t="str">
        <f t="shared" si="4"/>
        <v>0001</v>
      </c>
      <c r="P16" s="7" t="s">
        <v>190</v>
      </c>
      <c r="Q16" s="19">
        <f t="shared" si="2"/>
        <v>0.47297297297297297</v>
      </c>
    </row>
    <row r="17" spans="14:17" x14ac:dyDescent="0.25">
      <c r="N17" s="14" t="str">
        <f t="shared" si="3"/>
        <v>0111</v>
      </c>
      <c r="O17" s="15" t="str">
        <f t="shared" si="4"/>
        <v>0001</v>
      </c>
      <c r="P17" s="7" t="s">
        <v>191</v>
      </c>
      <c r="Q17" s="19">
        <f t="shared" si="2"/>
        <v>0.5</v>
      </c>
    </row>
    <row r="18" spans="14:17" x14ac:dyDescent="0.25">
      <c r="N18" s="14" t="str">
        <f t="shared" si="3"/>
        <v>0111</v>
      </c>
      <c r="O18" s="15" t="str">
        <f t="shared" si="4"/>
        <v>0001</v>
      </c>
      <c r="P18" s="7" t="s">
        <v>192</v>
      </c>
      <c r="Q18" s="19">
        <f t="shared" si="2"/>
        <v>0.5</v>
      </c>
    </row>
  </sheetData>
  <mergeCells count="21">
    <mergeCell ref="A8:B8"/>
    <mergeCell ref="A9:A12"/>
    <mergeCell ref="A2:D2"/>
    <mergeCell ref="J1:J2"/>
    <mergeCell ref="A1:D1"/>
    <mergeCell ref="F1:I1"/>
    <mergeCell ref="F2:I2"/>
    <mergeCell ref="F7:G7"/>
    <mergeCell ref="F3:G3"/>
    <mergeCell ref="F4:G4"/>
    <mergeCell ref="F5:G5"/>
    <mergeCell ref="A6:B6"/>
    <mergeCell ref="A7:B7"/>
    <mergeCell ref="A5:D5"/>
    <mergeCell ref="A3:B4"/>
    <mergeCell ref="H7:I7"/>
    <mergeCell ref="P1:Q1"/>
    <mergeCell ref="K5:L5"/>
    <mergeCell ref="K1:L1"/>
    <mergeCell ref="K2:L2"/>
    <mergeCell ref="F6:G6"/>
  </mergeCells>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3</vt:i4>
      </vt:variant>
    </vt:vector>
  </HeadingPairs>
  <TitlesOfParts>
    <vt:vector size="3" baseType="lpstr">
      <vt:lpstr>Messages Data</vt:lpstr>
      <vt:lpstr>Scenario Data</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2024-03-27T12:35:32Z</dcterms:created>
  <dcterms:modified xsi:type="dcterms:W3CDTF">2024-04-10T20:16:21Z</dcterms:modified>
</cp:coreProperties>
</file>