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esktop\junior fall semester\BI\BI project\"/>
    </mc:Choice>
  </mc:AlternateContent>
  <xr:revisionPtr revIDLastSave="0" documentId="13_ncr:1_{5671EAB1-040D-4870-AE03-E01559F78563}" xr6:coauthVersionLast="47" xr6:coauthVersionMax="47" xr10:uidLastSave="{00000000-0000-0000-0000-000000000000}"/>
  <bookViews>
    <workbookView xWindow="-108" yWindow="-108" windowWidth="23256" windowHeight="12576" xr2:uid="{9D4A5C42-6447-44EB-8D6D-4E7F58B88A8A}"/>
  </bookViews>
  <sheets>
    <sheet name="OLAP_CUBE" sheetId="6" r:id="rId1"/>
    <sheet name="OLAP_Process" sheetId="5" r:id="rId2"/>
  </sheets>
  <definedNames>
    <definedName name="Slicer_Clients_sex">#N/A</definedName>
    <definedName name="Slicer_Clients_sex1">#N/A</definedName>
    <definedName name="Slicer_hot_cold">#N/A</definedName>
    <definedName name="Slicer_hot_cold1">#N/A</definedName>
    <definedName name="Slicer_Meal_name">#N/A</definedName>
    <definedName name="Slicer_Meal_name1">#N/A</definedName>
    <definedName name="Slicer_Restaurant_name">#N/A</definedName>
    <definedName name="Slicer_Restaurant_name1">#N/A</definedName>
    <definedName name="Slicer_Restaurant_type">#N/A</definedName>
    <definedName name="Slicer_Restaurant_type1">#N/A</definedName>
    <definedName name="Slicer_Serve_type">#N/A</definedName>
    <definedName name="Slicer_Serve_type1">#N/A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lients_232ad5a3-acde-44ca-8dca-1a8a765b5af9" name="Dim_Clients" connection="SqlServer DESKTOP-NJ5CJ4L report"/>
          <x15:modelTable id="Dim_meals_27938ea1-dd3c-480d-8b11-286bbf4cb4ce" name="Dim_meals" connection="SqlServer DESKTOP-NJ5CJ4L report"/>
          <x15:modelTable id="Dim_restaurants_0f549b95-39f8-4c1b-bfa0-c55586c5e2c6" name="Dim_restaurants" connection="SqlServer DESKTOP-NJ5CJ4L report"/>
          <x15:modelTable id="Fact_orders_73d4089f-df2d-41f5-9a7d-715b297ca91e" name="Fact_orders" connection="SqlServer DESKTOP-NJ5CJ4L report"/>
        </x15:modelTables>
        <x15:modelRelationships>
          <x15:modelRelationship fromTable="Fact_orders" fromColumn="client_id" toTable="Dim_Clients" toColumn="Client_id"/>
          <x15:modelRelationship fromTable="Fact_orders" fromColumn="meal_id" toTable="Dim_meals" toColumn="meal_id"/>
          <x15:modelRelationship fromTable="Fact_orders" fromColumn="restaurant_id" toTable="Dim_restaurants" toColumn="restaurant_id"/>
        </x15:modelRelationships>
      </x15:dataModel>
    </ext>
  </extLst>
</workbook>
</file>

<file path=xl/calcChain.xml><?xml version="1.0" encoding="utf-8"?>
<calcChain xmlns="http://schemas.openxmlformats.org/spreadsheetml/2006/main">
  <c r="A196" i="6" l="1"/>
  <c r="A188" i="6"/>
  <c r="A180" i="6"/>
  <c r="A172" i="6"/>
  <c r="A164" i="6"/>
  <c r="A156" i="6"/>
  <c r="A148" i="6"/>
  <c r="A140" i="6"/>
  <c r="A132" i="6"/>
  <c r="A124" i="6"/>
  <c r="A116" i="6"/>
  <c r="A108" i="6"/>
  <c r="A100" i="6"/>
  <c r="A92" i="6"/>
  <c r="A84" i="6"/>
  <c r="A76" i="6"/>
  <c r="A68" i="6"/>
  <c r="A60" i="6"/>
  <c r="A52" i="6"/>
  <c r="A44" i="6"/>
  <c r="A36" i="6"/>
  <c r="A28" i="6"/>
  <c r="A20" i="6"/>
  <c r="A12" i="6"/>
  <c r="A4" i="6"/>
  <c r="A27" i="6"/>
  <c r="A25" i="6"/>
  <c r="A142" i="6"/>
  <c r="A86" i="6"/>
  <c r="A30" i="6"/>
  <c r="A195" i="6"/>
  <c r="A187" i="6"/>
  <c r="A179" i="6"/>
  <c r="A171" i="6"/>
  <c r="A163" i="6"/>
  <c r="A155" i="6"/>
  <c r="A147" i="6"/>
  <c r="A139" i="6"/>
  <c r="A131" i="6"/>
  <c r="A123" i="6"/>
  <c r="A115" i="6"/>
  <c r="A107" i="6"/>
  <c r="A99" i="6"/>
  <c r="A91" i="6"/>
  <c r="A83" i="6"/>
  <c r="A75" i="6"/>
  <c r="A67" i="6"/>
  <c r="A59" i="6"/>
  <c r="A51" i="6"/>
  <c r="A43" i="6"/>
  <c r="A35" i="6"/>
  <c r="A11" i="6"/>
  <c r="A3" i="6"/>
  <c r="A17" i="6"/>
  <c r="A158" i="6"/>
  <c r="A94" i="6"/>
  <c r="A38" i="6"/>
  <c r="A202" i="6"/>
  <c r="A194" i="6"/>
  <c r="A186" i="6"/>
  <c r="A178" i="6"/>
  <c r="A170" i="6"/>
  <c r="A162" i="6"/>
  <c r="A154" i="6"/>
  <c r="A146" i="6"/>
  <c r="A138" i="6"/>
  <c r="A130" i="6"/>
  <c r="A122" i="6"/>
  <c r="A114" i="6"/>
  <c r="A106" i="6"/>
  <c r="A98" i="6"/>
  <c r="A90" i="6"/>
  <c r="A82" i="6"/>
  <c r="A74" i="6"/>
  <c r="A66" i="6"/>
  <c r="A58" i="6"/>
  <c r="A50" i="6"/>
  <c r="A42" i="6"/>
  <c r="A34" i="6"/>
  <c r="A26" i="6"/>
  <c r="A18" i="6"/>
  <c r="A10" i="6"/>
  <c r="A2" i="6"/>
  <c r="A73" i="6"/>
  <c r="C1" i="6"/>
  <c r="C75" i="6"/>
  <c r="C51" i="6"/>
  <c r="A190" i="6"/>
  <c r="A110" i="6"/>
  <c r="A46" i="6"/>
  <c r="A201" i="6"/>
  <c r="A193" i="6"/>
  <c r="A185" i="6"/>
  <c r="A177" i="6"/>
  <c r="A169" i="6"/>
  <c r="A161" i="6"/>
  <c r="A153" i="6"/>
  <c r="A145" i="6"/>
  <c r="A137" i="6"/>
  <c r="A129" i="6"/>
  <c r="A121" i="6"/>
  <c r="A113" i="6"/>
  <c r="A105" i="6"/>
  <c r="A97" i="6"/>
  <c r="A89" i="6"/>
  <c r="A81" i="6"/>
  <c r="A65" i="6"/>
  <c r="A57" i="6"/>
  <c r="A49" i="6"/>
  <c r="A41" i="6"/>
  <c r="A9" i="6"/>
  <c r="C139" i="6"/>
  <c r="C83" i="6"/>
  <c r="A182" i="6"/>
  <c r="A134" i="6"/>
  <c r="A78" i="6"/>
  <c r="A6" i="6"/>
  <c r="C196" i="6"/>
  <c r="C188" i="6"/>
  <c r="C180" i="6"/>
  <c r="C172" i="6"/>
  <c r="C164" i="6"/>
  <c r="C156" i="6"/>
  <c r="C148" i="6"/>
  <c r="C140" i="6"/>
  <c r="C132" i="6"/>
  <c r="C124" i="6"/>
  <c r="C116" i="6"/>
  <c r="C108" i="6"/>
  <c r="C100" i="6"/>
  <c r="C92" i="6"/>
  <c r="C84" i="6"/>
  <c r="C76" i="6"/>
  <c r="C68" i="6"/>
  <c r="C60" i="6"/>
  <c r="C52" i="6"/>
  <c r="C44" i="6"/>
  <c r="C36" i="6"/>
  <c r="C28" i="6"/>
  <c r="C20" i="6"/>
  <c r="C12" i="6"/>
  <c r="C4" i="6"/>
  <c r="A200" i="6"/>
  <c r="C200" i="6" s="1"/>
  <c r="A192" i="6"/>
  <c r="C192" i="6" s="1"/>
  <c r="A184" i="6"/>
  <c r="C184" i="6" s="1"/>
  <c r="A176" i="6"/>
  <c r="C176" i="6" s="1"/>
  <c r="A168" i="6"/>
  <c r="C168" i="6" s="1"/>
  <c r="A160" i="6"/>
  <c r="C160" i="6" s="1"/>
  <c r="A152" i="6"/>
  <c r="C152" i="6" s="1"/>
  <c r="A144" i="6"/>
  <c r="C144" i="6" s="1"/>
  <c r="A136" i="6"/>
  <c r="C136" i="6" s="1"/>
  <c r="A128" i="6"/>
  <c r="C128" i="6" s="1"/>
  <c r="A120" i="6"/>
  <c r="C120" i="6" s="1"/>
  <c r="A112" i="6"/>
  <c r="C112" i="6" s="1"/>
  <c r="A104" i="6"/>
  <c r="C104" i="6" s="1"/>
  <c r="A96" i="6"/>
  <c r="C96" i="6" s="1"/>
  <c r="A88" i="6"/>
  <c r="C88" i="6" s="1"/>
  <c r="A80" i="6"/>
  <c r="C80" i="6" s="1"/>
  <c r="A72" i="6"/>
  <c r="C72" i="6" s="1"/>
  <c r="A64" i="6"/>
  <c r="C64" i="6" s="1"/>
  <c r="A56" i="6"/>
  <c r="C56" i="6" s="1"/>
  <c r="A48" i="6"/>
  <c r="C48" i="6" s="1"/>
  <c r="A40" i="6"/>
  <c r="C40" i="6" s="1"/>
  <c r="A32" i="6"/>
  <c r="C32" i="6" s="1"/>
  <c r="A24" i="6"/>
  <c r="C24" i="6" s="1"/>
  <c r="A16" i="6"/>
  <c r="C16" i="6" s="1"/>
  <c r="A8" i="6"/>
  <c r="C8" i="6" s="1"/>
  <c r="B1" i="6"/>
  <c r="C27" i="6"/>
  <c r="A198" i="6"/>
  <c r="A150" i="6"/>
  <c r="A102" i="6"/>
  <c r="A62" i="6"/>
  <c r="A14" i="6"/>
  <c r="B200" i="6"/>
  <c r="B196" i="6"/>
  <c r="B192" i="6"/>
  <c r="B188" i="6"/>
  <c r="B184" i="6"/>
  <c r="B180" i="6"/>
  <c r="B176" i="6"/>
  <c r="B172" i="6"/>
  <c r="B168" i="6"/>
  <c r="B164" i="6"/>
  <c r="B160" i="6"/>
  <c r="B156" i="6"/>
  <c r="B152" i="6"/>
  <c r="B148" i="6"/>
  <c r="B144" i="6"/>
  <c r="B140" i="6"/>
  <c r="B136" i="6"/>
  <c r="B132" i="6"/>
  <c r="B128" i="6"/>
  <c r="B124" i="6"/>
  <c r="B120" i="6"/>
  <c r="B116" i="6"/>
  <c r="B112" i="6"/>
  <c r="B108" i="6"/>
  <c r="B104" i="6"/>
  <c r="B100" i="6"/>
  <c r="B96" i="6"/>
  <c r="B92" i="6"/>
  <c r="B88" i="6"/>
  <c r="B84" i="6"/>
  <c r="B80" i="6"/>
  <c r="B76" i="6"/>
  <c r="B72" i="6"/>
  <c r="B68" i="6"/>
  <c r="B64" i="6"/>
  <c r="B60" i="6"/>
  <c r="B56" i="6"/>
  <c r="B52" i="6"/>
  <c r="B48" i="6"/>
  <c r="B44" i="6"/>
  <c r="B40" i="6"/>
  <c r="B36" i="6"/>
  <c r="B32" i="6"/>
  <c r="B28" i="6"/>
  <c r="B24" i="6"/>
  <c r="B20" i="6"/>
  <c r="B16" i="6"/>
  <c r="B12" i="6"/>
  <c r="B8" i="6"/>
  <c r="B4" i="6"/>
  <c r="A199" i="6"/>
  <c r="A191" i="6"/>
  <c r="A183" i="6"/>
  <c r="A175" i="6"/>
  <c r="A167" i="6"/>
  <c r="A159" i="6"/>
  <c r="A151" i="6"/>
  <c r="A143" i="6"/>
  <c r="A135" i="6"/>
  <c r="C135" i="6" s="1"/>
  <c r="A127" i="6"/>
  <c r="C127" i="6" s="1"/>
  <c r="A119" i="6"/>
  <c r="C119" i="6" s="1"/>
  <c r="A111" i="6"/>
  <c r="A103" i="6"/>
  <c r="A95" i="6"/>
  <c r="A87" i="6"/>
  <c r="C87" i="6" s="1"/>
  <c r="A79" i="6"/>
  <c r="C79" i="6" s="1"/>
  <c r="A71" i="6"/>
  <c r="C71" i="6" s="1"/>
  <c r="A63" i="6"/>
  <c r="A55" i="6"/>
  <c r="C55" i="6" s="1"/>
  <c r="A47" i="6"/>
  <c r="C47" i="6" s="1"/>
  <c r="A39" i="6"/>
  <c r="C39" i="6" s="1"/>
  <c r="A31" i="6"/>
  <c r="C31" i="6" s="1"/>
  <c r="A23" i="6"/>
  <c r="C23" i="6" s="1"/>
  <c r="A15" i="6"/>
  <c r="A7" i="6"/>
  <c r="C7" i="6" s="1"/>
  <c r="C199" i="6"/>
  <c r="C195" i="6"/>
  <c r="C191" i="6"/>
  <c r="C187" i="6"/>
  <c r="C183" i="6"/>
  <c r="C179" i="6"/>
  <c r="C175" i="6"/>
  <c r="C171" i="6"/>
  <c r="C167" i="6"/>
  <c r="C163" i="6"/>
  <c r="C159" i="6"/>
  <c r="C155" i="6"/>
  <c r="C151" i="6"/>
  <c r="C147" i="6"/>
  <c r="C143" i="6"/>
  <c r="C115" i="6"/>
  <c r="C111" i="6"/>
  <c r="C107" i="6"/>
  <c r="C103" i="6"/>
  <c r="C99" i="6"/>
  <c r="C91" i="6"/>
  <c r="C67" i="6"/>
  <c r="C43" i="6"/>
  <c r="C15" i="6"/>
  <c r="A166" i="6"/>
  <c r="A118" i="6"/>
  <c r="A54" i="6"/>
  <c r="B199" i="6"/>
  <c r="B195" i="6"/>
  <c r="B191" i="6"/>
  <c r="B187" i="6"/>
  <c r="B183" i="6"/>
  <c r="B179" i="6"/>
  <c r="B175" i="6"/>
  <c r="B171" i="6"/>
  <c r="B167" i="6"/>
  <c r="B163" i="6"/>
  <c r="B159" i="6"/>
  <c r="B155" i="6"/>
  <c r="B151" i="6"/>
  <c r="B147" i="6"/>
  <c r="B143" i="6"/>
  <c r="B139" i="6"/>
  <c r="B135" i="6"/>
  <c r="B131" i="6"/>
  <c r="B127" i="6"/>
  <c r="B123" i="6"/>
  <c r="B119" i="6"/>
  <c r="B115" i="6"/>
  <c r="B111" i="6"/>
  <c r="B107" i="6"/>
  <c r="B103" i="6"/>
  <c r="B99" i="6"/>
  <c r="B95" i="6"/>
  <c r="B91" i="6"/>
  <c r="B87" i="6"/>
  <c r="B83" i="6"/>
  <c r="B79" i="6"/>
  <c r="B75" i="6"/>
  <c r="B71" i="6"/>
  <c r="B67" i="6"/>
  <c r="B63" i="6"/>
  <c r="B59" i="6"/>
  <c r="B55" i="6"/>
  <c r="B51" i="6"/>
  <c r="B47" i="6"/>
  <c r="B43" i="6"/>
  <c r="B39" i="6"/>
  <c r="B35" i="6"/>
  <c r="B31" i="6"/>
  <c r="B27" i="6"/>
  <c r="B23" i="6"/>
  <c r="B15" i="6"/>
  <c r="B11" i="6"/>
  <c r="B7" i="6"/>
  <c r="B3" i="6"/>
  <c r="A197" i="6"/>
  <c r="A189" i="6"/>
  <c r="A181" i="6"/>
  <c r="A173" i="6"/>
  <c r="A165" i="6"/>
  <c r="A157" i="6"/>
  <c r="A149" i="6"/>
  <c r="A141" i="6"/>
  <c r="A133" i="6"/>
  <c r="A125" i="6"/>
  <c r="A117" i="6"/>
  <c r="A109" i="6"/>
  <c r="A101" i="6"/>
  <c r="A93" i="6"/>
  <c r="A85" i="6"/>
  <c r="A77" i="6"/>
  <c r="A69" i="6"/>
  <c r="A61" i="6"/>
  <c r="A53" i="6"/>
  <c r="A45" i="6"/>
  <c r="A37" i="6"/>
  <c r="A29" i="6"/>
  <c r="A21" i="6"/>
  <c r="A13" i="6"/>
  <c r="A5" i="6"/>
  <c r="A19" i="6"/>
  <c r="A33" i="6"/>
  <c r="C123" i="6"/>
  <c r="C95" i="6"/>
  <c r="C63" i="6"/>
  <c r="C35" i="6"/>
  <c r="C11" i="6"/>
  <c r="A174" i="6"/>
  <c r="A126" i="6"/>
  <c r="A70" i="6"/>
  <c r="A22" i="6"/>
  <c r="B158" i="6"/>
  <c r="C158" i="6"/>
  <c r="B94" i="6"/>
  <c r="C94" i="6"/>
  <c r="B38" i="6"/>
  <c r="C38" i="6"/>
  <c r="B202" i="6"/>
  <c r="C202" i="6"/>
  <c r="B194" i="6"/>
  <c r="C194" i="6"/>
  <c r="B186" i="6"/>
  <c r="C186" i="6"/>
  <c r="B178" i="6"/>
  <c r="C178" i="6"/>
  <c r="B170" i="6"/>
  <c r="C170" i="6"/>
  <c r="B162" i="6"/>
  <c r="C162" i="6"/>
  <c r="B154" i="6"/>
  <c r="C154" i="6"/>
  <c r="B146" i="6"/>
  <c r="C146" i="6"/>
  <c r="B138" i="6"/>
  <c r="C138" i="6"/>
  <c r="B130" i="6"/>
  <c r="C130" i="6"/>
  <c r="B122" i="6"/>
  <c r="C122" i="6"/>
  <c r="B114" i="6"/>
  <c r="C114" i="6"/>
  <c r="B106" i="6"/>
  <c r="C106" i="6"/>
  <c r="B98" i="6"/>
  <c r="C98" i="6"/>
  <c r="B90" i="6"/>
  <c r="C90" i="6"/>
  <c r="B82" i="6"/>
  <c r="C82" i="6"/>
  <c r="B74" i="6"/>
  <c r="C74" i="6"/>
  <c r="B66" i="6"/>
  <c r="C66" i="6"/>
  <c r="B58" i="6"/>
  <c r="C58" i="6"/>
  <c r="B50" i="6"/>
  <c r="C50" i="6"/>
  <c r="B42" i="6"/>
  <c r="C42" i="6"/>
  <c r="B34" i="6"/>
  <c r="C34" i="6"/>
  <c r="B26" i="6"/>
  <c r="C26" i="6"/>
  <c r="B18" i="6"/>
  <c r="C18" i="6"/>
  <c r="B10" i="6"/>
  <c r="C10" i="6"/>
  <c r="B2" i="6"/>
  <c r="C2" i="6"/>
  <c r="C73" i="6"/>
  <c r="C17" i="6"/>
  <c r="C25" i="6"/>
  <c r="C3" i="6"/>
  <c r="C59" i="6"/>
  <c r="C131" i="6"/>
  <c r="C30" i="6"/>
  <c r="C86" i="6"/>
  <c r="C142" i="6"/>
  <c r="B190" i="6"/>
  <c r="C190" i="6"/>
  <c r="B110" i="6"/>
  <c r="C110" i="6"/>
  <c r="B46" i="6"/>
  <c r="C46" i="6"/>
  <c r="B201" i="6"/>
  <c r="C201" i="6"/>
  <c r="B193" i="6"/>
  <c r="C193" i="6"/>
  <c r="B185" i="6"/>
  <c r="C185" i="6"/>
  <c r="B177" i="6"/>
  <c r="C177" i="6"/>
  <c r="B169" i="6"/>
  <c r="C169" i="6"/>
  <c r="B161" i="6"/>
  <c r="C161" i="6"/>
  <c r="B153" i="6"/>
  <c r="C153" i="6"/>
  <c r="B145" i="6"/>
  <c r="C145" i="6"/>
  <c r="B137" i="6"/>
  <c r="C137" i="6"/>
  <c r="B129" i="6"/>
  <c r="C129" i="6"/>
  <c r="B121" i="6"/>
  <c r="C121" i="6"/>
  <c r="B113" i="6"/>
  <c r="C113" i="6"/>
  <c r="B105" i="6"/>
  <c r="C105" i="6"/>
  <c r="B97" i="6"/>
  <c r="C97" i="6"/>
  <c r="B89" i="6"/>
  <c r="C89" i="6"/>
  <c r="B81" i="6"/>
  <c r="C81" i="6"/>
  <c r="B65" i="6"/>
  <c r="C65" i="6"/>
  <c r="B57" i="6"/>
  <c r="C57" i="6"/>
  <c r="B49" i="6"/>
  <c r="C49" i="6"/>
  <c r="B41" i="6"/>
  <c r="C41" i="6"/>
  <c r="B9" i="6"/>
  <c r="C9" i="6"/>
  <c r="B182" i="6"/>
  <c r="C182" i="6"/>
  <c r="B134" i="6"/>
  <c r="C134" i="6"/>
  <c r="B78" i="6"/>
  <c r="C78" i="6"/>
  <c r="B6" i="6"/>
  <c r="C6" i="6"/>
  <c r="B17" i="6"/>
  <c r="B25" i="6"/>
  <c r="B73" i="6"/>
  <c r="B30" i="6"/>
  <c r="B86" i="6"/>
  <c r="B142" i="6"/>
  <c r="B198" i="6"/>
  <c r="C198" i="6"/>
  <c r="B150" i="6"/>
  <c r="C150" i="6"/>
  <c r="B102" i="6"/>
  <c r="C102" i="6"/>
  <c r="B62" i="6"/>
  <c r="C62" i="6"/>
  <c r="B14" i="6"/>
  <c r="C14" i="6"/>
  <c r="B166" i="6"/>
  <c r="C166" i="6"/>
  <c r="B118" i="6"/>
  <c r="C118" i="6"/>
  <c r="B54" i="6"/>
  <c r="C54" i="6"/>
  <c r="B197" i="6"/>
  <c r="C197" i="6"/>
  <c r="B189" i="6"/>
  <c r="C189" i="6"/>
  <c r="B181" i="6"/>
  <c r="C181" i="6"/>
  <c r="B173" i="6"/>
  <c r="C173" i="6"/>
  <c r="B165" i="6"/>
  <c r="C165" i="6"/>
  <c r="B157" i="6"/>
  <c r="C157" i="6"/>
  <c r="B149" i="6"/>
  <c r="C149" i="6"/>
  <c r="B141" i="6"/>
  <c r="C141" i="6"/>
  <c r="B133" i="6"/>
  <c r="C133" i="6"/>
  <c r="B125" i="6"/>
  <c r="C125" i="6"/>
  <c r="B117" i="6"/>
  <c r="C117" i="6"/>
  <c r="B109" i="6"/>
  <c r="C109" i="6"/>
  <c r="B101" i="6"/>
  <c r="C101" i="6"/>
  <c r="B93" i="6"/>
  <c r="C93" i="6"/>
  <c r="B85" i="6"/>
  <c r="C85" i="6"/>
  <c r="B77" i="6"/>
  <c r="C77" i="6"/>
  <c r="B69" i="6"/>
  <c r="C69" i="6"/>
  <c r="B61" i="6"/>
  <c r="C61" i="6"/>
  <c r="B53" i="6"/>
  <c r="C53" i="6"/>
  <c r="B45" i="6"/>
  <c r="C45" i="6"/>
  <c r="B37" i="6"/>
  <c r="C37" i="6"/>
  <c r="B29" i="6"/>
  <c r="C29" i="6"/>
  <c r="B21" i="6"/>
  <c r="C21" i="6"/>
  <c r="B13" i="6"/>
  <c r="C13" i="6"/>
  <c r="B5" i="6"/>
  <c r="C5" i="6"/>
  <c r="B19" i="6"/>
  <c r="C19" i="6"/>
  <c r="B33" i="6"/>
  <c r="C33" i="6"/>
  <c r="B174" i="6"/>
  <c r="C174" i="6"/>
  <c r="B126" i="6"/>
  <c r="C126" i="6"/>
  <c r="B70" i="6"/>
  <c r="C70" i="6"/>
  <c r="B22" i="6"/>
  <c r="C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8364A6-EEF1-47E6-B167-4CF4C267826E}" keepAlive="1" name="Query - Fact_orders" description="Connection to the 'Fact_orders' query in the workbook." type="5" refreshedVersion="8" background="1" saveData="1">
    <dbPr connection="Provider=Microsoft.Mashup.OleDb.1;Data Source=$Workbook$;Location=Fact_orders;Extended Properties=&quot;&quot;" command="SELECT * FROM [Fact_orders]"/>
  </connection>
  <connection id="2" xr16:uid="{C887BE72-80CA-4120-A4A9-D20F5A52DDB3}" name="SqlServer DESKTOP-NJ5CJ4L report" type="100" refreshedVersion="0">
    <extLst>
      <ext xmlns:x15="http://schemas.microsoft.com/office/spreadsheetml/2010/11/main" uri="{DE250136-89BD-433C-8126-D09CA5730AF9}">
        <x15:connection id="c7c07d90-06a3-4b84-b25e-4c3d2c7deb3f"/>
      </ext>
    </extLst>
  </connection>
  <connection id="3" xr16:uid="{4887BCBF-1CE1-4E75-8CD9-1C69E8FF71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0">
    <s v="ThisWorkbookDataModel"/>
    <s v="{[Fact_orders].[Meal_name].[All]}"/>
    <s v="{[Fact_orders].[Restaurant_name].[All]}"/>
    <s v="{[Fact_orders].[Restaurant_type].[All]}"/>
    <s v="{[Fact_orders].[Clients_sex].[All]}"/>
    <s v="{[Fact_orders].[Serve_type].[All]}"/>
    <s v="{[Fact_orders].[hot_cold].[All]}"/>
    <s v="[Fact_orders].[First_and_Last_name].&amp;[Wren Arnold]"/>
    <s v="[Fact_orders].[First_and_Last_name].&amp;[Terrence Payne]"/>
    <s v="[Fact_orders].[First_and_Last_name].&amp;[Sofia Calhoun]"/>
    <s v="[Fact_orders].[First_and_Last_name].&amp;[Seth Calvert]"/>
    <s v="[Fact_orders].[First_and_Last_name].&amp;[Robert Mckee]"/>
    <s v="[Fact_orders].[First_and_Last_name].&amp;[Ollie Kinney]"/>
    <s v="[Fact_orders].[First_and_Last_name].&amp;[Nathalie Marshall]"/>
    <s v="[Fact_orders].[First_and_Last_name].&amp;[Matthias Norton]"/>
    <s v="[Fact_orders].[First_and_Last_name].&amp;[Mahad Ware]"/>
    <s v="[Fact_orders].[First_and_Last_name].&amp;[Liyana Stanton]"/>
    <s v="[Fact_orders].[First_and_Last_name].&amp;[Kyra Mccann]"/>
    <s v="[Fact_orders].[First_and_Last_name].&amp;[Kara Thompson]"/>
    <s v="[Fact_orders].[First_and_Last_name].&amp;[Joyce Newton]"/>
    <s v="[Fact_orders].[First_and_Last_name].&amp;[Jaydon Trujillo]"/>
    <s v="[Fact_orders].[First_and_Last_name].&amp;[Imogen Lynch]"/>
    <s v="[Fact_orders].[First_and_Last_name].&amp;[Freyja Molina]"/>
    <s v="[Fact_orders].[First_and_Last_name].&amp;[Faith Owen]"/>
    <s v="[Fact_orders].[First_and_Last_name].&amp;[Elijah Beech]"/>
    <s v="[Fact_orders].[First_and_Last_name].&amp;[Daanyal Holding]"/>
    <s v="[Fact_orders].[First_and_Last_name].&amp;[Cecil Hatfield]"/>
    <s v="[Fact_orders].[First_and_Last_name].&amp;[Bridie Morales]"/>
    <s v="[Fact_orders].[First_and_Last_name].&amp;[Barbara Hayward]"/>
    <s v="[Fact_orders].[First_and_Last_name].&amp;[Ari Barr]"/>
    <s v="[Fact_orders].[First_and_Last_name].&amp;[Amara Shelton]"/>
    <s v="[Fact_orders].[First_and_Last_name].&amp;[Adelina Ashley]"/>
    <s v="[Fact_orders].[First_and_Last_name].&amp;[Aydin Hirst]"/>
    <s v="[Fact_orders].[First_and_Last_name].&amp;[Atlanta Cunningham]"/>
    <s v="[Fact_orders].[First_and_Last_name].&amp;[Mikaela Croft]"/>
    <s v="[Fact_orders].[First_and_Last_name].&amp;[Isla-Rose Heaton]"/>
    <s v="[Fact_orders].[First_and_Last_name].&amp;[Blake Dyer]"/>
    <s v="[Fact_orders].[First_and_Last_name].&amp;[Willie Cairns]"/>
    <s v="[Fact_orders].[First_and_Last_name].&amp;[Taran Samuels]"/>
    <s v="[Fact_orders].[First_and_Last_name].&amp;[Sioned Russell]"/>
    <s v="[Fact_orders].[First_and_Last_name].&amp;[Sayed Irvine]"/>
    <s v="[Fact_orders].[First_and_Last_name].&amp;[Renzo Henderson]"/>
    <s v="[Fact_orders].[First_and_Last_name].&amp;[Octavia Hooper]"/>
    <s v="[Fact_orders].[First_and_Last_name].&amp;[Natalia Daniel]"/>
    <s v="[Fact_orders].[First_and_Last_name].&amp;[Mason Booth]"/>
    <s v="[Fact_orders].[First_and_Last_name].&amp;[Madison Sanchez]"/>
    <s v="[Fact_orders].[First_and_Last_name].&amp;[Lilly-Mae Greer]"/>
    <s v="[Fact_orders].[First_and_Last_name].&amp;[Kya Melton]"/>
    <s v="[Fact_orders].[First_and_Last_name].&amp;[Kamron Goodwin]"/>
    <s v="[Fact_orders].[First_and_Last_name].&amp;[Joss Brandt]"/>
    <s v="[Fact_orders].[First_and_Last_name].&amp;[Jayda Lord]"/>
    <s v="[Fact_orders].[First_and_Last_name].&amp;[Hanna Shelton]"/>
    <s v="[Fact_orders].[First_and_Last_name].&amp;[Franklyn Findlay]"/>
    <s v="[Fact_orders].[First_and_Last_name].&amp;[Evie Berg]"/>
    <s v="[Fact_orders].[First_and_Last_name].&amp;[Drew Begum]"/>
    <s v="[Fact_orders].[First_and_Last_name].&amp;[Cynthia Frye]"/>
    <s v="[Fact_orders].[First_and_Last_name].&amp;[Cavan Bates]"/>
    <s v="[Fact_orders].[First_and_Last_name].&amp;[Bridget Colley]"/>
    <s v="[Fact_orders].[First_and_Last_name].&amp;[Amar Hewitt]"/>
    <s v="[Fact_orders].[First_and_Last_name].&amp;[Acacia Slater]"/>
    <s v="[Fact_orders].[First_and_Last_name].&amp;[Anayah Lee]"/>
    <s v="[Fact_orders].[First_and_Last_name].&amp;[Parker Drake]"/>
    <s v="[Fact_orders].[First_and_Last_name].&amp;[Jerry Smith]"/>
    <s v="[Fact_orders].[First_and_Last_name].&amp;[Bryson Lynch]"/>
    <s v="[Fact_orders].[First_and_Last_name].[All]"/>
    <s v="[Fact_orders].[First_and_Last_name].&amp;[Whitney Farrington]"/>
    <s v="[Fact_orders].[First_and_Last_name].&amp;[Sydney Wells]"/>
    <s v="[Fact_orders].[First_and_Last_name].&amp;[Simrah Greig]"/>
    <s v="[Fact_orders].[First_and_Last_name].&amp;[Sarah Crossley]"/>
    <s v="[Fact_orders].[First_and_Last_name].&amp;[Rami Sexton]"/>
    <s v="[Fact_orders].[First_and_Last_name].&amp;[Nora Xiong]"/>
    <s v="[Fact_orders].[First_and_Last_name].&amp;[Misha Ashley]"/>
    <s v="[Fact_orders].[First_and_Last_name].&amp;[Marlon Day]"/>
    <s v="[Fact_orders].[First_and_Last_name].&amp;[Macie Lara]"/>
    <s v="[Fact_orders].[First_and_Last_name].&amp;[Lilly-Ann Frey]"/>
    <s v="[Fact_orders].[First_and_Last_name].&amp;[Krystal Bridges]"/>
    <s v="[Fact_orders].[First_and_Last_name].&amp;[Kaiya Robin]"/>
    <s v="[Fact_orders].[First_and_Last_name].&amp;[Jody Horn]"/>
    <s v="[Fact_orders].[First_and_Last_name].&amp;[Janine Coulson]"/>
    <s v="[Fact_orders].[First_and_Last_name].&amp;[Haleemah Davidson]"/>
    <s v="[Fact_orders].[First_and_Last_name].&amp;[Frankie Huff]"/>
    <s v="[Fact_orders].[First_and_Last_name].&amp;[Estelle Doherty]"/>
    <s v="[Fact_orders].[First_and_Last_name].&amp;[Diya Myers]"/>
    <s v="[Fact_orders].[First_and_Last_name].&amp;[Colleen Steele]"/>
    <s v="[Fact_orders].[First_and_Last_name].&amp;[Cassidy Villa]"/>
    <s v="[Fact_orders].[First_and_Last_name].&amp;[Brandi Travis]"/>
    <s v="[Fact_orders].[First_and_Last_name].&amp;[Axl Bull]"/>
    <s v="[Fact_orders].[First_and_Last_name].&amp;[Anisah Downs]"/>
    <s v="[Fact_orders].[First_and_Last_name].&amp;[Aman Mccoy]"/>
    <s v="[Fact_orders].[First_and_Last_name].&amp;[Aahil Redman]"/>
    <s v="[Fact_orders].[First_and_Last_name].&amp;[Frances Major]"/>
    <s v="[Measures].[Sum of Price]"/>
    <s v="[Fact_orders].[First_and_Last_name].&amp;[Tiya Warren]"/>
    <s v="[Fact_orders].[First_and_Last_name].&amp;[Keir Ewing]"/>
    <s v="[Fact_orders].[First_and_Last_name].&amp;[Christina Blankenship]"/>
    <s v="[Fact_orders].[First_and_Last_name].&amp;[Zoey Hendricks]"/>
    <s v="[Fact_orders].[First_and_Last_name].&amp;[Valentina Ratcliffe]"/>
    <s v="[Fact_orders].[First_and_Last_name].&amp;[Subhaan Washington]"/>
    <s v="[Fact_orders].[First_and_Last_name].&amp;[Simone Morse]"/>
    <s v="[Fact_orders].[First_and_Last_name].&amp;[Samuel Huerta]"/>
    <s v="[Fact_orders].[First_and_Last_name].&amp;[Princess Timms]"/>
    <s v="[Fact_orders].[First_and_Last_name].&amp;[Niyah Whelan]"/>
    <s v="[Fact_orders].[First_and_Last_name].&amp;[Mira Kent]"/>
    <s v="[Fact_orders].[First_and_Last_name].&amp;[Mariyah Green]"/>
    <s v="[Fact_orders].[First_and_Last_name].&amp;[Macey Almond]"/>
    <s v="[Fact_orders].[First_and_Last_name].&amp;[Lillie Barnard]"/>
    <s v="[Fact_orders].[First_and_Last_name].&amp;[Kristina Hutchinson]"/>
    <s v="[Fact_orders].[First_and_Last_name].&amp;[Kaison Harvey]"/>
    <s v="[Fact_orders].[First_and_Last_name].&amp;[Jiya Raymond]"/>
    <s v="[Fact_orders].[First_and_Last_name].&amp;[Jaime Britton]"/>
    <s v="[Fact_orders].[First_and_Last_name].&amp;[Hadi Gardiner]"/>
    <s v="[Fact_orders].[First_and_Last_name].&amp;[Essa Hope]"/>
    <s v="[Fact_orders].[First_and_Last_name].&amp;[Darlene Perry]"/>
    <s v="[Fact_orders].[First_and_Last_name].&amp;[Claude Patel]"/>
    <s v="[Fact_orders].[First_and_Last_name].&amp;[Carmen Calvert]"/>
    <s v="[Fact_orders].[First_and_Last_name].&amp;[Aman Driscoll]"/>
    <s v="[Fact_orders].[First_and_Last_name].&amp;[Sonia Rosales]"/>
    <s v="[Fact_orders].[First_and_Last_name].&amp;[Mairead Acevedo]"/>
    <s v="[Fact_orders].[First_and_Last_name].&amp;[Glyn Cooper]"/>
    <s v="[Fact_orders].[First_and_Last_name].&amp;[Alexa Stokes]"/>
    <s v="[Fact_orders].[First_and_Last_name].&amp;[Yu Hudson]"/>
    <s v="[Fact_orders].[First_and_Last_name].&amp;[Tylor Cochran]"/>
    <s v="[Fact_orders].[First_and_Last_name].&amp;[Steffan Mata]"/>
    <s v="[Fact_orders].[First_and_Last_name].&amp;[Simon Mccormick]"/>
    <s v="[Fact_orders].[First_and_Last_name].&amp;[Safwan Flowers]"/>
    <s v="[Fact_orders].[First_and_Last_name].&amp;[Presley Yu]"/>
    <s v="[Fact_orders].[First_and_Last_name].&amp;[Nico Hastings]"/>
    <s v="[Fact_orders].[First_and_Last_name].&amp;[Milly Cash]"/>
    <s v="[Fact_orders].[First_and_Last_name].&amp;[Manveer Knight]"/>
    <s v="[Fact_orders].[First_and_Last_name].&amp;[Lynn Mackie]"/>
    <s v="[Fact_orders].[First_and_Last_name].&amp;[Leoni Lindsay]"/>
    <s v="[Fact_orders].[First_and_Last_name].&amp;[Kristi Faulkner]"/>
    <s v="[Fact_orders].[First_and_Last_name].&amp;[Kaisha Watkins]"/>
    <s v="[Fact_orders].[First_and_Last_name].&amp;[Jill Frame]"/>
    <s v="[Fact_orders].[First_and_Last_name].&amp;[Jadine Holt]"/>
    <s v="[Fact_orders].[First_and_Last_name].&amp;[Griff Blackwell]"/>
    <s v="[Fact_orders].[First_and_Last_name].&amp;[Fox Hunt]"/>
    <s v="[Fact_orders].[First_and_Last_name].&amp;[Emaan Greenaway]"/>
    <s v="[Fact_orders].[First_and_Last_name].&amp;[Danyl Martins]"/>
    <s v="[Fact_orders].[First_and_Last_name].&amp;[Clarke Ponce]"/>
    <s v="[Fact_orders].[First_and_Last_name].&amp;[Campbell Alvarez]"/>
    <s v="[Fact_orders].[First_and_Last_name].&amp;[Bobbie Cochran]"/>
    <s v="[Fact_orders].[First_and_Last_name].&amp;[Asia Tang]"/>
    <s v="[Fact_orders].[First_and_Last_name].&amp;[Amy-Louise Mayo]"/>
    <s v="[Fact_orders].[First_and_Last_name].&amp;[Alyx Conway]"/>
    <s v="[Measures].[Distinct Count of Order_id]"/>
    <s v="[Fact_orders].[First_and_Last_name].&amp;[Yasir Noel]"/>
    <s v="[Fact_orders].[First_and_Last_name].&amp;[Nial Meadows]"/>
    <s v="[Fact_orders].[First_and_Last_name].&amp;[Jun Barnard]"/>
    <s v="[Fact_orders].[First_and_Last_name].&amp;[Ellis Coates]"/>
    <s v="[Fact_orders].[First_and_Last_name].&amp;[Amman Zavala]"/>
    <s v="[Fact_orders].[First_and_Last_name].&amp;[Yousuf Banks]"/>
    <s v="[Fact_orders].[First_and_Last_name].&amp;[Tony Francis]"/>
    <s v="[Fact_orders].[First_and_Last_name].&amp;[Stacie Patel]"/>
    <s v="[Fact_orders].[First_and_Last_name].&amp;[Simeon Guevara]"/>
    <s v="[Fact_orders].[First_and_Last_name].&amp;[Sadie Waller]"/>
    <s v="[Fact_orders].[First_and_Last_name].&amp;[Patryk Burgess]"/>
    <s v="[Fact_orders].[First_and_Last_name].&amp;[Nichole Edge]"/>
    <s v="[Fact_orders].[First_and_Last_name].&amp;[Milan Brookes]"/>
    <s v="[Fact_orders].[First_and_Last_name].&amp;[Maison Watt]"/>
    <s v="[Fact_orders].[First_and_Last_name].&amp;[Luka Holder]"/>
    <s v="[Fact_orders].[First_and_Last_name].&amp;[Leo Walton]"/>
    <s v="[Fact_orders].[First_and_Last_name].&amp;[Kiki Schneider]"/>
    <s v="[Fact_orders].[First_and_Last_name].&amp;[Kaden Oneal]"/>
    <s v="[Fact_orders].[First_and_Last_name].&amp;[Jia Delarosa]"/>
    <s v="[Fact_orders].[First_and_Last_name].&amp;[Israel Dunlap]"/>
    <s v="[Fact_orders].[First_and_Last_name].&amp;[Gregor Bishop]"/>
    <s v="[Fact_orders].[First_and_Last_name].&amp;[Florrie Wilson]"/>
    <s v="[Fact_orders].[First_and_Last_name].&amp;[Elspeth Zuniga]"/>
    <s v="[Fact_orders].[First_and_Last_name].&amp;[Danyal Brennan]"/>
    <s v="[Fact_orders].[First_and_Last_name].&amp;[Christos Rodriquez]"/>
    <s v="[Fact_orders].[First_and_Last_name].&amp;[Callen Dodd]"/>
    <s v="[Fact_orders].[First_and_Last_name].&amp;[Blane Compton]"/>
    <s v="[Fact_orders].[First_and_Last_name].&amp;[Armaan Weston]"/>
    <s v="[Fact_orders].[First_and_Last_name].&amp;[Amrit Haworth]"/>
    <s v="[Fact_orders].[First_and_Last_name].&amp;[Alexandru Holmes]"/>
    <s v="[Fact_orders].[First_and_Last_name].&amp;[Romy Neal]"/>
    <s v="[Fact_orders].[First_and_Last_name].&amp;[Lani O'Reilly]"/>
    <s v="[Fact_orders].[First_and_Last_name].&amp;[Danny Ortiz]"/>
    <s v="[Fact_orders].[First_and_Last_name].&amp;[Yaqub Reese]"/>
    <s v="[Fact_orders].[First_and_Last_name].&amp;[Tess Dorsey]"/>
    <s v="[Fact_orders].[First_and_Last_name].&amp;[Sohaib Walls]"/>
    <s v="[Fact_orders].[First_and_Last_name].&amp;[Shanay Reyna]"/>
    <s v="[Fact_orders].[First_and_Last_name].&amp;[Rohan Farrell]"/>
    <s v="[Fact_orders].[First_and_Last_name].&amp;[Osian England]"/>
    <s v="[Fact_orders].[First_and_Last_name].&amp;[Nelson Esparza]"/>
    <s v="[Fact_orders].[First_and_Last_name].&amp;[Micah Tucker]"/>
    <s v="[Fact_orders].[First_and_Last_name].&amp;[Maheen Marin]"/>
    <s v="[Fact_orders].[First_and_Last_name].&amp;[Lorena Dunkley]"/>
    <s v="[Fact_orders].[First_and_Last_name].&amp;[Landon Bishop]"/>
    <s v="[Fact_orders].[First_and_Last_name].&amp;[Keir Broughton]"/>
    <s v="[Fact_orders].[First_and_Last_name].&amp;[Juan Barlow]"/>
    <s v="[Fact_orders].[First_and_Last_name].&amp;[Jed Fuentes]"/>
    <s v="[Fact_orders].[First_and_Last_name].&amp;[Ines Lott]"/>
    <s v="[Fact_orders].[First_and_Last_name].&amp;[Gabriel Bannister]"/>
    <s v="[Fact_orders].[First_and_Last_name].&amp;[Fallon Case]"/>
    <s v="[Fact_orders].[First_and_Last_name].&amp;[Ellena Castro]"/>
    <s v="[Fact_orders].[First_and_Last_name].&amp;[Daniel Calderon]"/>
    <s v="[Fact_orders].[First_and_Last_name].&amp;[Chanel Paine]"/>
    <s v="[Fact_orders].[First_and_Last_name].&amp;[Briony Plummer]"/>
    <s v="[Fact_orders].[First_and_Last_name].&amp;[Bilaal Berry]"/>
    <s v="[Fact_orders].[First_and_Last_name].&amp;[Arisha Irving]"/>
    <s v="[Fact_orders].[First_and_Last_name].&amp;[Amina Hogan]"/>
    <s v="[Fact_orders].[First_and_Last_name].&amp;[Ahsan Oneil]"/>
    <s v="[Fact_orders].[First_and_Last_name].&amp;[Anton Ray]"/>
    <s v="[Fact_orders].[First_and_Last_name].&amp;[Bonita Benton]"/>
    <s v="[Fact_orders].[First_and_Last_name].&amp;[Shannon Harwood]"/>
    <s v="[Fact_orders].[First_and_Last_name].&amp;[Louisa Grant]"/>
    <s v="[Fact_orders].[First_and_Last_name].&amp;[Farah Sutton]"/>
    <s v="[Fact_orders].[First_and_Last_name].&amp;[Ariya Armstrong]"/>
  </metadataStrings>
  <mdxMetadata count="605">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m">
      <t c="1">
        <n x="79"/>
      </t>
    </mdx>
    <mdx n="0" f="m">
      <t c="1">
        <n x="80"/>
      </t>
    </mdx>
    <mdx n="0" f="m">
      <t c="1">
        <n x="81"/>
      </t>
    </mdx>
    <mdx n="0" f="m">
      <t c="1">
        <n x="82"/>
      </t>
    </mdx>
    <mdx n="0" f="m">
      <t c="1">
        <n x="83"/>
      </t>
    </mdx>
    <mdx n="0" f="m">
      <t c="1">
        <n x="84"/>
      </t>
    </mdx>
    <mdx n="0" f="m">
      <t c="1">
        <n x="85"/>
      </t>
    </mdx>
    <mdx n="0" f="m">
      <t c="1">
        <n x="86"/>
      </t>
    </mdx>
    <mdx n="0" f="m">
      <t c="1">
        <n x="87"/>
      </t>
    </mdx>
    <mdx n="0" f="m">
      <t c="1">
        <n x="88"/>
      </t>
    </mdx>
    <mdx n="0" f="m">
      <t c="1">
        <n x="89"/>
      </t>
    </mdx>
    <mdx n="0" f="m">
      <t c="1">
        <n x="90"/>
      </t>
    </mdx>
    <mdx n="0" f="m">
      <t c="1">
        <n x="91"/>
      </t>
    </mdx>
    <mdx n="0" f="m">
      <t c="1">
        <n x="92"/>
      </t>
    </mdx>
    <mdx n="0" f="m">
      <t c="1">
        <n x="93"/>
      </t>
    </mdx>
    <mdx n="0" f="m">
      <t c="1">
        <n x="94"/>
      </t>
    </mdx>
    <mdx n="0" f="m">
      <t c="1">
        <n x="95"/>
      </t>
    </mdx>
    <mdx n="0" f="m">
      <t c="1">
        <n x="96"/>
      </t>
    </mdx>
    <mdx n="0" f="m">
      <t c="1">
        <n x="97"/>
      </t>
    </mdx>
    <mdx n="0" f="m">
      <t c="1">
        <n x="98"/>
      </t>
    </mdx>
    <mdx n="0" f="m">
      <t c="1">
        <n x="99"/>
      </t>
    </mdx>
    <mdx n="0" f="m">
      <t c="1">
        <n x="100"/>
      </t>
    </mdx>
    <mdx n="0" f="m">
      <t c="1">
        <n x="101"/>
      </t>
    </mdx>
    <mdx n="0" f="m">
      <t c="1">
        <n x="102"/>
      </t>
    </mdx>
    <mdx n="0" f="m">
      <t c="1">
        <n x="103"/>
      </t>
    </mdx>
    <mdx n="0" f="m">
      <t c="1">
        <n x="104"/>
      </t>
    </mdx>
    <mdx n="0" f="m">
      <t c="1">
        <n x="105"/>
      </t>
    </mdx>
    <mdx n="0" f="m">
      <t c="1">
        <n x="106"/>
      </t>
    </mdx>
    <mdx n="0" f="m">
      <t c="1">
        <n x="107"/>
      </t>
    </mdx>
    <mdx n="0" f="m">
      <t c="1">
        <n x="108"/>
      </t>
    </mdx>
    <mdx n="0" f="m">
      <t c="1">
        <n x="109"/>
      </t>
    </mdx>
    <mdx n="0" f="m">
      <t c="1">
        <n x="110"/>
      </t>
    </mdx>
    <mdx n="0" f="m">
      <t c="1">
        <n x="111"/>
      </t>
    </mdx>
    <mdx n="0" f="m">
      <t c="1">
        <n x="112"/>
      </t>
    </mdx>
    <mdx n="0" f="m">
      <t c="1">
        <n x="113"/>
      </t>
    </mdx>
    <mdx n="0" f="m">
      <t c="1">
        <n x="114"/>
      </t>
    </mdx>
    <mdx n="0" f="m">
      <t c="1">
        <n x="115"/>
      </t>
    </mdx>
    <mdx n="0" f="m">
      <t c="1">
        <n x="116"/>
      </t>
    </mdx>
    <mdx n="0" f="m">
      <t c="1">
        <n x="117"/>
      </t>
    </mdx>
    <mdx n="0" f="m">
      <t c="1">
        <n x="118"/>
      </t>
    </mdx>
    <mdx n="0" f="m">
      <t c="1">
        <n x="119"/>
      </t>
    </mdx>
    <mdx n="0" f="m">
      <t c="1">
        <n x="120"/>
      </t>
    </mdx>
    <mdx n="0" f="m">
      <t c="1">
        <n x="121"/>
      </t>
    </mdx>
    <mdx n="0" f="m">
      <t c="1">
        <n x="122"/>
      </t>
    </mdx>
    <mdx n="0" f="m">
      <t c="1">
        <n x="123"/>
      </t>
    </mdx>
    <mdx n="0" f="m">
      <t c="1">
        <n x="124"/>
      </t>
    </mdx>
    <mdx n="0" f="m">
      <t c="1">
        <n x="125"/>
      </t>
    </mdx>
    <mdx n="0" f="m">
      <t c="1">
        <n x="126"/>
      </t>
    </mdx>
    <mdx n="0" f="m">
      <t c="1">
        <n x="127"/>
      </t>
    </mdx>
    <mdx n="0" f="m">
      <t c="1">
        <n x="128"/>
      </t>
    </mdx>
    <mdx n="0" f="m">
      <t c="1">
        <n x="129"/>
      </t>
    </mdx>
    <mdx n="0" f="m">
      <t c="1">
        <n x="130"/>
      </t>
    </mdx>
    <mdx n="0" f="m">
      <t c="1">
        <n x="131"/>
      </t>
    </mdx>
    <mdx n="0" f="m">
      <t c="1">
        <n x="132"/>
      </t>
    </mdx>
    <mdx n="0" f="m">
      <t c="1">
        <n x="133"/>
      </t>
    </mdx>
    <mdx n="0" f="m">
      <t c="1">
        <n x="134"/>
      </t>
    </mdx>
    <mdx n="0" f="m">
      <t c="1">
        <n x="135"/>
      </t>
    </mdx>
    <mdx n="0" f="m">
      <t c="1">
        <n x="136"/>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m">
      <t c="1">
        <n x="157"/>
      </t>
    </mdx>
    <mdx n="0" f="m">
      <t c="1">
        <n x="158"/>
      </t>
    </mdx>
    <mdx n="0" f="m">
      <t c="1">
        <n x="159"/>
      </t>
    </mdx>
    <mdx n="0" f="m">
      <t c="1">
        <n x="160"/>
      </t>
    </mdx>
    <mdx n="0" f="m">
      <t c="1">
        <n x="161"/>
      </t>
    </mdx>
    <mdx n="0" f="m">
      <t c="1">
        <n x="162"/>
      </t>
    </mdx>
    <mdx n="0" f="m">
      <t c="1">
        <n x="163"/>
      </t>
    </mdx>
    <mdx n="0" f="m">
      <t c="1">
        <n x="164"/>
      </t>
    </mdx>
    <mdx n="0" f="m">
      <t c="1">
        <n x="165"/>
      </t>
    </mdx>
    <mdx n="0" f="m">
      <t c="1">
        <n x="166"/>
      </t>
    </mdx>
    <mdx n="0" f="m">
      <t c="1">
        <n x="167"/>
      </t>
    </mdx>
    <mdx n="0" f="m">
      <t c="1">
        <n x="168"/>
      </t>
    </mdx>
    <mdx n="0" f="m">
      <t c="1">
        <n x="169"/>
      </t>
    </mdx>
    <mdx n="0" f="m">
      <t c="1">
        <n x="170"/>
      </t>
    </mdx>
    <mdx n="0" f="m">
      <t c="1">
        <n x="171"/>
      </t>
    </mdx>
    <mdx n="0" f="m">
      <t c="1">
        <n x="172"/>
      </t>
    </mdx>
    <mdx n="0" f="m">
      <t c="1">
        <n x="173"/>
      </t>
    </mdx>
    <mdx n="0" f="m">
      <t c="1">
        <n x="174"/>
      </t>
    </mdx>
    <mdx n="0" f="m">
      <t c="1">
        <n x="175"/>
      </t>
    </mdx>
    <mdx n="0" f="m">
      <t c="1">
        <n x="176"/>
      </t>
    </mdx>
    <mdx n="0" f="m">
      <t c="1">
        <n x="177"/>
      </t>
    </mdx>
    <mdx n="0" f="m">
      <t c="1">
        <n x="178"/>
      </t>
    </mdx>
    <mdx n="0" f="m">
      <t c="1">
        <n x="179"/>
      </t>
    </mdx>
    <mdx n="0" f="m">
      <t c="1">
        <n x="180"/>
      </t>
    </mdx>
    <mdx n="0" f="m">
      <t c="1">
        <n x="181"/>
      </t>
    </mdx>
    <mdx n="0" f="m">
      <t c="1">
        <n x="182"/>
      </t>
    </mdx>
    <mdx n="0" f="m">
      <t c="1">
        <n x="183"/>
      </t>
    </mdx>
    <mdx n="0" f="m">
      <t c="1">
        <n x="184"/>
      </t>
    </mdx>
    <mdx n="0" f="m">
      <t c="1">
        <n x="185"/>
      </t>
    </mdx>
    <mdx n="0" f="m">
      <t c="1">
        <n x="186"/>
      </t>
    </mdx>
    <mdx n="0" f="m">
      <t c="1">
        <n x="187"/>
      </t>
    </mdx>
    <mdx n="0" f="m">
      <t c="1">
        <n x="188"/>
      </t>
    </mdx>
    <mdx n="0" f="m">
      <t c="1">
        <n x="189"/>
      </t>
    </mdx>
    <mdx n="0" f="m">
      <t c="1">
        <n x="190"/>
      </t>
    </mdx>
    <mdx n="0" f="m">
      <t c="1">
        <n x="191"/>
      </t>
    </mdx>
    <mdx n="0" f="m">
      <t c="1">
        <n x="192"/>
      </t>
    </mdx>
    <mdx n="0" f="m">
      <t c="1">
        <n x="193"/>
      </t>
    </mdx>
    <mdx n="0" f="m">
      <t c="1">
        <n x="194"/>
      </t>
    </mdx>
    <mdx n="0" f="m">
      <t c="1">
        <n x="195"/>
      </t>
    </mdx>
    <mdx n="0" f="m">
      <t c="1">
        <n x="196"/>
      </t>
    </mdx>
    <mdx n="0" f="m">
      <t c="1">
        <n x="197"/>
      </t>
    </mdx>
    <mdx n="0" f="m">
      <t c="1">
        <n x="198"/>
      </t>
    </mdx>
    <mdx n="0" f="m">
      <t c="1">
        <n x="199"/>
      </t>
    </mdx>
    <mdx n="0" f="m">
      <t c="1">
        <n x="200"/>
      </t>
    </mdx>
    <mdx n="0" f="m">
      <t c="1">
        <n x="201"/>
      </t>
    </mdx>
    <mdx n="0" f="m">
      <t c="1">
        <n x="202"/>
      </t>
    </mdx>
    <mdx n="0" f="m">
      <t c="1">
        <n x="203"/>
      </t>
    </mdx>
    <mdx n="0" f="m">
      <t c="1">
        <n x="204"/>
      </t>
    </mdx>
    <mdx n="0" f="m">
      <t c="1">
        <n x="205"/>
      </t>
    </mdx>
    <mdx n="0" f="m">
      <t c="1">
        <n x="206"/>
      </t>
    </mdx>
    <mdx n="0" f="m">
      <t c="1">
        <n x="207"/>
      </t>
    </mdx>
    <mdx n="0" f="m">
      <t c="1">
        <n x="208"/>
      </t>
    </mdx>
    <mdx n="0" f="m">
      <t c="1">
        <n x="209"/>
      </t>
    </mdx>
    <mdx n="0" f="v">
      <t c="8">
        <n x="52"/>
        <n x="91"/>
        <n x="1" s="1"/>
        <n x="2" s="1"/>
        <n x="3" s="1"/>
        <n x="4" s="1"/>
        <n x="5" s="1"/>
        <n x="6" s="1"/>
      </t>
    </mdx>
    <mdx n="0" f="v">
      <t c="8">
        <n x="55"/>
        <n x="91"/>
        <n x="1" s="1"/>
        <n x="2" s="1"/>
        <n x="3" s="1"/>
        <n x="4" s="1"/>
        <n x="5" s="1"/>
        <n x="6" s="1"/>
      </t>
    </mdx>
    <mdx n="0" f="v">
      <t c="8">
        <n x="44"/>
        <n x="91"/>
        <n x="1" s="1"/>
        <n x="2" s="1"/>
        <n x="3" s="1"/>
        <n x="4" s="1"/>
        <n x="5" s="1"/>
        <n x="6" s="1"/>
      </t>
    </mdx>
    <mdx n="0" f="v">
      <t c="8">
        <n x="51"/>
        <n x="91"/>
        <n x="1" s="1"/>
        <n x="2" s="1"/>
        <n x="3" s="1"/>
        <n x="4" s="1"/>
        <n x="5" s="1"/>
        <n x="6" s="1"/>
      </t>
    </mdx>
    <mdx n="0" f="v">
      <t c="8">
        <n x="7"/>
        <n x="91"/>
        <n x="1" s="1"/>
        <n x="2" s="1"/>
        <n x="3" s="1"/>
        <n x="4" s="1"/>
        <n x="5" s="1"/>
        <n x="6" s="1"/>
      </t>
    </mdx>
    <mdx n="0" f="v">
      <t c="8">
        <n x="8"/>
        <n x="91"/>
        <n x="1" s="1"/>
        <n x="2" s="1"/>
        <n x="3" s="1"/>
        <n x="4" s="1"/>
        <n x="5" s="1"/>
        <n x="6" s="1"/>
      </t>
    </mdx>
    <mdx n="0" f="v">
      <t c="8">
        <n x="9"/>
        <n x="91"/>
        <n x="1" s="1"/>
        <n x="2" s="1"/>
        <n x="3" s="1"/>
        <n x="4" s="1"/>
        <n x="5" s="1"/>
        <n x="6" s="1"/>
      </t>
    </mdx>
    <mdx n="0" f="v">
      <t c="8">
        <n x="10"/>
        <n x="91"/>
        <n x="1" s="1"/>
        <n x="2" s="1"/>
        <n x="3" s="1"/>
        <n x="4" s="1"/>
        <n x="5" s="1"/>
        <n x="6" s="1"/>
      </t>
    </mdx>
    <mdx n="0" f="v">
      <t c="8">
        <n x="11"/>
        <n x="91"/>
        <n x="1" s="1"/>
        <n x="2" s="1"/>
        <n x="3" s="1"/>
        <n x="4" s="1"/>
        <n x="5" s="1"/>
        <n x="6" s="1"/>
      </t>
    </mdx>
    <mdx n="0" f="v">
      <t c="8">
        <n x="12"/>
        <n x="91"/>
        <n x="1" s="1"/>
        <n x="2" s="1"/>
        <n x="3" s="1"/>
        <n x="4" s="1"/>
        <n x="5" s="1"/>
        <n x="6" s="1"/>
      </t>
    </mdx>
    <mdx n="0" f="v">
      <t c="8">
        <n x="13"/>
        <n x="91"/>
        <n x="1" s="1"/>
        <n x="2" s="1"/>
        <n x="3" s="1"/>
        <n x="4" s="1"/>
        <n x="5" s="1"/>
        <n x="6" s="1"/>
      </t>
    </mdx>
    <mdx n="0" f="v">
      <t c="8">
        <n x="14"/>
        <n x="91"/>
        <n x="1" s="1"/>
        <n x="2" s="1"/>
        <n x="3" s="1"/>
        <n x="4" s="1"/>
        <n x="5" s="1"/>
        <n x="6" s="1"/>
      </t>
    </mdx>
    <mdx n="0" f="v">
      <t c="8">
        <n x="15"/>
        <n x="91"/>
        <n x="1" s="1"/>
        <n x="2" s="1"/>
        <n x="3" s="1"/>
        <n x="4" s="1"/>
        <n x="5" s="1"/>
        <n x="6" s="1"/>
      </t>
    </mdx>
    <mdx n="0" f="v">
      <t c="8">
        <n x="16"/>
        <n x="91"/>
        <n x="1" s="1"/>
        <n x="2" s="1"/>
        <n x="3" s="1"/>
        <n x="4" s="1"/>
        <n x="5" s="1"/>
        <n x="6" s="1"/>
      </t>
    </mdx>
    <mdx n="0" f="v">
      <t c="8">
        <n x="17"/>
        <n x="91"/>
        <n x="1" s="1"/>
        <n x="2" s="1"/>
        <n x="3" s="1"/>
        <n x="4" s="1"/>
        <n x="5" s="1"/>
        <n x="6" s="1"/>
      </t>
    </mdx>
    <mdx n="0" f="v">
      <t c="8">
        <n x="18"/>
        <n x="91"/>
        <n x="1" s="1"/>
        <n x="2" s="1"/>
        <n x="3" s="1"/>
        <n x="4" s="1"/>
        <n x="5" s="1"/>
        <n x="6" s="1"/>
      </t>
    </mdx>
    <mdx n="0" f="v">
      <t c="8">
        <n x="19"/>
        <n x="91"/>
        <n x="1" s="1"/>
        <n x="2" s="1"/>
        <n x="3" s="1"/>
        <n x="4" s="1"/>
        <n x="5" s="1"/>
        <n x="6" s="1"/>
      </t>
    </mdx>
    <mdx n="0" f="v">
      <t c="8">
        <n x="20"/>
        <n x="91"/>
        <n x="1" s="1"/>
        <n x="2" s="1"/>
        <n x="3" s="1"/>
        <n x="4" s="1"/>
        <n x="5" s="1"/>
        <n x="6" s="1"/>
      </t>
    </mdx>
    <mdx n="0" f="v">
      <t c="8">
        <n x="21"/>
        <n x="91"/>
        <n x="1" s="1"/>
        <n x="2" s="1"/>
        <n x="3" s="1"/>
        <n x="4" s="1"/>
        <n x="5" s="1"/>
        <n x="6" s="1"/>
      </t>
    </mdx>
    <mdx n="0" f="v">
      <t c="8">
        <n x="22"/>
        <n x="91"/>
        <n x="1" s="1"/>
        <n x="2" s="1"/>
        <n x="3" s="1"/>
        <n x="4" s="1"/>
        <n x="5" s="1"/>
        <n x="6" s="1"/>
      </t>
    </mdx>
    <mdx n="0" f="v">
      <t c="8">
        <n x="23"/>
        <n x="91"/>
        <n x="1" s="1"/>
        <n x="2" s="1"/>
        <n x="3" s="1"/>
        <n x="4" s="1"/>
        <n x="5" s="1"/>
        <n x="6" s="1"/>
      </t>
    </mdx>
    <mdx n="0" f="v">
      <t c="8">
        <n x="24"/>
        <n x="91"/>
        <n x="1" s="1"/>
        <n x="2" s="1"/>
        <n x="3" s="1"/>
        <n x="4" s="1"/>
        <n x="5" s="1"/>
        <n x="6" s="1"/>
      </t>
    </mdx>
    <mdx n="0" f="v">
      <t c="8">
        <n x="25"/>
        <n x="91"/>
        <n x="1" s="1"/>
        <n x="2" s="1"/>
        <n x="3" s="1"/>
        <n x="4" s="1"/>
        <n x="5" s="1"/>
        <n x="6" s="1"/>
      </t>
    </mdx>
    <mdx n="0" f="v">
      <t c="8">
        <n x="26"/>
        <n x="91"/>
        <n x="1" s="1"/>
        <n x="2" s="1"/>
        <n x="3" s="1"/>
        <n x="4" s="1"/>
        <n x="5" s="1"/>
        <n x="6" s="1"/>
      </t>
    </mdx>
    <mdx n="0" f="v">
      <t c="8">
        <n x="27"/>
        <n x="91"/>
        <n x="1" s="1"/>
        <n x="2" s="1"/>
        <n x="3" s="1"/>
        <n x="4" s="1"/>
        <n x="5" s="1"/>
        <n x="6" s="1"/>
      </t>
    </mdx>
    <mdx n="0" f="v">
      <t c="8">
        <n x="28"/>
        <n x="91"/>
        <n x="1" s="1"/>
        <n x="2" s="1"/>
        <n x="3" s="1"/>
        <n x="4" s="1"/>
        <n x="5" s="1"/>
        <n x="6" s="1"/>
      </t>
    </mdx>
    <mdx n="0" f="v">
      <t c="8">
        <n x="29"/>
        <n x="91"/>
        <n x="1" s="1"/>
        <n x="2" s="1"/>
        <n x="3" s="1"/>
        <n x="4" s="1"/>
        <n x="5" s="1"/>
        <n x="6" s="1"/>
      </t>
    </mdx>
    <mdx n="0" f="v">
      <t c="8">
        <n x="30"/>
        <n x="91"/>
        <n x="1" s="1"/>
        <n x="2" s="1"/>
        <n x="3" s="1"/>
        <n x="4" s="1"/>
        <n x="5" s="1"/>
        <n x="6" s="1"/>
      </t>
    </mdx>
    <mdx n="0" f="v">
      <t c="8">
        <n x="31"/>
        <n x="91"/>
        <n x="1" s="1"/>
        <n x="2" s="1"/>
        <n x="3" s="1"/>
        <n x="4" s="1"/>
        <n x="5" s="1"/>
        <n x="6" s="1"/>
      </t>
    </mdx>
    <mdx n="0" f="v">
      <t c="8">
        <n x="120"/>
        <n x="91"/>
        <n x="1" s="1"/>
        <n x="2" s="1"/>
        <n x="3" s="1"/>
        <n x="4" s="1"/>
        <n x="5" s="1"/>
        <n x="6" s="1"/>
      </t>
    </mdx>
    <mdx n="0" f="v">
      <t c="8">
        <n x="121"/>
        <n x="91"/>
        <n x="1" s="1"/>
        <n x="2" s="1"/>
        <n x="3" s="1"/>
        <n x="4" s="1"/>
        <n x="5" s="1"/>
        <n x="6" s="1"/>
      </t>
    </mdx>
    <mdx n="0" f="v">
      <t c="8">
        <n x="122"/>
        <n x="91"/>
        <n x="1" s="1"/>
        <n x="2" s="1"/>
        <n x="3" s="1"/>
        <n x="4" s="1"/>
        <n x="5" s="1"/>
        <n x="6" s="1"/>
      </t>
    </mdx>
    <mdx n="0" f="v">
      <t c="8">
        <n x="123"/>
        <n x="91"/>
        <n x="1" s="1"/>
        <n x="2" s="1"/>
        <n x="3" s="1"/>
        <n x="4" s="1"/>
        <n x="5" s="1"/>
        <n x="6" s="1"/>
      </t>
    </mdx>
    <mdx n="0" f="v">
      <t c="8">
        <n x="124"/>
        <n x="91"/>
        <n x="1" s="1"/>
        <n x="2" s="1"/>
        <n x="3" s="1"/>
        <n x="4" s="1"/>
        <n x="5" s="1"/>
        <n x="6" s="1"/>
      </t>
    </mdx>
    <mdx n="0" f="v">
      <t c="8">
        <n x="125"/>
        <n x="91"/>
        <n x="1" s="1"/>
        <n x="2" s="1"/>
        <n x="3" s="1"/>
        <n x="4" s="1"/>
        <n x="5" s="1"/>
        <n x="6" s="1"/>
      </t>
    </mdx>
    <mdx n="0" f="v">
      <t c="8">
        <n x="126"/>
        <n x="91"/>
        <n x="1" s="1"/>
        <n x="2" s="1"/>
        <n x="3" s="1"/>
        <n x="4" s="1"/>
        <n x="5" s="1"/>
        <n x="6" s="1"/>
      </t>
    </mdx>
    <mdx n="0" f="v">
      <t c="8">
        <n x="127"/>
        <n x="91"/>
        <n x="1" s="1"/>
        <n x="2" s="1"/>
        <n x="3" s="1"/>
        <n x="4" s="1"/>
        <n x="5" s="1"/>
        <n x="6" s="1"/>
      </t>
    </mdx>
    <mdx n="0" f="v">
      <t c="8">
        <n x="128"/>
        <n x="91"/>
        <n x="1" s="1"/>
        <n x="2" s="1"/>
        <n x="3" s="1"/>
        <n x="4" s="1"/>
        <n x="5" s="1"/>
        <n x="6" s="1"/>
      </t>
    </mdx>
    <mdx n="0" f="v">
      <t c="8">
        <n x="129"/>
        <n x="91"/>
        <n x="1" s="1"/>
        <n x="2" s="1"/>
        <n x="3" s="1"/>
        <n x="4" s="1"/>
        <n x="5" s="1"/>
        <n x="6" s="1"/>
      </t>
    </mdx>
    <mdx n="0" f="v">
      <t c="8">
        <n x="130"/>
        <n x="91"/>
        <n x="1" s="1"/>
        <n x="2" s="1"/>
        <n x="3" s="1"/>
        <n x="4" s="1"/>
        <n x="5" s="1"/>
        <n x="6" s="1"/>
      </t>
    </mdx>
    <mdx n="0" f="v">
      <t c="8">
        <n x="131"/>
        <n x="91"/>
        <n x="1" s="1"/>
        <n x="2" s="1"/>
        <n x="3" s="1"/>
        <n x="4" s="1"/>
        <n x="5" s="1"/>
        <n x="6" s="1"/>
      </t>
    </mdx>
    <mdx n="0" f="v">
      <t c="8">
        <n x="132"/>
        <n x="91"/>
        <n x="1" s="1"/>
        <n x="2" s="1"/>
        <n x="3" s="1"/>
        <n x="4" s="1"/>
        <n x="5" s="1"/>
        <n x="6" s="1"/>
      </t>
    </mdx>
    <mdx n="0" f="v">
      <t c="8">
        <n x="133"/>
        <n x="91"/>
        <n x="1" s="1"/>
        <n x="2" s="1"/>
        <n x="3" s="1"/>
        <n x="4" s="1"/>
        <n x="5" s="1"/>
        <n x="6" s="1"/>
      </t>
    </mdx>
    <mdx n="0" f="v">
      <t c="8">
        <n x="134"/>
        <n x="91"/>
        <n x="1" s="1"/>
        <n x="2" s="1"/>
        <n x="3" s="1"/>
        <n x="4" s="1"/>
        <n x="5" s="1"/>
        <n x="6" s="1"/>
      </t>
    </mdx>
    <mdx n="0" f="v">
      <t c="8">
        <n x="135"/>
        <n x="91"/>
        <n x="1" s="1"/>
        <n x="2" s="1"/>
        <n x="3" s="1"/>
        <n x="4" s="1"/>
        <n x="5" s="1"/>
        <n x="6" s="1"/>
      </t>
    </mdx>
    <mdx n="0" f="v">
      <t c="8">
        <n x="136"/>
        <n x="91"/>
        <n x="1" s="1"/>
        <n x="2" s="1"/>
        <n x="3" s="1"/>
        <n x="4" s="1"/>
        <n x="5" s="1"/>
        <n x="6" s="1"/>
      </t>
    </mdx>
    <mdx n="0" f="v">
      <t c="8">
        <n x="137"/>
        <n x="91"/>
        <n x="1" s="1"/>
        <n x="2" s="1"/>
        <n x="3" s="1"/>
        <n x="4" s="1"/>
        <n x="5" s="1"/>
        <n x="6" s="1"/>
      </t>
    </mdx>
    <mdx n="0" f="v">
      <t c="8">
        <n x="138"/>
        <n x="91"/>
        <n x="1" s="1"/>
        <n x="2" s="1"/>
        <n x="3" s="1"/>
        <n x="4" s="1"/>
        <n x="5" s="1"/>
        <n x="6" s="1"/>
      </t>
    </mdx>
    <mdx n="0" f="v">
      <t c="8">
        <n x="139"/>
        <n x="91"/>
        <n x="1" s="1"/>
        <n x="2" s="1"/>
        <n x="3" s="1"/>
        <n x="4" s="1"/>
        <n x="5" s="1"/>
        <n x="6" s="1"/>
      </t>
    </mdx>
    <mdx n="0" f="v">
      <t c="8">
        <n x="140"/>
        <n x="91"/>
        <n x="1" s="1"/>
        <n x="2" s="1"/>
        <n x="3" s="1"/>
        <n x="4" s="1"/>
        <n x="5" s="1"/>
        <n x="6" s="1"/>
      </t>
    </mdx>
    <mdx n="0" f="v">
      <t c="8">
        <n x="141"/>
        <n x="91"/>
        <n x="1" s="1"/>
        <n x="2" s="1"/>
        <n x="3" s="1"/>
        <n x="4" s="1"/>
        <n x="5" s="1"/>
        <n x="6" s="1"/>
      </t>
    </mdx>
    <mdx n="0" f="v">
      <t c="8">
        <n x="142"/>
        <n x="91"/>
        <n x="1" s="1"/>
        <n x="2" s="1"/>
        <n x="3" s="1"/>
        <n x="4" s="1"/>
        <n x="5" s="1"/>
        <n x="6" s="1"/>
      </t>
    </mdx>
    <mdx n="0" f="v">
      <t c="8">
        <n x="143"/>
        <n x="91"/>
        <n x="1" s="1"/>
        <n x="2" s="1"/>
        <n x="3" s="1"/>
        <n x="4" s="1"/>
        <n x="5" s="1"/>
        <n x="6" s="1"/>
      </t>
    </mdx>
    <mdx n="0" f="v">
      <t c="8">
        <n x="144"/>
        <n x="91"/>
        <n x="1" s="1"/>
        <n x="2" s="1"/>
        <n x="3" s="1"/>
        <n x="4" s="1"/>
        <n x="5" s="1"/>
        <n x="6" s="1"/>
      </t>
    </mdx>
    <mdx n="0" f="v">
      <t c="8">
        <n x="32"/>
        <n x="91"/>
        <n x="1" s="1"/>
        <n x="2" s="1"/>
        <n x="3" s="1"/>
        <n x="4" s="1"/>
        <n x="5" s="1"/>
        <n x="6" s="1"/>
      </t>
    </mdx>
    <mdx n="0" f="v">
      <t c="8">
        <n x="120"/>
        <n x="145"/>
        <n x="1" s="1"/>
        <n x="2" s="1"/>
        <n x="3" s="1"/>
        <n x="4" s="1"/>
        <n x="5" s="1"/>
        <n x="6" s="1"/>
      </t>
    </mdx>
    <mdx n="0" f="v">
      <t c="8">
        <n x="7"/>
        <n x="145"/>
        <n x="1" s="1"/>
        <n x="2" s="1"/>
        <n x="3" s="1"/>
        <n x="4" s="1"/>
        <n x="5" s="1"/>
        <n x="6" s="1"/>
      </t>
    </mdx>
    <mdx n="0" f="v">
      <t c="8">
        <n x="121"/>
        <n x="145"/>
        <n x="1" s="1"/>
        <n x="2" s="1"/>
        <n x="3" s="1"/>
        <n x="4" s="1"/>
        <n x="5" s="1"/>
        <n x="6" s="1"/>
      </t>
    </mdx>
    <mdx n="0" f="v">
      <t c="8">
        <n x="8"/>
        <n x="145"/>
        <n x="1" s="1"/>
        <n x="2" s="1"/>
        <n x="3" s="1"/>
        <n x="4" s="1"/>
        <n x="5" s="1"/>
        <n x="6" s="1"/>
      </t>
    </mdx>
    <mdx n="0" f="v">
      <t c="8">
        <n x="122"/>
        <n x="145"/>
        <n x="1" s="1"/>
        <n x="2" s="1"/>
        <n x="3" s="1"/>
        <n x="4" s="1"/>
        <n x="5" s="1"/>
        <n x="6" s="1"/>
      </t>
    </mdx>
    <mdx n="0" f="v">
      <t c="8">
        <n x="9"/>
        <n x="145"/>
        <n x="1" s="1"/>
        <n x="2" s="1"/>
        <n x="3" s="1"/>
        <n x="4" s="1"/>
        <n x="5" s="1"/>
        <n x="6" s="1"/>
      </t>
    </mdx>
    <mdx n="0" f="v">
      <t c="8">
        <n x="123"/>
        <n x="145"/>
        <n x="1" s="1"/>
        <n x="2" s="1"/>
        <n x="3" s="1"/>
        <n x="4" s="1"/>
        <n x="5" s="1"/>
        <n x="6" s="1"/>
      </t>
    </mdx>
    <mdx n="0" f="v">
      <t c="8">
        <n x="10"/>
        <n x="145"/>
        <n x="1" s="1"/>
        <n x="2" s="1"/>
        <n x="3" s="1"/>
        <n x="4" s="1"/>
        <n x="5" s="1"/>
        <n x="6" s="1"/>
      </t>
    </mdx>
    <mdx n="0" f="v">
      <t c="8">
        <n x="124"/>
        <n x="145"/>
        <n x="1" s="1"/>
        <n x="2" s="1"/>
        <n x="3" s="1"/>
        <n x="4" s="1"/>
        <n x="5" s="1"/>
        <n x="6" s="1"/>
      </t>
    </mdx>
    <mdx n="0" f="v">
      <t c="8">
        <n x="11"/>
        <n x="145"/>
        <n x="1" s="1"/>
        <n x="2" s="1"/>
        <n x="3" s="1"/>
        <n x="4" s="1"/>
        <n x="5" s="1"/>
        <n x="6" s="1"/>
      </t>
    </mdx>
    <mdx n="0" f="v">
      <t c="8">
        <n x="125"/>
        <n x="145"/>
        <n x="1" s="1"/>
        <n x="2" s="1"/>
        <n x="3" s="1"/>
        <n x="4" s="1"/>
        <n x="5" s="1"/>
        <n x="6" s="1"/>
      </t>
    </mdx>
    <mdx n="0" f="v">
      <t c="8">
        <n x="12"/>
        <n x="145"/>
        <n x="1" s="1"/>
        <n x="2" s="1"/>
        <n x="3" s="1"/>
        <n x="4" s="1"/>
        <n x="5" s="1"/>
        <n x="6" s="1"/>
      </t>
    </mdx>
    <mdx n="0" f="v">
      <t c="8">
        <n x="126"/>
        <n x="145"/>
        <n x="1" s="1"/>
        <n x="2" s="1"/>
        <n x="3" s="1"/>
        <n x="4" s="1"/>
        <n x="5" s="1"/>
        <n x="6" s="1"/>
      </t>
    </mdx>
    <mdx n="0" f="v">
      <t c="8">
        <n x="13"/>
        <n x="145"/>
        <n x="1" s="1"/>
        <n x="2" s="1"/>
        <n x="3" s="1"/>
        <n x="4" s="1"/>
        <n x="5" s="1"/>
        <n x="6" s="1"/>
      </t>
    </mdx>
    <mdx n="0" f="v">
      <t c="8">
        <n x="127"/>
        <n x="145"/>
        <n x="1" s="1"/>
        <n x="2" s="1"/>
        <n x="3" s="1"/>
        <n x="4" s="1"/>
        <n x="5" s="1"/>
        <n x="6" s="1"/>
      </t>
    </mdx>
    <mdx n="0" f="v">
      <t c="8">
        <n x="14"/>
        <n x="145"/>
        <n x="1" s="1"/>
        <n x="2" s="1"/>
        <n x="3" s="1"/>
        <n x="4" s="1"/>
        <n x="5" s="1"/>
        <n x="6" s="1"/>
      </t>
    </mdx>
    <mdx n="0" f="v">
      <t c="8">
        <n x="128"/>
        <n x="145"/>
        <n x="1" s="1"/>
        <n x="2" s="1"/>
        <n x="3" s="1"/>
        <n x="4" s="1"/>
        <n x="5" s="1"/>
        <n x="6" s="1"/>
      </t>
    </mdx>
    <mdx n="0" f="v">
      <t c="8">
        <n x="15"/>
        <n x="145"/>
        <n x="1" s="1"/>
        <n x="2" s="1"/>
        <n x="3" s="1"/>
        <n x="4" s="1"/>
        <n x="5" s="1"/>
        <n x="6" s="1"/>
      </t>
    </mdx>
    <mdx n="0" f="v">
      <t c="8">
        <n x="129"/>
        <n x="145"/>
        <n x="1" s="1"/>
        <n x="2" s="1"/>
        <n x="3" s="1"/>
        <n x="4" s="1"/>
        <n x="5" s="1"/>
        <n x="6" s="1"/>
      </t>
    </mdx>
    <mdx n="0" f="v">
      <t c="8">
        <n x="16"/>
        <n x="145"/>
        <n x="1" s="1"/>
        <n x="2" s="1"/>
        <n x="3" s="1"/>
        <n x="4" s="1"/>
        <n x="5" s="1"/>
        <n x="6" s="1"/>
      </t>
    </mdx>
    <mdx n="0" f="v">
      <t c="8">
        <n x="130"/>
        <n x="145"/>
        <n x="1" s="1"/>
        <n x="2" s="1"/>
        <n x="3" s="1"/>
        <n x="4" s="1"/>
        <n x="5" s="1"/>
        <n x="6" s="1"/>
      </t>
    </mdx>
    <mdx n="0" f="v">
      <t c="8">
        <n x="17"/>
        <n x="145"/>
        <n x="1" s="1"/>
        <n x="2" s="1"/>
        <n x="3" s="1"/>
        <n x="4" s="1"/>
        <n x="5" s="1"/>
        <n x="6" s="1"/>
      </t>
    </mdx>
    <mdx n="0" f="v">
      <t c="8">
        <n x="131"/>
        <n x="145"/>
        <n x="1" s="1"/>
        <n x="2" s="1"/>
        <n x="3" s="1"/>
        <n x="4" s="1"/>
        <n x="5" s="1"/>
        <n x="6" s="1"/>
      </t>
    </mdx>
    <mdx n="0" f="v">
      <t c="8">
        <n x="18"/>
        <n x="145"/>
        <n x="1" s="1"/>
        <n x="2" s="1"/>
        <n x="3" s="1"/>
        <n x="4" s="1"/>
        <n x="5" s="1"/>
        <n x="6" s="1"/>
      </t>
    </mdx>
    <mdx n="0" f="v">
      <t c="8">
        <n x="132"/>
        <n x="145"/>
        <n x="1" s="1"/>
        <n x="2" s="1"/>
        <n x="3" s="1"/>
        <n x="4" s="1"/>
        <n x="5" s="1"/>
        <n x="6" s="1"/>
      </t>
    </mdx>
    <mdx n="0" f="v">
      <t c="8">
        <n x="19"/>
        <n x="145"/>
        <n x="1" s="1"/>
        <n x="2" s="1"/>
        <n x="3" s="1"/>
        <n x="4" s="1"/>
        <n x="5" s="1"/>
        <n x="6" s="1"/>
      </t>
    </mdx>
    <mdx n="0" f="v">
      <t c="8">
        <n x="133"/>
        <n x="145"/>
        <n x="1" s="1"/>
        <n x="2" s="1"/>
        <n x="3" s="1"/>
        <n x="4" s="1"/>
        <n x="5" s="1"/>
        <n x="6" s="1"/>
      </t>
    </mdx>
    <mdx n="0" f="v">
      <t c="8">
        <n x="20"/>
        <n x="145"/>
        <n x="1" s="1"/>
        <n x="2" s="1"/>
        <n x="3" s="1"/>
        <n x="4" s="1"/>
        <n x="5" s="1"/>
        <n x="6" s="1"/>
      </t>
    </mdx>
    <mdx n="0" f="v">
      <t c="8">
        <n x="134"/>
        <n x="145"/>
        <n x="1" s="1"/>
        <n x="2" s="1"/>
        <n x="3" s="1"/>
        <n x="4" s="1"/>
        <n x="5" s="1"/>
        <n x="6" s="1"/>
      </t>
    </mdx>
    <mdx n="0" f="v">
      <t c="8">
        <n x="21"/>
        <n x="145"/>
        <n x="1" s="1"/>
        <n x="2" s="1"/>
        <n x="3" s="1"/>
        <n x="4" s="1"/>
        <n x="5" s="1"/>
        <n x="6" s="1"/>
      </t>
    </mdx>
    <mdx n="0" f="v">
      <t c="8">
        <n x="135"/>
        <n x="145"/>
        <n x="1" s="1"/>
        <n x="2" s="1"/>
        <n x="3" s="1"/>
        <n x="4" s="1"/>
        <n x="5" s="1"/>
        <n x="6" s="1"/>
      </t>
    </mdx>
    <mdx n="0" f="v">
      <t c="8">
        <n x="22"/>
        <n x="145"/>
        <n x="1" s="1"/>
        <n x="2" s="1"/>
        <n x="3" s="1"/>
        <n x="4" s="1"/>
        <n x="5" s="1"/>
        <n x="6" s="1"/>
      </t>
    </mdx>
    <mdx n="0" f="v">
      <t c="8">
        <n x="136"/>
        <n x="145"/>
        <n x="1" s="1"/>
        <n x="2" s="1"/>
        <n x="3" s="1"/>
        <n x="4" s="1"/>
        <n x="5" s="1"/>
        <n x="6" s="1"/>
      </t>
    </mdx>
    <mdx n="0" f="v">
      <t c="8">
        <n x="23"/>
        <n x="145"/>
        <n x="1" s="1"/>
        <n x="2" s="1"/>
        <n x="3" s="1"/>
        <n x="4" s="1"/>
        <n x="5" s="1"/>
        <n x="6" s="1"/>
      </t>
    </mdx>
    <mdx n="0" f="v">
      <t c="8">
        <n x="137"/>
        <n x="145"/>
        <n x="1" s="1"/>
        <n x="2" s="1"/>
        <n x="3" s="1"/>
        <n x="4" s="1"/>
        <n x="5" s="1"/>
        <n x="6" s="1"/>
      </t>
    </mdx>
    <mdx n="0" f="v">
      <t c="8">
        <n x="24"/>
        <n x="145"/>
        <n x="1" s="1"/>
        <n x="2" s="1"/>
        <n x="3" s="1"/>
        <n x="4" s="1"/>
        <n x="5" s="1"/>
        <n x="6" s="1"/>
      </t>
    </mdx>
    <mdx n="0" f="v">
      <t c="8">
        <n x="138"/>
        <n x="145"/>
        <n x="1" s="1"/>
        <n x="2" s="1"/>
        <n x="3" s="1"/>
        <n x="4" s="1"/>
        <n x="5" s="1"/>
        <n x="6" s="1"/>
      </t>
    </mdx>
    <mdx n="0" f="v">
      <t c="8">
        <n x="25"/>
        <n x="145"/>
        <n x="1" s="1"/>
        <n x="2" s="1"/>
        <n x="3" s="1"/>
        <n x="4" s="1"/>
        <n x="5" s="1"/>
        <n x="6" s="1"/>
      </t>
    </mdx>
    <mdx n="0" f="v">
      <t c="8">
        <n x="139"/>
        <n x="145"/>
        <n x="1" s="1"/>
        <n x="2" s="1"/>
        <n x="3" s="1"/>
        <n x="4" s="1"/>
        <n x="5" s="1"/>
        <n x="6" s="1"/>
      </t>
    </mdx>
    <mdx n="0" f="v">
      <t c="8">
        <n x="26"/>
        <n x="145"/>
        <n x="1" s="1"/>
        <n x="2" s="1"/>
        <n x="3" s="1"/>
        <n x="4" s="1"/>
        <n x="5" s="1"/>
        <n x="6" s="1"/>
      </t>
    </mdx>
    <mdx n="0" f="v">
      <t c="8">
        <n x="140"/>
        <n x="145"/>
        <n x="1" s="1"/>
        <n x="2" s="1"/>
        <n x="3" s="1"/>
        <n x="4" s="1"/>
        <n x="5" s="1"/>
        <n x="6" s="1"/>
      </t>
    </mdx>
    <mdx n="0" f="v">
      <t c="8">
        <n x="27"/>
        <n x="145"/>
        <n x="1" s="1"/>
        <n x="2" s="1"/>
        <n x="3" s="1"/>
        <n x="4" s="1"/>
        <n x="5" s="1"/>
        <n x="6" s="1"/>
      </t>
    </mdx>
    <mdx n="0" f="v">
      <t c="8">
        <n x="141"/>
        <n x="145"/>
        <n x="1" s="1"/>
        <n x="2" s="1"/>
        <n x="3" s="1"/>
        <n x="4" s="1"/>
        <n x="5" s="1"/>
        <n x="6" s="1"/>
      </t>
    </mdx>
    <mdx n="0" f="v">
      <t c="8">
        <n x="28"/>
        <n x="145"/>
        <n x="1" s="1"/>
        <n x="2" s="1"/>
        <n x="3" s="1"/>
        <n x="4" s="1"/>
        <n x="5" s="1"/>
        <n x="6" s="1"/>
      </t>
    </mdx>
    <mdx n="0" f="v">
      <t c="8">
        <n x="142"/>
        <n x="145"/>
        <n x="1" s="1"/>
        <n x="2" s="1"/>
        <n x="3" s="1"/>
        <n x="4" s="1"/>
        <n x="5" s="1"/>
        <n x="6" s="1"/>
      </t>
    </mdx>
    <mdx n="0" f="v">
      <t c="8">
        <n x="29"/>
        <n x="145"/>
        <n x="1" s="1"/>
        <n x="2" s="1"/>
        <n x="3" s="1"/>
        <n x="4" s="1"/>
        <n x="5" s="1"/>
        <n x="6" s="1"/>
      </t>
    </mdx>
    <mdx n="0" f="v">
      <t c="8">
        <n x="143"/>
        <n x="145"/>
        <n x="1" s="1"/>
        <n x="2" s="1"/>
        <n x="3" s="1"/>
        <n x="4" s="1"/>
        <n x="5" s="1"/>
        <n x="6" s="1"/>
      </t>
    </mdx>
    <mdx n="0" f="v">
      <t c="8">
        <n x="30"/>
        <n x="145"/>
        <n x="1" s="1"/>
        <n x="2" s="1"/>
        <n x="3" s="1"/>
        <n x="4" s="1"/>
        <n x="5" s="1"/>
        <n x="6" s="1"/>
      </t>
    </mdx>
    <mdx n="0" f="v">
      <t c="8">
        <n x="144"/>
        <n x="145"/>
        <n x="1" s="1"/>
        <n x="2" s="1"/>
        <n x="3" s="1"/>
        <n x="4" s="1"/>
        <n x="5" s="1"/>
        <n x="6" s="1"/>
      </t>
    </mdx>
    <mdx n="0" f="v">
      <t c="8">
        <n x="31"/>
        <n x="145"/>
        <n x="1" s="1"/>
        <n x="2" s="1"/>
        <n x="3" s="1"/>
        <n x="4" s="1"/>
        <n x="5" s="1"/>
        <n x="6" s="1"/>
      </t>
    </mdx>
    <mdx n="0" f="v">
      <t c="8">
        <n x="159"/>
        <n x="91"/>
        <n x="1" s="1"/>
        <n x="2" s="1"/>
        <n x="3" s="1"/>
        <n x="4" s="1"/>
        <n x="5" s="1"/>
        <n x="6" s="1"/>
      </t>
    </mdx>
    <mdx n="0" f="v">
      <t c="8">
        <n x="160"/>
        <n x="91"/>
        <n x="1" s="1"/>
        <n x="2" s="1"/>
        <n x="3" s="1"/>
        <n x="4" s="1"/>
        <n x="5" s="1"/>
        <n x="6" s="1"/>
      </t>
    </mdx>
    <mdx n="0" f="v">
      <t c="8">
        <n x="161"/>
        <n x="91"/>
        <n x="1" s="1"/>
        <n x="2" s="1"/>
        <n x="3" s="1"/>
        <n x="4" s="1"/>
        <n x="5" s="1"/>
        <n x="6" s="1"/>
      </t>
    </mdx>
    <mdx n="0" f="v">
      <t c="8">
        <n x="165"/>
        <n x="91"/>
        <n x="1" s="1"/>
        <n x="2" s="1"/>
        <n x="3" s="1"/>
        <n x="4" s="1"/>
        <n x="5" s="1"/>
        <n x="6" s="1"/>
      </t>
    </mdx>
    <mdx n="0" f="v">
      <t c="8">
        <n x="166"/>
        <n x="91"/>
        <n x="1" s="1"/>
        <n x="2" s="1"/>
        <n x="3" s="1"/>
        <n x="4" s="1"/>
        <n x="5" s="1"/>
        <n x="6" s="1"/>
      </t>
    </mdx>
    <mdx n="0" f="v">
      <t c="8">
        <n x="167"/>
        <n x="91"/>
        <n x="1" s="1"/>
        <n x="2" s="1"/>
        <n x="3" s="1"/>
        <n x="4" s="1"/>
        <n x="5" s="1"/>
        <n x="6" s="1"/>
      </t>
    </mdx>
    <mdx n="0" f="v">
      <t c="8">
        <n x="169"/>
        <n x="91"/>
        <n x="1" s="1"/>
        <n x="2" s="1"/>
        <n x="3" s="1"/>
        <n x="4" s="1"/>
        <n x="5" s="1"/>
        <n x="6" s="1"/>
      </t>
    </mdx>
    <mdx n="0" f="v">
      <t c="8">
        <n x="170"/>
        <n x="91"/>
        <n x="1" s="1"/>
        <n x="2" s="1"/>
        <n x="3" s="1"/>
        <n x="4" s="1"/>
        <n x="5" s="1"/>
        <n x="6" s="1"/>
      </t>
    </mdx>
    <mdx n="0" f="v">
      <t c="8">
        <n x="171"/>
        <n x="91"/>
        <n x="1" s="1"/>
        <n x="2" s="1"/>
        <n x="3" s="1"/>
        <n x="4" s="1"/>
        <n x="5" s="1"/>
        <n x="6" s="1"/>
      </t>
    </mdx>
    <mdx n="0" f="v">
      <t c="8">
        <n x="172"/>
        <n x="91"/>
        <n x="1" s="1"/>
        <n x="2" s="1"/>
        <n x="3" s="1"/>
        <n x="4" s="1"/>
        <n x="5" s="1"/>
        <n x="6" s="1"/>
      </t>
    </mdx>
    <mdx n="0" f="v">
      <t c="8">
        <n x="173"/>
        <n x="91"/>
        <n x="1" s="1"/>
        <n x="2" s="1"/>
        <n x="3" s="1"/>
        <n x="4" s="1"/>
        <n x="5" s="1"/>
        <n x="6" s="1"/>
      </t>
    </mdx>
    <mdx n="0" f="v">
      <t c="8">
        <n x="175"/>
        <n x="91"/>
        <n x="1" s="1"/>
        <n x="2" s="1"/>
        <n x="3" s="1"/>
        <n x="4" s="1"/>
        <n x="5" s="1"/>
        <n x="6" s="1"/>
      </t>
    </mdx>
    <mdx n="0" f="v">
      <t c="8">
        <n x="151"/>
        <n x="91"/>
        <n x="1" s="1"/>
        <n x="2" s="1"/>
        <n x="3" s="1"/>
        <n x="4" s="1"/>
        <n x="5" s="1"/>
        <n x="6" s="1"/>
      </t>
    </mdx>
    <mdx n="0" f="v">
      <t c="8">
        <n x="37"/>
        <n x="91"/>
        <n x="1" s="1"/>
        <n x="2" s="1"/>
        <n x="3" s="1"/>
        <n x="4" s="1"/>
        <n x="5" s="1"/>
        <n x="6" s="1"/>
      </t>
    </mdx>
    <mdx n="0" f="v">
      <t c="8">
        <n x="152"/>
        <n x="91"/>
        <n x="1" s="1"/>
        <n x="2" s="1"/>
        <n x="3" s="1"/>
        <n x="4" s="1"/>
        <n x="5" s="1"/>
        <n x="6" s="1"/>
      </t>
    </mdx>
    <mdx n="0" f="v">
      <t c="8">
        <n x="38"/>
        <n x="91"/>
        <n x="1" s="1"/>
        <n x="2" s="1"/>
        <n x="3" s="1"/>
        <n x="4" s="1"/>
        <n x="5" s="1"/>
        <n x="6" s="1"/>
      </t>
    </mdx>
    <mdx n="0" f="v">
      <t c="8">
        <n x="153"/>
        <n x="91"/>
        <n x="1" s="1"/>
        <n x="2" s="1"/>
        <n x="3" s="1"/>
        <n x="4" s="1"/>
        <n x="5" s="1"/>
        <n x="6" s="1"/>
      </t>
    </mdx>
    <mdx n="0" f="v">
      <t c="8">
        <n x="39"/>
        <n x="91"/>
        <n x="1" s="1"/>
        <n x="2" s="1"/>
        <n x="3" s="1"/>
        <n x="4" s="1"/>
        <n x="5" s="1"/>
        <n x="6" s="1"/>
      </t>
    </mdx>
    <mdx n="0" f="v">
      <t c="8">
        <n x="154"/>
        <n x="91"/>
        <n x="1" s="1"/>
        <n x="2" s="1"/>
        <n x="3" s="1"/>
        <n x="4" s="1"/>
        <n x="5" s="1"/>
        <n x="6" s="1"/>
      </t>
    </mdx>
    <mdx n="0" f="v">
      <t c="8">
        <n x="40"/>
        <n x="91"/>
        <n x="1" s="1"/>
        <n x="2" s="1"/>
        <n x="3" s="1"/>
        <n x="4" s="1"/>
        <n x="5" s="1"/>
        <n x="6" s="1"/>
      </t>
    </mdx>
    <mdx n="0" f="v">
      <t c="8">
        <n x="155"/>
        <n x="91"/>
        <n x="1" s="1"/>
        <n x="2" s="1"/>
        <n x="3" s="1"/>
        <n x="4" s="1"/>
        <n x="5" s="1"/>
        <n x="6" s="1"/>
      </t>
    </mdx>
    <mdx n="0" f="v">
      <t c="8">
        <n x="41"/>
        <n x="91"/>
        <n x="1" s="1"/>
        <n x="2" s="1"/>
        <n x="3" s="1"/>
        <n x="4" s="1"/>
        <n x="5" s="1"/>
        <n x="6" s="1"/>
      </t>
    </mdx>
    <mdx n="0" f="v">
      <t c="8">
        <n x="156"/>
        <n x="91"/>
        <n x="1" s="1"/>
        <n x="2" s="1"/>
        <n x="3" s="1"/>
        <n x="4" s="1"/>
        <n x="5" s="1"/>
        <n x="6" s="1"/>
      </t>
    </mdx>
    <mdx n="0" f="v">
      <t c="8">
        <n x="42"/>
        <n x="91"/>
        <n x="1" s="1"/>
        <n x="2" s="1"/>
        <n x="3" s="1"/>
        <n x="4" s="1"/>
        <n x="5" s="1"/>
        <n x="6" s="1"/>
      </t>
    </mdx>
    <mdx n="0" f="v">
      <t c="8">
        <n x="157"/>
        <n x="91"/>
        <n x="1" s="1"/>
        <n x="2" s="1"/>
        <n x="3" s="1"/>
        <n x="4" s="1"/>
        <n x="5" s="1"/>
        <n x="6" s="1"/>
      </t>
    </mdx>
    <mdx n="0" f="v">
      <t c="8">
        <n x="43"/>
        <n x="91"/>
        <n x="1" s="1"/>
        <n x="2" s="1"/>
        <n x="3" s="1"/>
        <n x="4" s="1"/>
        <n x="5" s="1"/>
        <n x="6" s="1"/>
      </t>
    </mdx>
    <mdx n="0" f="v">
      <t c="8">
        <n x="158"/>
        <n x="91"/>
        <n x="1" s="1"/>
        <n x="2" s="1"/>
        <n x="3" s="1"/>
        <n x="4" s="1"/>
        <n x="5" s="1"/>
        <n x="6" s="1"/>
      </t>
    </mdx>
    <mdx n="0" f="v">
      <t c="8">
        <n x="47"/>
        <n x="91"/>
        <n x="1" s="1"/>
        <n x="2" s="1"/>
        <n x="3" s="1"/>
        <n x="4" s="1"/>
        <n x="5" s="1"/>
        <n x="6" s="1"/>
      </t>
    </mdx>
    <mdx n="0" f="v">
      <t c="8">
        <n x="162"/>
        <n x="91"/>
        <n x="1" s="1"/>
        <n x="2" s="1"/>
        <n x="3" s="1"/>
        <n x="4" s="1"/>
        <n x="5" s="1"/>
        <n x="6" s="1"/>
      </t>
    </mdx>
    <mdx n="0" f="v">
      <t c="8">
        <n x="48"/>
        <n x="91"/>
        <n x="1" s="1"/>
        <n x="2" s="1"/>
        <n x="3" s="1"/>
        <n x="4" s="1"/>
        <n x="5" s="1"/>
        <n x="6" s="1"/>
      </t>
    </mdx>
    <mdx n="0" f="v">
      <t c="8">
        <n x="163"/>
        <n x="91"/>
        <n x="1" s="1"/>
        <n x="2" s="1"/>
        <n x="3" s="1"/>
        <n x="4" s="1"/>
        <n x="5" s="1"/>
        <n x="6" s="1"/>
      </t>
    </mdx>
    <mdx n="0" f="v">
      <t c="8">
        <n x="49"/>
        <n x="91"/>
        <n x="1" s="1"/>
        <n x="2" s="1"/>
        <n x="3" s="1"/>
        <n x="4" s="1"/>
        <n x="5" s="1"/>
        <n x="6" s="1"/>
      </t>
    </mdx>
    <mdx n="0" f="v">
      <t c="8">
        <n x="50"/>
        <n x="91"/>
        <n x="1" s="1"/>
        <n x="2" s="1"/>
        <n x="3" s="1"/>
        <n x="4" s="1"/>
        <n x="5" s="1"/>
        <n x="6" s="1"/>
      </t>
    </mdx>
    <mdx n="0" f="v">
      <t c="8">
        <n x="53"/>
        <n x="91"/>
        <n x="1" s="1"/>
        <n x="2" s="1"/>
        <n x="3" s="1"/>
        <n x="4" s="1"/>
        <n x="5" s="1"/>
        <n x="6" s="1"/>
      </t>
    </mdx>
    <mdx n="0" f="v">
      <t c="8">
        <n x="56"/>
        <n x="91"/>
        <n x="1" s="1"/>
        <n x="2" s="1"/>
        <n x="3" s="1"/>
        <n x="4" s="1"/>
        <n x="5" s="1"/>
        <n x="6" s="1"/>
      </t>
    </mdx>
    <mdx n="0" f="v">
      <t c="8">
        <n x="174"/>
        <n x="91"/>
        <n x="1" s="1"/>
        <n x="2" s="1"/>
        <n x="3" s="1"/>
        <n x="4" s="1"/>
        <n x="5" s="1"/>
        <n x="6" s="1"/>
      </t>
    </mdx>
    <mdx n="0" f="v">
      <t c="8">
        <n x="151"/>
        <n x="145"/>
        <n x="1" s="1"/>
        <n x="2" s="1"/>
        <n x="3" s="1"/>
        <n x="4" s="1"/>
        <n x="5" s="1"/>
        <n x="6" s="1"/>
      </t>
    </mdx>
    <mdx n="0" f="v">
      <t c="8">
        <n x="37"/>
        <n x="145"/>
        <n x="1" s="1"/>
        <n x="2" s="1"/>
        <n x="3" s="1"/>
        <n x="4" s="1"/>
        <n x="5" s="1"/>
        <n x="6" s="1"/>
      </t>
    </mdx>
    <mdx n="0" f="v">
      <t c="8">
        <n x="152"/>
        <n x="145"/>
        <n x="1" s="1"/>
        <n x="2" s="1"/>
        <n x="3" s="1"/>
        <n x="4" s="1"/>
        <n x="5" s="1"/>
        <n x="6" s="1"/>
      </t>
    </mdx>
    <mdx n="0" f="v">
      <t c="8">
        <n x="38"/>
        <n x="145"/>
        <n x="1" s="1"/>
        <n x="2" s="1"/>
        <n x="3" s="1"/>
        <n x="4" s="1"/>
        <n x="5" s="1"/>
        <n x="6" s="1"/>
      </t>
    </mdx>
    <mdx n="0" f="v">
      <t c="8">
        <n x="153"/>
        <n x="145"/>
        <n x="1" s="1"/>
        <n x="2" s="1"/>
        <n x="3" s="1"/>
        <n x="4" s="1"/>
        <n x="5" s="1"/>
        <n x="6" s="1"/>
      </t>
    </mdx>
    <mdx n="0" f="v">
      <t c="8">
        <n x="39"/>
        <n x="145"/>
        <n x="1" s="1"/>
        <n x="2" s="1"/>
        <n x="3" s="1"/>
        <n x="4" s="1"/>
        <n x="5" s="1"/>
        <n x="6" s="1"/>
      </t>
    </mdx>
    <mdx n="0" f="v">
      <t c="8">
        <n x="154"/>
        <n x="145"/>
        <n x="1" s="1"/>
        <n x="2" s="1"/>
        <n x="3" s="1"/>
        <n x="4" s="1"/>
        <n x="5" s="1"/>
        <n x="6" s="1"/>
      </t>
    </mdx>
    <mdx n="0" f="v">
      <t c="8">
        <n x="40"/>
        <n x="145"/>
        <n x="1" s="1"/>
        <n x="2" s="1"/>
        <n x="3" s="1"/>
        <n x="4" s="1"/>
        <n x="5" s="1"/>
        <n x="6" s="1"/>
      </t>
    </mdx>
    <mdx n="0" f="v">
      <t c="8">
        <n x="155"/>
        <n x="145"/>
        <n x="1" s="1"/>
        <n x="2" s="1"/>
        <n x="3" s="1"/>
        <n x="4" s="1"/>
        <n x="5" s="1"/>
        <n x="6" s="1"/>
      </t>
    </mdx>
    <mdx n="0" f="v">
      <t c="8">
        <n x="41"/>
        <n x="145"/>
        <n x="1" s="1"/>
        <n x="2" s="1"/>
        <n x="3" s="1"/>
        <n x="4" s="1"/>
        <n x="5" s="1"/>
        <n x="6" s="1"/>
      </t>
    </mdx>
    <mdx n="0" f="v">
      <t c="8">
        <n x="156"/>
        <n x="145"/>
        <n x="1" s="1"/>
        <n x="2" s="1"/>
        <n x="3" s="1"/>
        <n x="4" s="1"/>
        <n x="5" s="1"/>
        <n x="6" s="1"/>
      </t>
    </mdx>
    <mdx n="0" f="v">
      <t c="8">
        <n x="42"/>
        <n x="145"/>
        <n x="1" s="1"/>
        <n x="2" s="1"/>
        <n x="3" s="1"/>
        <n x="4" s="1"/>
        <n x="5" s="1"/>
        <n x="6" s="1"/>
      </t>
    </mdx>
    <mdx n="0" f="v">
      <t c="8">
        <n x="157"/>
        <n x="145"/>
        <n x="1" s="1"/>
        <n x="2" s="1"/>
        <n x="3" s="1"/>
        <n x="4" s="1"/>
        <n x="5" s="1"/>
        <n x="6" s="1"/>
      </t>
    </mdx>
    <mdx n="0" f="v">
      <t c="8">
        <n x="43"/>
        <n x="145"/>
        <n x="1" s="1"/>
        <n x="2" s="1"/>
        <n x="3" s="1"/>
        <n x="4" s="1"/>
        <n x="5" s="1"/>
        <n x="6" s="1"/>
      </t>
    </mdx>
    <mdx n="0" f="v">
      <t c="8">
        <n x="158"/>
        <n x="145"/>
        <n x="1" s="1"/>
        <n x="2" s="1"/>
        <n x="3" s="1"/>
        <n x="4" s="1"/>
        <n x="5" s="1"/>
        <n x="6" s="1"/>
      </t>
    </mdx>
    <mdx n="0" f="v">
      <t c="8">
        <n x="44"/>
        <n x="145"/>
        <n x="1" s="1"/>
        <n x="2" s="1"/>
        <n x="3" s="1"/>
        <n x="4" s="1"/>
        <n x="5" s="1"/>
        <n x="6" s="1"/>
      </t>
    </mdx>
    <mdx n="0" f="v">
      <t c="8">
        <n x="159"/>
        <n x="145"/>
        <n x="1" s="1"/>
        <n x="2" s="1"/>
        <n x="3" s="1"/>
        <n x="4" s="1"/>
        <n x="5" s="1"/>
        <n x="6" s="1"/>
      </t>
    </mdx>
    <mdx n="0" f="v">
      <t c="8">
        <n x="45"/>
        <n x="145"/>
        <n x="1" s="1"/>
        <n x="2" s="1"/>
        <n x="3" s="1"/>
        <n x="4" s="1"/>
        <n x="5" s="1"/>
        <n x="6" s="1"/>
      </t>
    </mdx>
    <mdx n="0" f="v">
      <t c="8">
        <n x="160"/>
        <n x="145"/>
        <n x="1" s="1"/>
        <n x="2" s="1"/>
        <n x="3" s="1"/>
        <n x="4" s="1"/>
        <n x="5" s="1"/>
        <n x="6" s="1"/>
      </t>
    </mdx>
    <mdx n="0" f="v">
      <t c="8">
        <n x="46"/>
        <n x="145"/>
        <n x="1" s="1"/>
        <n x="2" s="1"/>
        <n x="3" s="1"/>
        <n x="4" s="1"/>
        <n x="5" s="1"/>
        <n x="6" s="1"/>
      </t>
    </mdx>
    <mdx n="0" f="v">
      <t c="8">
        <n x="161"/>
        <n x="145"/>
        <n x="1" s="1"/>
        <n x="2" s="1"/>
        <n x="3" s="1"/>
        <n x="4" s="1"/>
        <n x="5" s="1"/>
        <n x="6" s="1"/>
      </t>
    </mdx>
    <mdx n="0" f="v">
      <t c="8">
        <n x="47"/>
        <n x="145"/>
        <n x="1" s="1"/>
        <n x="2" s="1"/>
        <n x="3" s="1"/>
        <n x="4" s="1"/>
        <n x="5" s="1"/>
        <n x="6" s="1"/>
      </t>
    </mdx>
    <mdx n="0" f="v">
      <t c="8">
        <n x="162"/>
        <n x="145"/>
        <n x="1" s="1"/>
        <n x="2" s="1"/>
        <n x="3" s="1"/>
        <n x="4" s="1"/>
        <n x="5" s="1"/>
        <n x="6" s="1"/>
      </t>
    </mdx>
    <mdx n="0" f="v">
      <t c="8">
        <n x="48"/>
        <n x="145"/>
        <n x="1" s="1"/>
        <n x="2" s="1"/>
        <n x="3" s="1"/>
        <n x="4" s="1"/>
        <n x="5" s="1"/>
        <n x="6" s="1"/>
      </t>
    </mdx>
    <mdx n="0" f="v">
      <t c="8">
        <n x="163"/>
        <n x="145"/>
        <n x="1" s="1"/>
        <n x="2" s="1"/>
        <n x="3" s="1"/>
        <n x="4" s="1"/>
        <n x="5" s="1"/>
        <n x="6" s="1"/>
      </t>
    </mdx>
    <mdx n="0" f="v">
      <t c="8">
        <n x="49"/>
        <n x="145"/>
        <n x="1" s="1"/>
        <n x="2" s="1"/>
        <n x="3" s="1"/>
        <n x="4" s="1"/>
        <n x="5" s="1"/>
        <n x="6" s="1"/>
      </t>
    </mdx>
    <mdx n="0" f="v">
      <t c="8">
        <n x="164"/>
        <n x="145"/>
        <n x="1" s="1"/>
        <n x="2" s="1"/>
        <n x="3" s="1"/>
        <n x="4" s="1"/>
        <n x="5" s="1"/>
        <n x="6" s="1"/>
      </t>
    </mdx>
    <mdx n="0" f="v">
      <t c="8">
        <n x="50"/>
        <n x="145"/>
        <n x="1" s="1"/>
        <n x="2" s="1"/>
        <n x="3" s="1"/>
        <n x="4" s="1"/>
        <n x="5" s="1"/>
        <n x="6" s="1"/>
      </t>
    </mdx>
    <mdx n="0" f="v">
      <t c="8">
        <n x="165"/>
        <n x="145"/>
        <n x="1" s="1"/>
        <n x="2" s="1"/>
        <n x="3" s="1"/>
        <n x="4" s="1"/>
        <n x="5" s="1"/>
        <n x="6" s="1"/>
      </t>
    </mdx>
    <mdx n="0" f="v">
      <t c="8">
        <n x="51"/>
        <n x="145"/>
        <n x="1" s="1"/>
        <n x="2" s="1"/>
        <n x="3" s="1"/>
        <n x="4" s="1"/>
        <n x="5" s="1"/>
        <n x="6" s="1"/>
      </t>
    </mdx>
    <mdx n="0" f="v">
      <t c="8">
        <n x="166"/>
        <n x="145"/>
        <n x="1" s="1"/>
        <n x="2" s="1"/>
        <n x="3" s="1"/>
        <n x="4" s="1"/>
        <n x="5" s="1"/>
        <n x="6" s="1"/>
      </t>
    </mdx>
    <mdx n="0" f="v">
      <t c="8">
        <n x="52"/>
        <n x="145"/>
        <n x="1" s="1"/>
        <n x="2" s="1"/>
        <n x="3" s="1"/>
        <n x="4" s="1"/>
        <n x="5" s="1"/>
        <n x="6" s="1"/>
      </t>
    </mdx>
    <mdx n="0" f="v">
      <t c="8">
        <n x="167"/>
        <n x="145"/>
        <n x="1" s="1"/>
        <n x="2" s="1"/>
        <n x="3" s="1"/>
        <n x="4" s="1"/>
        <n x="5" s="1"/>
        <n x="6" s="1"/>
      </t>
    </mdx>
    <mdx n="0" f="v">
      <t c="8">
        <n x="53"/>
        <n x="145"/>
        <n x="1" s="1"/>
        <n x="2" s="1"/>
        <n x="3" s="1"/>
        <n x="4" s="1"/>
        <n x="5" s="1"/>
        <n x="6" s="1"/>
      </t>
    </mdx>
    <mdx n="0" f="v">
      <t c="8">
        <n x="168"/>
        <n x="145"/>
        <n x="1" s="1"/>
        <n x="2" s="1"/>
        <n x="3" s="1"/>
        <n x="4" s="1"/>
        <n x="5" s="1"/>
        <n x="6" s="1"/>
      </t>
    </mdx>
    <mdx n="0" f="v">
      <t c="8">
        <n x="54"/>
        <n x="145"/>
        <n x="1" s="1"/>
        <n x="2" s="1"/>
        <n x="3" s="1"/>
        <n x="4" s="1"/>
        <n x="5" s="1"/>
        <n x="6" s="1"/>
      </t>
    </mdx>
    <mdx n="0" f="v">
      <t c="8">
        <n x="169"/>
        <n x="145"/>
        <n x="1" s="1"/>
        <n x="2" s="1"/>
        <n x="3" s="1"/>
        <n x="4" s="1"/>
        <n x="5" s="1"/>
        <n x="6" s="1"/>
      </t>
    </mdx>
    <mdx n="0" f="v">
      <t c="8">
        <n x="55"/>
        <n x="145"/>
        <n x="1" s="1"/>
        <n x="2" s="1"/>
        <n x="3" s="1"/>
        <n x="4" s="1"/>
        <n x="5" s="1"/>
        <n x="6" s="1"/>
      </t>
    </mdx>
    <mdx n="0" f="v">
      <t c="8">
        <n x="170"/>
        <n x="145"/>
        <n x="1" s="1"/>
        <n x="2" s="1"/>
        <n x="3" s="1"/>
        <n x="4" s="1"/>
        <n x="5" s="1"/>
        <n x="6" s="1"/>
      </t>
    </mdx>
    <mdx n="0" f="v">
      <t c="8">
        <n x="56"/>
        <n x="145"/>
        <n x="1" s="1"/>
        <n x="2" s="1"/>
        <n x="3" s="1"/>
        <n x="4" s="1"/>
        <n x="5" s="1"/>
        <n x="6" s="1"/>
      </t>
    </mdx>
    <mdx n="0" f="v">
      <t c="8">
        <n x="171"/>
        <n x="145"/>
        <n x="1" s="1"/>
        <n x="2" s="1"/>
        <n x="3" s="1"/>
        <n x="4" s="1"/>
        <n x="5" s="1"/>
        <n x="6" s="1"/>
      </t>
    </mdx>
    <mdx n="0" f="v">
      <t c="8">
        <n x="57"/>
        <n x="145"/>
        <n x="1" s="1"/>
        <n x="2" s="1"/>
        <n x="3" s="1"/>
        <n x="4" s="1"/>
        <n x="5" s="1"/>
        <n x="6" s="1"/>
      </t>
    </mdx>
    <mdx n="0" f="v">
      <t c="8">
        <n x="172"/>
        <n x="145"/>
        <n x="1" s="1"/>
        <n x="2" s="1"/>
        <n x="3" s="1"/>
        <n x="4" s="1"/>
        <n x="5" s="1"/>
        <n x="6" s="1"/>
      </t>
    </mdx>
    <mdx n="0" f="v">
      <t c="8">
        <n x="32"/>
        <n x="145"/>
        <n x="1" s="1"/>
        <n x="2" s="1"/>
        <n x="3" s="1"/>
        <n x="4" s="1"/>
        <n x="5" s="1"/>
        <n x="6" s="1"/>
      </t>
    </mdx>
    <mdx n="0" f="v">
      <t c="8">
        <n x="173"/>
        <n x="145"/>
        <n x="1" s="1"/>
        <n x="2" s="1"/>
        <n x="3" s="1"/>
        <n x="4" s="1"/>
        <n x="5" s="1"/>
        <n x="6" s="1"/>
      </t>
    </mdx>
    <mdx n="0" f="v">
      <t c="8">
        <n x="174"/>
        <n x="145"/>
        <n x="1" s="1"/>
        <n x="2" s="1"/>
        <n x="3" s="1"/>
        <n x="4" s="1"/>
        <n x="5" s="1"/>
        <n x="6" s="1"/>
      </t>
    </mdx>
    <mdx n="0" f="v">
      <t c="8">
        <n x="58"/>
        <n x="145"/>
        <n x="1" s="1"/>
        <n x="2" s="1"/>
        <n x="3" s="1"/>
        <n x="4" s="1"/>
        <n x="5" s="1"/>
        <n x="6" s="1"/>
      </t>
    </mdx>
    <mdx n="0" f="v">
      <t c="8">
        <n x="175"/>
        <n x="145"/>
        <n x="1" s="1"/>
        <n x="2" s="1"/>
        <n x="3" s="1"/>
        <n x="4" s="1"/>
        <n x="5" s="1"/>
        <n x="6" s="1"/>
      </t>
    </mdx>
    <mdx n="0" f="v">
      <t c="8">
        <n x="59"/>
        <n x="145"/>
        <n x="1" s="1"/>
        <n x="2" s="1"/>
        <n x="3" s="1"/>
        <n x="4" s="1"/>
        <n x="5" s="1"/>
        <n x="6" s="1"/>
      </t>
    </mdx>
    <mdx n="0" f="v">
      <t c="8">
        <n x="46"/>
        <n x="91"/>
        <n x="1" s="1"/>
        <n x="2" s="1"/>
        <n x="3" s="1"/>
        <n x="4" s="1"/>
        <n x="5" s="1"/>
        <n x="6" s="1"/>
      </t>
    </mdx>
    <mdx n="0" f="v">
      <t c="8">
        <n x="164"/>
        <n x="91"/>
        <n x="1" s="1"/>
        <n x="2" s="1"/>
        <n x="3" s="1"/>
        <n x="4" s="1"/>
        <n x="5" s="1"/>
        <n x="6" s="1"/>
      </t>
    </mdx>
    <mdx n="0" f="v">
      <t c="8">
        <n x="168"/>
        <n x="91"/>
        <n x="1" s="1"/>
        <n x="2" s="1"/>
        <n x="3" s="1"/>
        <n x="4" s="1"/>
        <n x="5" s="1"/>
        <n x="6" s="1"/>
      </t>
    </mdx>
    <mdx n="0" f="v">
      <t c="8">
        <n x="57"/>
        <n x="91"/>
        <n x="1" s="1"/>
        <n x="2" s="1"/>
        <n x="3" s="1"/>
        <n x="4" s="1"/>
        <n x="5" s="1"/>
        <n x="6" s="1"/>
      </t>
    </mdx>
    <mdx n="0" f="v">
      <t c="8">
        <n x="58"/>
        <n x="91"/>
        <n x="1" s="1"/>
        <n x="2" s="1"/>
        <n x="3" s="1"/>
        <n x="4" s="1"/>
        <n x="5" s="1"/>
        <n x="6" s="1"/>
      </t>
    </mdx>
    <mdx n="0" f="v">
      <t c="8">
        <n x="61"/>
        <n x="145"/>
        <n x="1" s="1"/>
        <n x="2" s="1"/>
        <n x="3" s="1"/>
        <n x="4" s="1"/>
        <n x="5" s="1"/>
        <n x="6" s="1"/>
      </t>
    </mdx>
    <mdx n="0" f="v">
      <t c="8">
        <n x="61"/>
        <n x="91"/>
        <n x="1" s="1"/>
        <n x="2" s="1"/>
        <n x="3" s="1"/>
        <n x="4" s="1"/>
        <n x="5" s="1"/>
        <n x="6" s="1"/>
      </t>
    </mdx>
    <mdx n="0" f="v">
      <t c="8">
        <n x="62"/>
        <n x="145"/>
        <n x="1" s="1"/>
        <n x="2" s="1"/>
        <n x="3" s="1"/>
        <n x="4" s="1"/>
        <n x="5" s="1"/>
        <n x="6" s="1"/>
      </t>
    </mdx>
    <mdx n="0" f="v">
      <t c="8">
        <n x="62"/>
        <n x="91"/>
        <n x="1" s="1"/>
        <n x="2" s="1"/>
        <n x="3" s="1"/>
        <n x="4" s="1"/>
        <n x="5" s="1"/>
        <n x="6" s="1"/>
      </t>
    </mdx>
    <mdx n="0" f="v">
      <t c="8">
        <n x="63"/>
        <n x="145"/>
        <n x="1" s="1"/>
        <n x="2" s="1"/>
        <n x="3" s="1"/>
        <n x="4" s="1"/>
        <n x="5" s="1"/>
        <n x="6" s="1"/>
      </t>
    </mdx>
    <mdx n="0" f="v">
      <t c="8">
        <n x="63"/>
        <n x="91"/>
        <n x="1" s="1"/>
        <n x="2" s="1"/>
        <n x="3" s="1"/>
        <n x="4" s="1"/>
        <n x="5" s="1"/>
        <n x="6" s="1"/>
      </t>
    </mdx>
    <mdx n="0" f="v">
      <t c="8">
        <n x="64"/>
        <n x="145"/>
        <n x="1" s="1"/>
        <n x="2" s="1"/>
        <n x="3" s="1"/>
        <n x="4" s="1"/>
        <n x="5" s="1"/>
        <n x="6" s="1"/>
      </t>
    </mdx>
    <mdx n="0" f="v">
      <t c="8">
        <n x="64"/>
        <n x="91"/>
        <n x="1" s="1"/>
        <n x="2" s="1"/>
        <n x="3" s="1"/>
        <n x="4" s="1"/>
        <n x="5" s="1"/>
        <n x="6" s="1"/>
      </t>
    </mdx>
    <mdx n="0" f="v">
      <t c="8">
        <n x="65"/>
        <n x="145"/>
        <n x="1" s="1"/>
        <n x="2" s="1"/>
        <n x="3" s="1"/>
        <n x="4" s="1"/>
        <n x="5" s="1"/>
        <n x="6" s="1"/>
      </t>
    </mdx>
    <mdx n="0" f="v">
      <t c="8">
        <n x="65"/>
        <n x="91"/>
        <n x="1" s="1"/>
        <n x="2" s="1"/>
        <n x="3" s="1"/>
        <n x="4" s="1"/>
        <n x="5" s="1"/>
        <n x="6" s="1"/>
      </t>
    </mdx>
    <mdx n="0" f="v">
      <t c="8">
        <n x="66"/>
        <n x="145"/>
        <n x="1" s="1"/>
        <n x="2" s="1"/>
        <n x="3" s="1"/>
        <n x="4" s="1"/>
        <n x="5" s="1"/>
        <n x="6" s="1"/>
      </t>
    </mdx>
    <mdx n="0" f="v">
      <t c="8">
        <n x="66"/>
        <n x="91"/>
        <n x="1" s="1"/>
        <n x="2" s="1"/>
        <n x="3" s="1"/>
        <n x="4" s="1"/>
        <n x="5" s="1"/>
        <n x="6" s="1"/>
      </t>
    </mdx>
    <mdx n="0" f="v">
      <t c="8">
        <n x="67"/>
        <n x="145"/>
        <n x="1" s="1"/>
        <n x="2" s="1"/>
        <n x="3" s="1"/>
        <n x="4" s="1"/>
        <n x="5" s="1"/>
        <n x="6" s="1"/>
      </t>
    </mdx>
    <mdx n="0" f="v">
      <t c="8">
        <n x="67"/>
        <n x="91"/>
        <n x="1" s="1"/>
        <n x="2" s="1"/>
        <n x="3" s="1"/>
        <n x="4" s="1"/>
        <n x="5" s="1"/>
        <n x="6" s="1"/>
      </t>
    </mdx>
    <mdx n="0" f="v">
      <t c="8">
        <n x="68"/>
        <n x="145"/>
        <n x="1" s="1"/>
        <n x="2" s="1"/>
        <n x="3" s="1"/>
        <n x="4" s="1"/>
        <n x="5" s="1"/>
        <n x="6" s="1"/>
      </t>
    </mdx>
    <mdx n="0" f="v">
      <t c="8">
        <n x="68"/>
        <n x="91"/>
        <n x="1" s="1"/>
        <n x="2" s="1"/>
        <n x="3" s="1"/>
        <n x="4" s="1"/>
        <n x="5" s="1"/>
        <n x="6" s="1"/>
      </t>
    </mdx>
    <mdx n="0" f="v">
      <t c="8">
        <n x="69"/>
        <n x="145"/>
        <n x="1" s="1"/>
        <n x="2" s="1"/>
        <n x="3" s="1"/>
        <n x="4" s="1"/>
        <n x="5" s="1"/>
        <n x="6" s="1"/>
      </t>
    </mdx>
    <mdx n="0" f="v">
      <t c="8">
        <n x="69"/>
        <n x="91"/>
        <n x="1" s="1"/>
        <n x="2" s="1"/>
        <n x="3" s="1"/>
        <n x="4" s="1"/>
        <n x="5" s="1"/>
        <n x="6" s="1"/>
      </t>
    </mdx>
    <mdx n="0" f="v">
      <t c="8">
        <n x="70"/>
        <n x="145"/>
        <n x="1" s="1"/>
        <n x="2" s="1"/>
        <n x="3" s="1"/>
        <n x="4" s="1"/>
        <n x="5" s="1"/>
        <n x="6" s="1"/>
      </t>
    </mdx>
    <mdx n="0" f="v">
      <t c="8">
        <n x="70"/>
        <n x="91"/>
        <n x="1" s="1"/>
        <n x="2" s="1"/>
        <n x="3" s="1"/>
        <n x="4" s="1"/>
        <n x="5" s="1"/>
        <n x="6" s="1"/>
      </t>
    </mdx>
    <mdx n="0" f="v">
      <t c="8">
        <n x="71"/>
        <n x="145"/>
        <n x="1" s="1"/>
        <n x="2" s="1"/>
        <n x="3" s="1"/>
        <n x="4" s="1"/>
        <n x="5" s="1"/>
        <n x="6" s="1"/>
      </t>
    </mdx>
    <mdx n="0" f="v">
      <t c="8">
        <n x="71"/>
        <n x="91"/>
        <n x="1" s="1"/>
        <n x="2" s="1"/>
        <n x="3" s="1"/>
        <n x="4" s="1"/>
        <n x="5" s="1"/>
        <n x="6" s="1"/>
      </t>
    </mdx>
    <mdx n="0" f="v">
      <t c="8">
        <n x="72"/>
        <n x="145"/>
        <n x="1" s="1"/>
        <n x="2" s="1"/>
        <n x="3" s="1"/>
        <n x="4" s="1"/>
        <n x="5" s="1"/>
        <n x="6" s="1"/>
      </t>
    </mdx>
    <mdx n="0" f="v">
      <t c="8">
        <n x="72"/>
        <n x="91"/>
        <n x="1" s="1"/>
        <n x="2" s="1"/>
        <n x="3" s="1"/>
        <n x="4" s="1"/>
        <n x="5" s="1"/>
        <n x="6" s="1"/>
      </t>
    </mdx>
    <mdx n="0" f="v">
      <t c="8">
        <n x="73"/>
        <n x="145"/>
        <n x="1" s="1"/>
        <n x="2" s="1"/>
        <n x="3" s="1"/>
        <n x="4" s="1"/>
        <n x="5" s="1"/>
        <n x="6" s="1"/>
      </t>
    </mdx>
    <mdx n="0" f="v">
      <t c="8">
        <n x="73"/>
        <n x="91"/>
        <n x="1" s="1"/>
        <n x="2" s="1"/>
        <n x="3" s="1"/>
        <n x="4" s="1"/>
        <n x="5" s="1"/>
        <n x="6" s="1"/>
      </t>
    </mdx>
    <mdx n="0" f="v">
      <t c="8">
        <n x="74"/>
        <n x="145"/>
        <n x="1" s="1"/>
        <n x="2" s="1"/>
        <n x="3" s="1"/>
        <n x="4" s="1"/>
        <n x="5" s="1"/>
        <n x="6" s="1"/>
      </t>
    </mdx>
    <mdx n="0" f="v">
      <t c="8">
        <n x="74"/>
        <n x="91"/>
        <n x="1" s="1"/>
        <n x="2" s="1"/>
        <n x="3" s="1"/>
        <n x="4" s="1"/>
        <n x="5" s="1"/>
        <n x="6" s="1"/>
      </t>
    </mdx>
    <mdx n="0" f="v">
      <t c="8">
        <n x="75"/>
        <n x="145"/>
        <n x="1" s="1"/>
        <n x="2" s="1"/>
        <n x="3" s="1"/>
        <n x="4" s="1"/>
        <n x="5" s="1"/>
        <n x="6" s="1"/>
      </t>
    </mdx>
    <mdx n="0" f="v">
      <t c="8">
        <n x="75"/>
        <n x="91"/>
        <n x="1" s="1"/>
        <n x="2" s="1"/>
        <n x="3" s="1"/>
        <n x="4" s="1"/>
        <n x="5" s="1"/>
        <n x="6" s="1"/>
      </t>
    </mdx>
    <mdx n="0" f="v">
      <t c="8">
        <n x="76"/>
        <n x="145"/>
        <n x="1" s="1"/>
        <n x="2" s="1"/>
        <n x="3" s="1"/>
        <n x="4" s="1"/>
        <n x="5" s="1"/>
        <n x="6" s="1"/>
      </t>
    </mdx>
    <mdx n="0" f="v">
      <t c="8">
        <n x="76"/>
        <n x="91"/>
        <n x="1" s="1"/>
        <n x="2" s="1"/>
        <n x="3" s="1"/>
        <n x="4" s="1"/>
        <n x="5" s="1"/>
        <n x="6" s="1"/>
      </t>
    </mdx>
    <mdx n="0" f="v">
      <t c="8">
        <n x="77"/>
        <n x="145"/>
        <n x="1" s="1"/>
        <n x="2" s="1"/>
        <n x="3" s="1"/>
        <n x="4" s="1"/>
        <n x="5" s="1"/>
        <n x="6" s="1"/>
      </t>
    </mdx>
    <mdx n="0" f="v">
      <t c="8">
        <n x="77"/>
        <n x="91"/>
        <n x="1" s="1"/>
        <n x="2" s="1"/>
        <n x="3" s="1"/>
        <n x="4" s="1"/>
        <n x="5" s="1"/>
        <n x="6" s="1"/>
      </t>
    </mdx>
    <mdx n="0" f="v">
      <t c="8">
        <n x="78"/>
        <n x="145"/>
        <n x="1" s="1"/>
        <n x="2" s="1"/>
        <n x="3" s="1"/>
        <n x="4" s="1"/>
        <n x="5" s="1"/>
        <n x="6" s="1"/>
      </t>
    </mdx>
    <mdx n="0" f="v">
      <t c="8">
        <n x="78"/>
        <n x="91"/>
        <n x="1" s="1"/>
        <n x="2" s="1"/>
        <n x="3" s="1"/>
        <n x="4" s="1"/>
        <n x="5" s="1"/>
        <n x="6" s="1"/>
      </t>
    </mdx>
    <mdx n="0" f="v">
      <t c="8">
        <n x="79"/>
        <n x="145"/>
        <n x="1" s="1"/>
        <n x="2" s="1"/>
        <n x="3" s="1"/>
        <n x="4" s="1"/>
        <n x="5" s="1"/>
        <n x="6" s="1"/>
      </t>
    </mdx>
    <mdx n="0" f="v">
      <t c="8">
        <n x="79"/>
        <n x="91"/>
        <n x="1" s="1"/>
        <n x="2" s="1"/>
        <n x="3" s="1"/>
        <n x="4" s="1"/>
        <n x="5" s="1"/>
        <n x="6" s="1"/>
      </t>
    </mdx>
    <mdx n="0" f="v">
      <t c="8">
        <n x="80"/>
        <n x="145"/>
        <n x="1" s="1"/>
        <n x="2" s="1"/>
        <n x="3" s="1"/>
        <n x="4" s="1"/>
        <n x="5" s="1"/>
        <n x="6" s="1"/>
      </t>
    </mdx>
    <mdx n="0" f="v">
      <t c="8">
        <n x="80"/>
        <n x="91"/>
        <n x="1" s="1"/>
        <n x="2" s="1"/>
        <n x="3" s="1"/>
        <n x="4" s="1"/>
        <n x="5" s="1"/>
        <n x="6" s="1"/>
      </t>
    </mdx>
    <mdx n="0" f="v">
      <t c="8">
        <n x="81"/>
        <n x="145"/>
        <n x="1" s="1"/>
        <n x="2" s="1"/>
        <n x="3" s="1"/>
        <n x="4" s="1"/>
        <n x="5" s="1"/>
        <n x="6" s="1"/>
      </t>
    </mdx>
    <mdx n="0" f="v">
      <t c="8">
        <n x="81"/>
        <n x="91"/>
        <n x="1" s="1"/>
        <n x="2" s="1"/>
        <n x="3" s="1"/>
        <n x="4" s="1"/>
        <n x="5" s="1"/>
        <n x="6" s="1"/>
      </t>
    </mdx>
    <mdx n="0" f="v">
      <t c="8">
        <n x="82"/>
        <n x="145"/>
        <n x="1" s="1"/>
        <n x="2" s="1"/>
        <n x="3" s="1"/>
        <n x="4" s="1"/>
        <n x="5" s="1"/>
        <n x="6" s="1"/>
      </t>
    </mdx>
    <mdx n="0" f="v">
      <t c="8">
        <n x="82"/>
        <n x="91"/>
        <n x="1" s="1"/>
        <n x="2" s="1"/>
        <n x="3" s="1"/>
        <n x="4" s="1"/>
        <n x="5" s="1"/>
        <n x="6" s="1"/>
      </t>
    </mdx>
    <mdx n="0" f="v">
      <t c="8">
        <n x="83"/>
        <n x="145"/>
        <n x="1" s="1"/>
        <n x="2" s="1"/>
        <n x="3" s="1"/>
        <n x="4" s="1"/>
        <n x="5" s="1"/>
        <n x="6" s="1"/>
      </t>
    </mdx>
    <mdx n="0" f="v">
      <t c="8">
        <n x="83"/>
        <n x="91"/>
        <n x="1" s="1"/>
        <n x="2" s="1"/>
        <n x="3" s="1"/>
        <n x="4" s="1"/>
        <n x="5" s="1"/>
        <n x="6" s="1"/>
      </t>
    </mdx>
    <mdx n="0" f="v">
      <t c="8">
        <n x="84"/>
        <n x="145"/>
        <n x="1" s="1"/>
        <n x="2" s="1"/>
        <n x="3" s="1"/>
        <n x="4" s="1"/>
        <n x="5" s="1"/>
        <n x="6" s="1"/>
      </t>
    </mdx>
    <mdx n="0" f="v">
      <t c="8">
        <n x="84"/>
        <n x="91"/>
        <n x="1" s="1"/>
        <n x="2" s="1"/>
        <n x="3" s="1"/>
        <n x="4" s="1"/>
        <n x="5" s="1"/>
        <n x="6" s="1"/>
      </t>
    </mdx>
    <mdx n="0" f="v">
      <t c="8">
        <n x="85"/>
        <n x="145"/>
        <n x="1" s="1"/>
        <n x="2" s="1"/>
        <n x="3" s="1"/>
        <n x="4" s="1"/>
        <n x="5" s="1"/>
        <n x="6" s="1"/>
      </t>
    </mdx>
    <mdx n="0" f="v">
      <t c="8">
        <n x="85"/>
        <n x="91"/>
        <n x="1" s="1"/>
        <n x="2" s="1"/>
        <n x="3" s="1"/>
        <n x="4" s="1"/>
        <n x="5" s="1"/>
        <n x="6" s="1"/>
      </t>
    </mdx>
    <mdx n="0" f="v">
      <t c="8">
        <n x="86"/>
        <n x="145"/>
        <n x="1" s="1"/>
        <n x="2" s="1"/>
        <n x="3" s="1"/>
        <n x="4" s="1"/>
        <n x="5" s="1"/>
        <n x="6" s="1"/>
      </t>
    </mdx>
    <mdx n="0" f="v">
      <t c="8">
        <n x="86"/>
        <n x="91"/>
        <n x="1" s="1"/>
        <n x="2" s="1"/>
        <n x="3" s="1"/>
        <n x="4" s="1"/>
        <n x="5" s="1"/>
        <n x="6" s="1"/>
      </t>
    </mdx>
    <mdx n="0" f="v">
      <t c="8">
        <n x="87"/>
        <n x="145"/>
        <n x="1" s="1"/>
        <n x="2" s="1"/>
        <n x="3" s="1"/>
        <n x="4" s="1"/>
        <n x="5" s="1"/>
        <n x="6" s="1"/>
      </t>
    </mdx>
    <mdx n="0" f="v">
      <t c="8">
        <n x="87"/>
        <n x="91"/>
        <n x="1" s="1"/>
        <n x="2" s="1"/>
        <n x="3" s="1"/>
        <n x="4" s="1"/>
        <n x="5" s="1"/>
        <n x="6" s="1"/>
      </t>
    </mdx>
    <mdx n="0" f="v">
      <t c="8">
        <n x="88"/>
        <n x="145"/>
        <n x="1" s="1"/>
        <n x="2" s="1"/>
        <n x="3" s="1"/>
        <n x="4" s="1"/>
        <n x="5" s="1"/>
        <n x="6" s="1"/>
      </t>
    </mdx>
    <mdx n="0" f="v">
      <t c="8">
        <n x="88"/>
        <n x="91"/>
        <n x="1" s="1"/>
        <n x="2" s="1"/>
        <n x="3" s="1"/>
        <n x="4" s="1"/>
        <n x="5" s="1"/>
        <n x="6" s="1"/>
      </t>
    </mdx>
    <mdx n="0" f="v">
      <t c="8">
        <n x="89"/>
        <n x="145"/>
        <n x="1" s="1"/>
        <n x="2" s="1"/>
        <n x="3" s="1"/>
        <n x="4" s="1"/>
        <n x="5" s="1"/>
        <n x="6" s="1"/>
      </t>
    </mdx>
    <mdx n="0" f="v">
      <t c="8">
        <n x="89"/>
        <n x="91"/>
        <n x="1" s="1"/>
        <n x="2" s="1"/>
        <n x="3" s="1"/>
        <n x="4" s="1"/>
        <n x="5" s="1"/>
        <n x="6" s="1"/>
      </t>
    </mdx>
    <mdx n="0" f="v">
      <t c="8">
        <n x="90"/>
        <n x="91"/>
        <n x="1" s="1"/>
        <n x="2" s="1"/>
        <n x="3" s="1"/>
        <n x="4" s="1"/>
        <n x="5" s="1"/>
        <n x="6" s="1"/>
      </t>
    </mdx>
    <mdx n="0" f="v">
      <t c="8">
        <n x="60"/>
        <n x="91"/>
        <n x="1" s="1"/>
        <n x="2" s="1"/>
        <n x="3" s="1"/>
        <n x="4" s="1"/>
        <n x="5" s="1"/>
        <n x="6" s="1"/>
      </t>
    </mdx>
    <mdx n="0" f="v">
      <t c="8">
        <n x="33"/>
        <n x="91"/>
        <n x="1" s="1"/>
        <n x="2" s="1"/>
        <n x="3" s="1"/>
        <n x="4" s="1"/>
        <n x="5" s="1"/>
        <n x="6" s="1"/>
      </t>
    </mdx>
    <mdx n="0" f="v">
      <t c="8">
        <n x="59"/>
        <n x="91"/>
        <n x="1" s="1"/>
        <n x="2" s="1"/>
        <n x="3" s="1"/>
        <n x="4" s="1"/>
        <n x="5" s="1"/>
        <n x="6" s="1"/>
      </t>
    </mdx>
    <mdx n="0" f="v">
      <t c="8">
        <n x="54"/>
        <n x="91"/>
        <n x="1" s="1"/>
        <n x="2" s="1"/>
        <n x="3" s="1"/>
        <n x="4" s="1"/>
        <n x="5" s="1"/>
        <n x="6" s="1"/>
      </t>
    </mdx>
    <mdx n="0" f="v">
      <t c="8">
        <n x="45"/>
        <n x="91"/>
        <n x="1" s="1"/>
        <n x="2" s="1"/>
        <n x="3" s="1"/>
        <n x="4" s="1"/>
        <n x="5" s="1"/>
        <n x="6" s="1"/>
      </t>
    </mdx>
    <mdx n="0" f="v">
      <t c="8">
        <n x="36"/>
        <n x="91"/>
        <n x="1" s="1"/>
        <n x="2" s="1"/>
        <n x="3" s="1"/>
        <n x="4" s="1"/>
        <n x="5" s="1"/>
        <n x="6" s="1"/>
      </t>
    </mdx>
    <mdx n="0" f="v">
      <t c="8">
        <n x="35"/>
        <n x="91"/>
        <n x="1" s="1"/>
        <n x="2" s="1"/>
        <n x="3" s="1"/>
        <n x="4" s="1"/>
        <n x="5" s="1"/>
        <n x="6" s="1"/>
      </t>
    </mdx>
    <mdx n="0" f="v">
      <t c="8">
        <n x="34"/>
        <n x="91"/>
        <n x="1" s="1"/>
        <n x="2" s="1"/>
        <n x="3" s="1"/>
        <n x="4" s="1"/>
        <n x="5" s="1"/>
        <n x="6" s="1"/>
      </t>
    </mdx>
    <mdx n="0" f="v">
      <t c="8">
        <n x="92"/>
        <n x="145"/>
        <n x="1" s="1"/>
        <n x="2" s="1"/>
        <n x="3" s="1"/>
        <n x="4" s="1"/>
        <n x="5" s="1"/>
        <n x="6" s="1"/>
      </t>
    </mdx>
    <mdx n="0" f="v">
      <t c="8">
        <n x="92"/>
        <n x="91"/>
        <n x="1" s="1"/>
        <n x="2" s="1"/>
        <n x="3" s="1"/>
        <n x="4" s="1"/>
        <n x="5" s="1"/>
        <n x="6" s="1"/>
      </t>
    </mdx>
    <mdx n="0" f="v">
      <t c="8">
        <n x="93"/>
        <n x="145"/>
        <n x="1" s="1"/>
        <n x="2" s="1"/>
        <n x="3" s="1"/>
        <n x="4" s="1"/>
        <n x="5" s="1"/>
        <n x="6" s="1"/>
      </t>
    </mdx>
    <mdx n="0" f="v">
      <t c="8">
        <n x="93"/>
        <n x="91"/>
        <n x="1" s="1"/>
        <n x="2" s="1"/>
        <n x="3" s="1"/>
        <n x="4" s="1"/>
        <n x="5" s="1"/>
        <n x="6" s="1"/>
      </t>
    </mdx>
    <mdx n="0" f="v">
      <t c="8">
        <n x="94"/>
        <n x="145"/>
        <n x="1" s="1"/>
        <n x="2" s="1"/>
        <n x="3" s="1"/>
        <n x="4" s="1"/>
        <n x="5" s="1"/>
        <n x="6" s="1"/>
      </t>
    </mdx>
    <mdx n="0" f="v">
      <t c="8">
        <n x="94"/>
        <n x="91"/>
        <n x="1" s="1"/>
        <n x="2" s="1"/>
        <n x="3" s="1"/>
        <n x="4" s="1"/>
        <n x="5" s="1"/>
        <n x="6" s="1"/>
      </t>
    </mdx>
    <mdx n="0" f="v">
      <t c="8">
        <n x="95"/>
        <n x="145"/>
        <n x="1" s="1"/>
        <n x="2" s="1"/>
        <n x="3" s="1"/>
        <n x="4" s="1"/>
        <n x="5" s="1"/>
        <n x="6" s="1"/>
      </t>
    </mdx>
    <mdx n="0" f="v">
      <t c="8">
        <n x="95"/>
        <n x="91"/>
        <n x="1" s="1"/>
        <n x="2" s="1"/>
        <n x="3" s="1"/>
        <n x="4" s="1"/>
        <n x="5" s="1"/>
        <n x="6" s="1"/>
      </t>
    </mdx>
    <mdx n="0" f="v">
      <t c="8">
        <n x="96"/>
        <n x="145"/>
        <n x="1" s="1"/>
        <n x="2" s="1"/>
        <n x="3" s="1"/>
        <n x="4" s="1"/>
        <n x="5" s="1"/>
        <n x="6" s="1"/>
      </t>
    </mdx>
    <mdx n="0" f="v">
      <t c="8">
        <n x="96"/>
        <n x="91"/>
        <n x="1" s="1"/>
        <n x="2" s="1"/>
        <n x="3" s="1"/>
        <n x="4" s="1"/>
        <n x="5" s="1"/>
        <n x="6" s="1"/>
      </t>
    </mdx>
    <mdx n="0" f="v">
      <t c="8">
        <n x="97"/>
        <n x="145"/>
        <n x="1" s="1"/>
        <n x="2" s="1"/>
        <n x="3" s="1"/>
        <n x="4" s="1"/>
        <n x="5" s="1"/>
        <n x="6" s="1"/>
      </t>
    </mdx>
    <mdx n="0" f="v">
      <t c="8">
        <n x="97"/>
        <n x="91"/>
        <n x="1" s="1"/>
        <n x="2" s="1"/>
        <n x="3" s="1"/>
        <n x="4" s="1"/>
        <n x="5" s="1"/>
        <n x="6" s="1"/>
      </t>
    </mdx>
    <mdx n="0" f="v">
      <t c="8">
        <n x="98"/>
        <n x="145"/>
        <n x="1" s="1"/>
        <n x="2" s="1"/>
        <n x="3" s="1"/>
        <n x="4" s="1"/>
        <n x="5" s="1"/>
        <n x="6" s="1"/>
      </t>
    </mdx>
    <mdx n="0" f="v">
      <t c="8">
        <n x="98"/>
        <n x="91"/>
        <n x="1" s="1"/>
        <n x="2" s="1"/>
        <n x="3" s="1"/>
        <n x="4" s="1"/>
        <n x="5" s="1"/>
        <n x="6" s="1"/>
      </t>
    </mdx>
    <mdx n="0" f="v">
      <t c="8">
        <n x="99"/>
        <n x="145"/>
        <n x="1" s="1"/>
        <n x="2" s="1"/>
        <n x="3" s="1"/>
        <n x="4" s="1"/>
        <n x="5" s="1"/>
        <n x="6" s="1"/>
      </t>
    </mdx>
    <mdx n="0" f="v">
      <t c="8">
        <n x="99"/>
        <n x="91"/>
        <n x="1" s="1"/>
        <n x="2" s="1"/>
        <n x="3" s="1"/>
        <n x="4" s="1"/>
        <n x="5" s="1"/>
        <n x="6" s="1"/>
      </t>
    </mdx>
    <mdx n="0" f="v">
      <t c="8">
        <n x="100"/>
        <n x="145"/>
        <n x="1" s="1"/>
        <n x="2" s="1"/>
        <n x="3" s="1"/>
        <n x="4" s="1"/>
        <n x="5" s="1"/>
        <n x="6" s="1"/>
      </t>
    </mdx>
    <mdx n="0" f="v">
      <t c="8">
        <n x="100"/>
        <n x="91"/>
        <n x="1" s="1"/>
        <n x="2" s="1"/>
        <n x="3" s="1"/>
        <n x="4" s="1"/>
        <n x="5" s="1"/>
        <n x="6" s="1"/>
      </t>
    </mdx>
    <mdx n="0" f="v">
      <t c="8">
        <n x="101"/>
        <n x="145"/>
        <n x="1" s="1"/>
        <n x="2" s="1"/>
        <n x="3" s="1"/>
        <n x="4" s="1"/>
        <n x="5" s="1"/>
        <n x="6" s="1"/>
      </t>
    </mdx>
    <mdx n="0" f="v">
      <t c="8">
        <n x="101"/>
        <n x="91"/>
        <n x="1" s="1"/>
        <n x="2" s="1"/>
        <n x="3" s="1"/>
        <n x="4" s="1"/>
        <n x="5" s="1"/>
        <n x="6" s="1"/>
      </t>
    </mdx>
    <mdx n="0" f="v">
      <t c="8">
        <n x="102"/>
        <n x="145"/>
        <n x="1" s="1"/>
        <n x="2" s="1"/>
        <n x="3" s="1"/>
        <n x="4" s="1"/>
        <n x="5" s="1"/>
        <n x="6" s="1"/>
      </t>
    </mdx>
    <mdx n="0" f="v">
      <t c="8">
        <n x="102"/>
        <n x="91"/>
        <n x="1" s="1"/>
        <n x="2" s="1"/>
        <n x="3" s="1"/>
        <n x="4" s="1"/>
        <n x="5" s="1"/>
        <n x="6" s="1"/>
      </t>
    </mdx>
    <mdx n="0" f="v">
      <t c="8">
        <n x="103"/>
        <n x="145"/>
        <n x="1" s="1"/>
        <n x="2" s="1"/>
        <n x="3" s="1"/>
        <n x="4" s="1"/>
        <n x="5" s="1"/>
        <n x="6" s="1"/>
      </t>
    </mdx>
    <mdx n="0" f="v">
      <t c="8">
        <n x="103"/>
        <n x="91"/>
        <n x="1" s="1"/>
        <n x="2" s="1"/>
        <n x="3" s="1"/>
        <n x="4" s="1"/>
        <n x="5" s="1"/>
        <n x="6" s="1"/>
      </t>
    </mdx>
    <mdx n="0" f="v">
      <t c="8">
        <n x="104"/>
        <n x="145"/>
        <n x="1" s="1"/>
        <n x="2" s="1"/>
        <n x="3" s="1"/>
        <n x="4" s="1"/>
        <n x="5" s="1"/>
        <n x="6" s="1"/>
      </t>
    </mdx>
    <mdx n="0" f="v">
      <t c="8">
        <n x="104"/>
        <n x="91"/>
        <n x="1" s="1"/>
        <n x="2" s="1"/>
        <n x="3" s="1"/>
        <n x="4" s="1"/>
        <n x="5" s="1"/>
        <n x="6" s="1"/>
      </t>
    </mdx>
    <mdx n="0" f="v">
      <t c="8">
        <n x="105"/>
        <n x="145"/>
        <n x="1" s="1"/>
        <n x="2" s="1"/>
        <n x="3" s="1"/>
        <n x="4" s="1"/>
        <n x="5" s="1"/>
        <n x="6" s="1"/>
      </t>
    </mdx>
    <mdx n="0" f="v">
      <t c="8">
        <n x="105"/>
        <n x="91"/>
        <n x="1" s="1"/>
        <n x="2" s="1"/>
        <n x="3" s="1"/>
        <n x="4" s="1"/>
        <n x="5" s="1"/>
        <n x="6" s="1"/>
      </t>
    </mdx>
    <mdx n="0" f="v">
      <t c="8">
        <n x="106"/>
        <n x="145"/>
        <n x="1" s="1"/>
        <n x="2" s="1"/>
        <n x="3" s="1"/>
        <n x="4" s="1"/>
        <n x="5" s="1"/>
        <n x="6" s="1"/>
      </t>
    </mdx>
    <mdx n="0" f="v">
      <t c="8">
        <n x="106"/>
        <n x="91"/>
        <n x="1" s="1"/>
        <n x="2" s="1"/>
        <n x="3" s="1"/>
        <n x="4" s="1"/>
        <n x="5" s="1"/>
        <n x="6" s="1"/>
      </t>
    </mdx>
    <mdx n="0" f="v">
      <t c="8">
        <n x="107"/>
        <n x="145"/>
        <n x="1" s="1"/>
        <n x="2" s="1"/>
        <n x="3" s="1"/>
        <n x="4" s="1"/>
        <n x="5" s="1"/>
        <n x="6" s="1"/>
      </t>
    </mdx>
    <mdx n="0" f="v">
      <t c="8">
        <n x="107"/>
        <n x="91"/>
        <n x="1" s="1"/>
        <n x="2" s="1"/>
        <n x="3" s="1"/>
        <n x="4" s="1"/>
        <n x="5" s="1"/>
        <n x="6" s="1"/>
      </t>
    </mdx>
    <mdx n="0" f="v">
      <t c="8">
        <n x="108"/>
        <n x="145"/>
        <n x="1" s="1"/>
        <n x="2" s="1"/>
        <n x="3" s="1"/>
        <n x="4" s="1"/>
        <n x="5" s="1"/>
        <n x="6" s="1"/>
      </t>
    </mdx>
    <mdx n="0" f="v">
      <t c="8">
        <n x="108"/>
        <n x="91"/>
        <n x="1" s="1"/>
        <n x="2" s="1"/>
        <n x="3" s="1"/>
        <n x="4" s="1"/>
        <n x="5" s="1"/>
        <n x="6" s="1"/>
      </t>
    </mdx>
    <mdx n="0" f="v">
      <t c="8">
        <n x="109"/>
        <n x="145"/>
        <n x="1" s="1"/>
        <n x="2" s="1"/>
        <n x="3" s="1"/>
        <n x="4" s="1"/>
        <n x="5" s="1"/>
        <n x="6" s="1"/>
      </t>
    </mdx>
    <mdx n="0" f="v">
      <t c="8">
        <n x="109"/>
        <n x="91"/>
        <n x="1" s="1"/>
        <n x="2" s="1"/>
        <n x="3" s="1"/>
        <n x="4" s="1"/>
        <n x="5" s="1"/>
        <n x="6" s="1"/>
      </t>
    </mdx>
    <mdx n="0" f="v">
      <t c="8">
        <n x="110"/>
        <n x="145"/>
        <n x="1" s="1"/>
        <n x="2" s="1"/>
        <n x="3" s="1"/>
        <n x="4" s="1"/>
        <n x="5" s="1"/>
        <n x="6" s="1"/>
      </t>
    </mdx>
    <mdx n="0" f="v">
      <t c="8">
        <n x="110"/>
        <n x="91"/>
        <n x="1" s="1"/>
        <n x="2" s="1"/>
        <n x="3" s="1"/>
        <n x="4" s="1"/>
        <n x="5" s="1"/>
        <n x="6" s="1"/>
      </t>
    </mdx>
    <mdx n="0" f="v">
      <t c="8">
        <n x="111"/>
        <n x="145"/>
        <n x="1" s="1"/>
        <n x="2" s="1"/>
        <n x="3" s="1"/>
        <n x="4" s="1"/>
        <n x="5" s="1"/>
        <n x="6" s="1"/>
      </t>
    </mdx>
    <mdx n="0" f="v">
      <t c="8">
        <n x="111"/>
        <n x="91"/>
        <n x="1" s="1"/>
        <n x="2" s="1"/>
        <n x="3" s="1"/>
        <n x="4" s="1"/>
        <n x="5" s="1"/>
        <n x="6" s="1"/>
      </t>
    </mdx>
    <mdx n="0" f="v">
      <t c="8">
        <n x="112"/>
        <n x="145"/>
        <n x="1" s="1"/>
        <n x="2" s="1"/>
        <n x="3" s="1"/>
        <n x="4" s="1"/>
        <n x="5" s="1"/>
        <n x="6" s="1"/>
      </t>
    </mdx>
    <mdx n="0" f="v">
      <t c="8">
        <n x="112"/>
        <n x="91"/>
        <n x="1" s="1"/>
        <n x="2" s="1"/>
        <n x="3" s="1"/>
        <n x="4" s="1"/>
        <n x="5" s="1"/>
        <n x="6" s="1"/>
      </t>
    </mdx>
    <mdx n="0" f="v">
      <t c="8">
        <n x="113"/>
        <n x="145"/>
        <n x="1" s="1"/>
        <n x="2" s="1"/>
        <n x="3" s="1"/>
        <n x="4" s="1"/>
        <n x="5" s="1"/>
        <n x="6" s="1"/>
      </t>
    </mdx>
    <mdx n="0" f="v">
      <t c="8">
        <n x="113"/>
        <n x="91"/>
        <n x="1" s="1"/>
        <n x="2" s="1"/>
        <n x="3" s="1"/>
        <n x="4" s="1"/>
        <n x="5" s="1"/>
        <n x="6" s="1"/>
      </t>
    </mdx>
    <mdx n="0" f="v">
      <t c="8">
        <n x="114"/>
        <n x="145"/>
        <n x="1" s="1"/>
        <n x="2" s="1"/>
        <n x="3" s="1"/>
        <n x="4" s="1"/>
        <n x="5" s="1"/>
        <n x="6" s="1"/>
      </t>
    </mdx>
    <mdx n="0" f="v">
      <t c="8">
        <n x="114"/>
        <n x="91"/>
        <n x="1" s="1"/>
        <n x="2" s="1"/>
        <n x="3" s="1"/>
        <n x="4" s="1"/>
        <n x="5" s="1"/>
        <n x="6" s="1"/>
      </t>
    </mdx>
    <mdx n="0" f="v">
      <t c="8">
        <n x="115"/>
        <n x="145"/>
        <n x="1" s="1"/>
        <n x="2" s="1"/>
        <n x="3" s="1"/>
        <n x="4" s="1"/>
        <n x="5" s="1"/>
        <n x="6" s="1"/>
      </t>
    </mdx>
    <mdx n="0" f="v">
      <t c="8">
        <n x="115"/>
        <n x="91"/>
        <n x="1" s="1"/>
        <n x="2" s="1"/>
        <n x="3" s="1"/>
        <n x="4" s="1"/>
        <n x="5" s="1"/>
        <n x="6" s="1"/>
      </t>
    </mdx>
    <mdx n="0" f="v">
      <t c="8">
        <n x="116"/>
        <n x="145"/>
        <n x="1" s="1"/>
        <n x="2" s="1"/>
        <n x="3" s="1"/>
        <n x="4" s="1"/>
        <n x="5" s="1"/>
        <n x="6" s="1"/>
      </t>
    </mdx>
    <mdx n="0" f="v">
      <t c="8">
        <n x="116"/>
        <n x="91"/>
        <n x="1" s="1"/>
        <n x="2" s="1"/>
        <n x="3" s="1"/>
        <n x="4" s="1"/>
        <n x="5" s="1"/>
        <n x="6" s="1"/>
      </t>
    </mdx>
    <mdx n="0" f="v">
      <t c="8">
        <n x="117"/>
        <n x="145"/>
        <n x="1" s="1"/>
        <n x="2" s="1"/>
        <n x="3" s="1"/>
        <n x="4" s="1"/>
        <n x="5" s="1"/>
        <n x="6" s="1"/>
      </t>
    </mdx>
    <mdx n="0" f="v">
      <t c="8">
        <n x="117"/>
        <n x="91"/>
        <n x="1" s="1"/>
        <n x="2" s="1"/>
        <n x="3" s="1"/>
        <n x="4" s="1"/>
        <n x="5" s="1"/>
        <n x="6" s="1"/>
      </t>
    </mdx>
    <mdx n="0" f="v">
      <t c="8">
        <n x="118"/>
        <n x="145"/>
        <n x="1" s="1"/>
        <n x="2" s="1"/>
        <n x="3" s="1"/>
        <n x="4" s="1"/>
        <n x="5" s="1"/>
        <n x="6" s="1"/>
      </t>
    </mdx>
    <mdx n="0" f="v">
      <t c="8">
        <n x="118"/>
        <n x="91"/>
        <n x="1" s="1"/>
        <n x="2" s="1"/>
        <n x="3" s="1"/>
        <n x="4" s="1"/>
        <n x="5" s="1"/>
        <n x="6" s="1"/>
      </t>
    </mdx>
    <mdx n="0" f="v">
      <t c="8">
        <n x="119"/>
        <n x="145"/>
        <n x="1" s="1"/>
        <n x="2" s="1"/>
        <n x="3" s="1"/>
        <n x="4" s="1"/>
        <n x="5" s="1"/>
        <n x="6" s="1"/>
      </t>
    </mdx>
    <mdx n="0" f="v">
      <t c="8">
        <n x="119"/>
        <n x="91"/>
        <n x="1" s="1"/>
        <n x="2" s="1"/>
        <n x="3" s="1"/>
        <n x="4" s="1"/>
        <n x="5" s="1"/>
        <n x="6" s="1"/>
      </t>
    </mdx>
    <mdx n="0" f="v">
      <t c="8">
        <n x="60"/>
        <n x="145"/>
        <n x="1" s="1"/>
        <n x="2" s="1"/>
        <n x="3" s="1"/>
        <n x="4" s="1"/>
        <n x="5" s="1"/>
        <n x="6" s="1"/>
      </t>
    </mdx>
    <mdx n="0" f="v">
      <t c="8">
        <n x="33"/>
        <n x="145"/>
        <n x="1" s="1"/>
        <n x="2" s="1"/>
        <n x="3" s="1"/>
        <n x="4" s="1"/>
        <n x="5" s="1"/>
        <n x="6" s="1"/>
      </t>
    </mdx>
    <mdx n="0" f="v">
      <t c="8">
        <n x="90"/>
        <n x="145"/>
        <n x="1" s="1"/>
        <n x="2" s="1"/>
        <n x="3" s="1"/>
        <n x="4" s="1"/>
        <n x="5" s="1"/>
        <n x="6" s="1"/>
      </t>
    </mdx>
    <mdx n="0" f="v">
      <t c="8">
        <n x="36"/>
        <n x="145"/>
        <n x="1" s="1"/>
        <n x="2" s="1"/>
        <n x="3" s="1"/>
        <n x="4" s="1"/>
        <n x="5" s="1"/>
        <n x="6" s="1"/>
      </t>
    </mdx>
    <mdx n="0" f="v">
      <t c="8">
        <n x="35"/>
        <n x="145"/>
        <n x="1" s="1"/>
        <n x="2" s="1"/>
        <n x="3" s="1"/>
        <n x="4" s="1"/>
        <n x="5" s="1"/>
        <n x="6" s="1"/>
      </t>
    </mdx>
    <mdx n="0" f="v">
      <t c="8">
        <n x="34"/>
        <n x="145"/>
        <n x="1" s="1"/>
        <n x="2" s="1"/>
        <n x="3" s="1"/>
        <n x="4" s="1"/>
        <n x="5" s="1"/>
        <n x="6" s="1"/>
      </t>
    </mdx>
    <mdx n="0" f="v">
      <t c="8">
        <n x="146"/>
        <n x="145"/>
        <n x="1" s="1"/>
        <n x="2" s="1"/>
        <n x="3" s="1"/>
        <n x="4" s="1"/>
        <n x="5" s="1"/>
        <n x="6" s="1"/>
      </t>
    </mdx>
    <mdx n="0" f="v">
      <t c="8">
        <n x="146"/>
        <n x="91"/>
        <n x="1" s="1"/>
        <n x="2" s="1"/>
        <n x="3" s="1"/>
        <n x="4" s="1"/>
        <n x="5" s="1"/>
        <n x="6" s="1"/>
      </t>
    </mdx>
    <mdx n="0" f="v">
      <t c="8">
        <n x="147"/>
        <n x="145"/>
        <n x="1" s="1"/>
        <n x="2" s="1"/>
        <n x="3" s="1"/>
        <n x="4" s="1"/>
        <n x="5" s="1"/>
        <n x="6" s="1"/>
      </t>
    </mdx>
    <mdx n="0" f="v">
      <t c="8">
        <n x="147"/>
        <n x="91"/>
        <n x="1" s="1"/>
        <n x="2" s="1"/>
        <n x="3" s="1"/>
        <n x="4" s="1"/>
        <n x="5" s="1"/>
        <n x="6" s="1"/>
      </t>
    </mdx>
    <mdx n="0" f="v">
      <t c="8">
        <n x="148"/>
        <n x="145"/>
        <n x="1" s="1"/>
        <n x="2" s="1"/>
        <n x="3" s="1"/>
        <n x="4" s="1"/>
        <n x="5" s="1"/>
        <n x="6" s="1"/>
      </t>
    </mdx>
    <mdx n="0" f="v">
      <t c="8">
        <n x="148"/>
        <n x="91"/>
        <n x="1" s="1"/>
        <n x="2" s="1"/>
        <n x="3" s="1"/>
        <n x="4" s="1"/>
        <n x="5" s="1"/>
        <n x="6" s="1"/>
      </t>
    </mdx>
    <mdx n="0" f="v">
      <t c="8">
        <n x="149"/>
        <n x="145"/>
        <n x="1" s="1"/>
        <n x="2" s="1"/>
        <n x="3" s="1"/>
        <n x="4" s="1"/>
        <n x="5" s="1"/>
        <n x="6" s="1"/>
      </t>
    </mdx>
    <mdx n="0" f="v">
      <t c="8">
        <n x="149"/>
        <n x="91"/>
        <n x="1" s="1"/>
        <n x="2" s="1"/>
        <n x="3" s="1"/>
        <n x="4" s="1"/>
        <n x="5" s="1"/>
        <n x="6" s="1"/>
      </t>
    </mdx>
    <mdx n="0" f="v">
      <t c="8">
        <n x="150"/>
        <n x="145"/>
        <n x="1" s="1"/>
        <n x="2" s="1"/>
        <n x="3" s="1"/>
        <n x="4" s="1"/>
        <n x="5" s="1"/>
        <n x="6" s="1"/>
      </t>
    </mdx>
    <mdx n="0" f="v">
      <t c="8">
        <n x="150"/>
        <n x="91"/>
        <n x="1" s="1"/>
        <n x="2" s="1"/>
        <n x="3" s="1"/>
        <n x="4" s="1"/>
        <n x="5" s="1"/>
        <n x="6" s="1"/>
      </t>
    </mdx>
    <mdx n="0" f="v">
      <t c="8">
        <n x="176"/>
        <n x="145"/>
        <n x="1" s="1"/>
        <n x="2" s="1"/>
        <n x="3" s="1"/>
        <n x="4" s="1"/>
        <n x="5" s="1"/>
        <n x="6" s="1"/>
      </t>
    </mdx>
    <mdx n="0" f="v">
      <t c="8">
        <n x="176"/>
        <n x="91"/>
        <n x="1" s="1"/>
        <n x="2" s="1"/>
        <n x="3" s="1"/>
        <n x="4" s="1"/>
        <n x="5" s="1"/>
        <n x="6" s="1"/>
      </t>
    </mdx>
    <mdx n="0" f="v">
      <t c="8">
        <n x="177"/>
        <n x="145"/>
        <n x="1" s="1"/>
        <n x="2" s="1"/>
        <n x="3" s="1"/>
        <n x="4" s="1"/>
        <n x="5" s="1"/>
        <n x="6" s="1"/>
      </t>
    </mdx>
    <mdx n="0" f="v">
      <t c="8">
        <n x="177"/>
        <n x="91"/>
        <n x="1" s="1"/>
        <n x="2" s="1"/>
        <n x="3" s="1"/>
        <n x="4" s="1"/>
        <n x="5" s="1"/>
        <n x="6" s="1"/>
      </t>
    </mdx>
    <mdx n="0" f="v">
      <t c="8">
        <n x="178"/>
        <n x="145"/>
        <n x="1" s="1"/>
        <n x="2" s="1"/>
        <n x="3" s="1"/>
        <n x="4" s="1"/>
        <n x="5" s="1"/>
        <n x="6" s="1"/>
      </t>
    </mdx>
    <mdx n="0" f="v">
      <t c="8">
        <n x="178"/>
        <n x="91"/>
        <n x="1" s="1"/>
        <n x="2" s="1"/>
        <n x="3" s="1"/>
        <n x="4" s="1"/>
        <n x="5" s="1"/>
        <n x="6" s="1"/>
      </t>
    </mdx>
    <mdx n="0" f="v">
      <t c="8">
        <n x="179"/>
        <n x="145"/>
        <n x="1" s="1"/>
        <n x="2" s="1"/>
        <n x="3" s="1"/>
        <n x="4" s="1"/>
        <n x="5" s="1"/>
        <n x="6" s="1"/>
      </t>
    </mdx>
    <mdx n="0" f="v">
      <t c="8">
        <n x="179"/>
        <n x="91"/>
        <n x="1" s="1"/>
        <n x="2" s="1"/>
        <n x="3" s="1"/>
        <n x="4" s="1"/>
        <n x="5" s="1"/>
        <n x="6" s="1"/>
      </t>
    </mdx>
    <mdx n="0" f="v">
      <t c="8">
        <n x="180"/>
        <n x="145"/>
        <n x="1" s="1"/>
        <n x="2" s="1"/>
        <n x="3" s="1"/>
        <n x="4" s="1"/>
        <n x="5" s="1"/>
        <n x="6" s="1"/>
      </t>
    </mdx>
    <mdx n="0" f="v">
      <t c="8">
        <n x="180"/>
        <n x="91"/>
        <n x="1" s="1"/>
        <n x="2" s="1"/>
        <n x="3" s="1"/>
        <n x="4" s="1"/>
        <n x="5" s="1"/>
        <n x="6" s="1"/>
      </t>
    </mdx>
    <mdx n="0" f="v">
      <t c="8">
        <n x="181"/>
        <n x="145"/>
        <n x="1" s="1"/>
        <n x="2" s="1"/>
        <n x="3" s="1"/>
        <n x="4" s="1"/>
        <n x="5" s="1"/>
        <n x="6" s="1"/>
      </t>
    </mdx>
    <mdx n="0" f="v">
      <t c="8">
        <n x="181"/>
        <n x="91"/>
        <n x="1" s="1"/>
        <n x="2" s="1"/>
        <n x="3" s="1"/>
        <n x="4" s="1"/>
        <n x="5" s="1"/>
        <n x="6" s="1"/>
      </t>
    </mdx>
    <mdx n="0" f="v">
      <t c="8">
        <n x="182"/>
        <n x="145"/>
        <n x="1" s="1"/>
        <n x="2" s="1"/>
        <n x="3" s="1"/>
        <n x="4" s="1"/>
        <n x="5" s="1"/>
        <n x="6" s="1"/>
      </t>
    </mdx>
    <mdx n="0" f="v">
      <t c="8">
        <n x="182"/>
        <n x="91"/>
        <n x="1" s="1"/>
        <n x="2" s="1"/>
        <n x="3" s="1"/>
        <n x="4" s="1"/>
        <n x="5" s="1"/>
        <n x="6" s="1"/>
      </t>
    </mdx>
    <mdx n="0" f="v">
      <t c="8">
        <n x="183"/>
        <n x="145"/>
        <n x="1" s="1"/>
        <n x="2" s="1"/>
        <n x="3" s="1"/>
        <n x="4" s="1"/>
        <n x="5" s="1"/>
        <n x="6" s="1"/>
      </t>
    </mdx>
    <mdx n="0" f="v">
      <t c="8">
        <n x="183"/>
        <n x="91"/>
        <n x="1" s="1"/>
        <n x="2" s="1"/>
        <n x="3" s="1"/>
        <n x="4" s="1"/>
        <n x="5" s="1"/>
        <n x="6" s="1"/>
      </t>
    </mdx>
    <mdx n="0" f="v">
      <t c="8">
        <n x="184"/>
        <n x="145"/>
        <n x="1" s="1"/>
        <n x="2" s="1"/>
        <n x="3" s="1"/>
        <n x="4" s="1"/>
        <n x="5" s="1"/>
        <n x="6" s="1"/>
      </t>
    </mdx>
    <mdx n="0" f="v">
      <t c="8">
        <n x="184"/>
        <n x="91"/>
        <n x="1" s="1"/>
        <n x="2" s="1"/>
        <n x="3" s="1"/>
        <n x="4" s="1"/>
        <n x="5" s="1"/>
        <n x="6" s="1"/>
      </t>
    </mdx>
    <mdx n="0" f="v">
      <t c="8">
        <n x="185"/>
        <n x="145"/>
        <n x="1" s="1"/>
        <n x="2" s="1"/>
        <n x="3" s="1"/>
        <n x="4" s="1"/>
        <n x="5" s="1"/>
        <n x="6" s="1"/>
      </t>
    </mdx>
    <mdx n="0" f="v">
      <t c="8">
        <n x="185"/>
        <n x="91"/>
        <n x="1" s="1"/>
        <n x="2" s="1"/>
        <n x="3" s="1"/>
        <n x="4" s="1"/>
        <n x="5" s="1"/>
        <n x="6" s="1"/>
      </t>
    </mdx>
    <mdx n="0" f="v">
      <t c="8">
        <n x="186"/>
        <n x="145"/>
        <n x="1" s="1"/>
        <n x="2" s="1"/>
        <n x="3" s="1"/>
        <n x="4" s="1"/>
        <n x="5" s="1"/>
        <n x="6" s="1"/>
      </t>
    </mdx>
    <mdx n="0" f="v">
      <t c="8">
        <n x="186"/>
        <n x="91"/>
        <n x="1" s="1"/>
        <n x="2" s="1"/>
        <n x="3" s="1"/>
        <n x="4" s="1"/>
        <n x="5" s="1"/>
        <n x="6" s="1"/>
      </t>
    </mdx>
    <mdx n="0" f="v">
      <t c="8">
        <n x="187"/>
        <n x="145"/>
        <n x="1" s="1"/>
        <n x="2" s="1"/>
        <n x="3" s="1"/>
        <n x="4" s="1"/>
        <n x="5" s="1"/>
        <n x="6" s="1"/>
      </t>
    </mdx>
    <mdx n="0" f="v">
      <t c="8">
        <n x="187"/>
        <n x="91"/>
        <n x="1" s="1"/>
        <n x="2" s="1"/>
        <n x="3" s="1"/>
        <n x="4" s="1"/>
        <n x="5" s="1"/>
        <n x="6" s="1"/>
      </t>
    </mdx>
    <mdx n="0" f="v">
      <t c="8">
        <n x="188"/>
        <n x="145"/>
        <n x="1" s="1"/>
        <n x="2" s="1"/>
        <n x="3" s="1"/>
        <n x="4" s="1"/>
        <n x="5" s="1"/>
        <n x="6" s="1"/>
      </t>
    </mdx>
    <mdx n="0" f="v">
      <t c="8">
        <n x="188"/>
        <n x="91"/>
        <n x="1" s="1"/>
        <n x="2" s="1"/>
        <n x="3" s="1"/>
        <n x="4" s="1"/>
        <n x="5" s="1"/>
        <n x="6" s="1"/>
      </t>
    </mdx>
    <mdx n="0" f="v">
      <t c="8">
        <n x="189"/>
        <n x="145"/>
        <n x="1" s="1"/>
        <n x="2" s="1"/>
        <n x="3" s="1"/>
        <n x="4" s="1"/>
        <n x="5" s="1"/>
        <n x="6" s="1"/>
      </t>
    </mdx>
    <mdx n="0" f="v">
      <t c="8">
        <n x="189"/>
        <n x="91"/>
        <n x="1" s="1"/>
        <n x="2" s="1"/>
        <n x="3" s="1"/>
        <n x="4" s="1"/>
        <n x="5" s="1"/>
        <n x="6" s="1"/>
      </t>
    </mdx>
    <mdx n="0" f="v">
      <t c="8">
        <n x="190"/>
        <n x="145"/>
        <n x="1" s="1"/>
        <n x="2" s="1"/>
        <n x="3" s="1"/>
        <n x="4" s="1"/>
        <n x="5" s="1"/>
        <n x="6" s="1"/>
      </t>
    </mdx>
    <mdx n="0" f="v">
      <t c="8">
        <n x="190"/>
        <n x="91"/>
        <n x="1" s="1"/>
        <n x="2" s="1"/>
        <n x="3" s="1"/>
        <n x="4" s="1"/>
        <n x="5" s="1"/>
        <n x="6" s="1"/>
      </t>
    </mdx>
    <mdx n="0" f="v">
      <t c="8">
        <n x="191"/>
        <n x="145"/>
        <n x="1" s="1"/>
        <n x="2" s="1"/>
        <n x="3" s="1"/>
        <n x="4" s="1"/>
        <n x="5" s="1"/>
        <n x="6" s="1"/>
      </t>
    </mdx>
    <mdx n="0" f="v">
      <t c="8">
        <n x="191"/>
        <n x="91"/>
        <n x="1" s="1"/>
        <n x="2" s="1"/>
        <n x="3" s="1"/>
        <n x="4" s="1"/>
        <n x="5" s="1"/>
        <n x="6" s="1"/>
      </t>
    </mdx>
    <mdx n="0" f="v">
      <t c="8">
        <n x="192"/>
        <n x="145"/>
        <n x="1" s="1"/>
        <n x="2" s="1"/>
        <n x="3" s="1"/>
        <n x="4" s="1"/>
        <n x="5" s="1"/>
        <n x="6" s="1"/>
      </t>
    </mdx>
    <mdx n="0" f="v">
      <t c="8">
        <n x="192"/>
        <n x="91"/>
        <n x="1" s="1"/>
        <n x="2" s="1"/>
        <n x="3" s="1"/>
        <n x="4" s="1"/>
        <n x="5" s="1"/>
        <n x="6" s="1"/>
      </t>
    </mdx>
    <mdx n="0" f="v">
      <t c="8">
        <n x="193"/>
        <n x="145"/>
        <n x="1" s="1"/>
        <n x="2" s="1"/>
        <n x="3" s="1"/>
        <n x="4" s="1"/>
        <n x="5" s="1"/>
        <n x="6" s="1"/>
      </t>
    </mdx>
    <mdx n="0" f="v">
      <t c="8">
        <n x="193"/>
        <n x="91"/>
        <n x="1" s="1"/>
        <n x="2" s="1"/>
        <n x="3" s="1"/>
        <n x="4" s="1"/>
        <n x="5" s="1"/>
        <n x="6" s="1"/>
      </t>
    </mdx>
    <mdx n="0" f="v">
      <t c="8">
        <n x="194"/>
        <n x="145"/>
        <n x="1" s="1"/>
        <n x="2" s="1"/>
        <n x="3" s="1"/>
        <n x="4" s="1"/>
        <n x="5" s="1"/>
        <n x="6" s="1"/>
      </t>
    </mdx>
    <mdx n="0" f="v">
      <t c="8">
        <n x="194"/>
        <n x="91"/>
        <n x="1" s="1"/>
        <n x="2" s="1"/>
        <n x="3" s="1"/>
        <n x="4" s="1"/>
        <n x="5" s="1"/>
        <n x="6" s="1"/>
      </t>
    </mdx>
    <mdx n="0" f="v">
      <t c="8">
        <n x="195"/>
        <n x="145"/>
        <n x="1" s="1"/>
        <n x="2" s="1"/>
        <n x="3" s="1"/>
        <n x="4" s="1"/>
        <n x="5" s="1"/>
        <n x="6" s="1"/>
      </t>
    </mdx>
    <mdx n="0" f="v">
      <t c="8">
        <n x="195"/>
        <n x="91"/>
        <n x="1" s="1"/>
        <n x="2" s="1"/>
        <n x="3" s="1"/>
        <n x="4" s="1"/>
        <n x="5" s="1"/>
        <n x="6" s="1"/>
      </t>
    </mdx>
    <mdx n="0" f="v">
      <t c="8">
        <n x="196"/>
        <n x="145"/>
        <n x="1" s="1"/>
        <n x="2" s="1"/>
        <n x="3" s="1"/>
        <n x="4" s="1"/>
        <n x="5" s="1"/>
        <n x="6" s="1"/>
      </t>
    </mdx>
    <mdx n="0" f="v">
      <t c="8">
        <n x="196"/>
        <n x="91"/>
        <n x="1" s="1"/>
        <n x="2" s="1"/>
        <n x="3" s="1"/>
        <n x="4" s="1"/>
        <n x="5" s="1"/>
        <n x="6" s="1"/>
      </t>
    </mdx>
    <mdx n="0" f="v">
      <t c="8">
        <n x="197"/>
        <n x="145"/>
        <n x="1" s="1"/>
        <n x="2" s="1"/>
        <n x="3" s="1"/>
        <n x="4" s="1"/>
        <n x="5" s="1"/>
        <n x="6" s="1"/>
      </t>
    </mdx>
    <mdx n="0" f="v">
      <t c="8">
        <n x="197"/>
        <n x="91"/>
        <n x="1" s="1"/>
        <n x="2" s="1"/>
        <n x="3" s="1"/>
        <n x="4" s="1"/>
        <n x="5" s="1"/>
        <n x="6" s="1"/>
      </t>
    </mdx>
    <mdx n="0" f="v">
      <t c="8">
        <n x="198"/>
        <n x="145"/>
        <n x="1" s="1"/>
        <n x="2" s="1"/>
        <n x="3" s="1"/>
        <n x="4" s="1"/>
        <n x="5" s="1"/>
        <n x="6" s="1"/>
      </t>
    </mdx>
    <mdx n="0" f="v">
      <t c="8">
        <n x="198"/>
        <n x="91"/>
        <n x="1" s="1"/>
        <n x="2" s="1"/>
        <n x="3" s="1"/>
        <n x="4" s="1"/>
        <n x="5" s="1"/>
        <n x="6" s="1"/>
      </t>
    </mdx>
    <mdx n="0" f="v">
      <t c="8">
        <n x="199"/>
        <n x="145"/>
        <n x="1" s="1"/>
        <n x="2" s="1"/>
        <n x="3" s="1"/>
        <n x="4" s="1"/>
        <n x="5" s="1"/>
        <n x="6" s="1"/>
      </t>
    </mdx>
    <mdx n="0" f="v">
      <t c="8">
        <n x="199"/>
        <n x="91"/>
        <n x="1" s="1"/>
        <n x="2" s="1"/>
        <n x="3" s="1"/>
        <n x="4" s="1"/>
        <n x="5" s="1"/>
        <n x="6" s="1"/>
      </t>
    </mdx>
    <mdx n="0" f="v">
      <t c="8">
        <n x="200"/>
        <n x="145"/>
        <n x="1" s="1"/>
        <n x="2" s="1"/>
        <n x="3" s="1"/>
        <n x="4" s="1"/>
        <n x="5" s="1"/>
        <n x="6" s="1"/>
      </t>
    </mdx>
    <mdx n="0" f="v">
      <t c="8">
        <n x="200"/>
        <n x="91"/>
        <n x="1" s="1"/>
        <n x="2" s="1"/>
        <n x="3" s="1"/>
        <n x="4" s="1"/>
        <n x="5" s="1"/>
        <n x="6" s="1"/>
      </t>
    </mdx>
    <mdx n="0" f="v">
      <t c="8">
        <n x="201"/>
        <n x="145"/>
        <n x="1" s="1"/>
        <n x="2" s="1"/>
        <n x="3" s="1"/>
        <n x="4" s="1"/>
        <n x="5" s="1"/>
        <n x="6" s="1"/>
      </t>
    </mdx>
    <mdx n="0" f="v">
      <t c="8">
        <n x="201"/>
        <n x="91"/>
        <n x="1" s="1"/>
        <n x="2" s="1"/>
        <n x="3" s="1"/>
        <n x="4" s="1"/>
        <n x="5" s="1"/>
        <n x="6" s="1"/>
      </t>
    </mdx>
    <mdx n="0" f="v">
      <t c="8">
        <n x="202"/>
        <n x="145"/>
        <n x="1" s="1"/>
        <n x="2" s="1"/>
        <n x="3" s="1"/>
        <n x="4" s="1"/>
        <n x="5" s="1"/>
        <n x="6" s="1"/>
      </t>
    </mdx>
    <mdx n="0" f="v">
      <t c="8">
        <n x="202"/>
        <n x="91"/>
        <n x="1" s="1"/>
        <n x="2" s="1"/>
        <n x="3" s="1"/>
        <n x="4" s="1"/>
        <n x="5" s="1"/>
        <n x="6" s="1"/>
      </t>
    </mdx>
    <mdx n="0" f="v">
      <t c="8">
        <n x="203"/>
        <n x="145"/>
        <n x="1" s="1"/>
        <n x="2" s="1"/>
        <n x="3" s="1"/>
        <n x="4" s="1"/>
        <n x="5" s="1"/>
        <n x="6" s="1"/>
      </t>
    </mdx>
    <mdx n="0" f="v">
      <t c="8">
        <n x="203"/>
        <n x="91"/>
        <n x="1" s="1"/>
        <n x="2" s="1"/>
        <n x="3" s="1"/>
        <n x="4" s="1"/>
        <n x="5" s="1"/>
        <n x="6" s="1"/>
      </t>
    </mdx>
    <mdx n="0" f="v">
      <t c="8">
        <n x="204"/>
        <n x="145"/>
        <n x="1" s="1"/>
        <n x="2" s="1"/>
        <n x="3" s="1"/>
        <n x="4" s="1"/>
        <n x="5" s="1"/>
        <n x="6" s="1"/>
      </t>
    </mdx>
    <mdx n="0" f="v">
      <t c="8">
        <n x="204"/>
        <n x="91"/>
        <n x="1" s="1"/>
        <n x="2" s="1"/>
        <n x="3" s="1"/>
        <n x="4" s="1"/>
        <n x="5" s="1"/>
        <n x="6" s="1"/>
      </t>
    </mdx>
    <mdx n="0" f="v">
      <t c="8">
        <n x="205"/>
        <n x="145"/>
        <n x="1" s="1"/>
        <n x="2" s="1"/>
        <n x="3" s="1"/>
        <n x="4" s="1"/>
        <n x="5" s="1"/>
        <n x="6" s="1"/>
      </t>
    </mdx>
    <mdx n="0" f="v">
      <t c="8">
        <n x="205"/>
        <n x="91"/>
        <n x="1" s="1"/>
        <n x="2" s="1"/>
        <n x="3" s="1"/>
        <n x="4" s="1"/>
        <n x="5" s="1"/>
        <n x="6" s="1"/>
      </t>
    </mdx>
    <mdx n="0" f="v">
      <t c="8">
        <n x="206"/>
        <n x="145"/>
        <n x="1" s="1"/>
        <n x="2" s="1"/>
        <n x="3" s="1"/>
        <n x="4" s="1"/>
        <n x="5" s="1"/>
        <n x="6" s="1"/>
      </t>
    </mdx>
    <mdx n="0" f="v">
      <t c="8">
        <n x="206"/>
        <n x="91"/>
        <n x="1" s="1"/>
        <n x="2" s="1"/>
        <n x="3" s="1"/>
        <n x="4" s="1"/>
        <n x="5" s="1"/>
        <n x="6" s="1"/>
      </t>
    </mdx>
    <mdx n="0" f="v">
      <t c="8">
        <n x="207"/>
        <n x="145"/>
        <n x="1" s="1"/>
        <n x="2" s="1"/>
        <n x="3" s="1"/>
        <n x="4" s="1"/>
        <n x="5" s="1"/>
        <n x="6" s="1"/>
      </t>
    </mdx>
    <mdx n="0" f="v">
      <t c="8">
        <n x="207"/>
        <n x="91"/>
        <n x="1" s="1"/>
        <n x="2" s="1"/>
        <n x="3" s="1"/>
        <n x="4" s="1"/>
        <n x="5" s="1"/>
        <n x="6" s="1"/>
      </t>
    </mdx>
    <mdx n="0" f="v">
      <t c="8">
        <n x="208"/>
        <n x="145"/>
        <n x="1" s="1"/>
        <n x="2" s="1"/>
        <n x="3" s="1"/>
        <n x="4" s="1"/>
        <n x="5" s="1"/>
        <n x="6" s="1"/>
      </t>
    </mdx>
    <mdx n="0" f="v">
      <t c="8">
        <n x="208"/>
        <n x="91"/>
        <n x="1" s="1"/>
        <n x="2" s="1"/>
        <n x="3" s="1"/>
        <n x="4" s="1"/>
        <n x="5" s="1"/>
        <n x="6" s="1"/>
      </t>
    </mdx>
    <mdx n="0" f="v">
      <t c="8">
        <n x="209"/>
        <n x="145"/>
        <n x="1" s="1"/>
        <n x="2" s="1"/>
        <n x="3" s="1"/>
        <n x="4" s="1"/>
        <n x="5" s="1"/>
        <n x="6" s="1"/>
      </t>
    </mdx>
    <mdx n="0" f="v">
      <t c="8">
        <n x="209"/>
        <n x="91"/>
        <n x="1" s="1"/>
        <n x="2" s="1"/>
        <n x="3" s="1"/>
        <n x="4" s="1"/>
        <n x="5" s="1"/>
        <n x="6" s="1"/>
      </t>
    </mdx>
  </mdxMetadata>
  <valueMetadata count="60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valueMetadata>
</metadata>
</file>

<file path=xl/sharedStrings.xml><?xml version="1.0" encoding="utf-8"?>
<sst xmlns="http://schemas.openxmlformats.org/spreadsheetml/2006/main" count="205" uniqueCount="205">
  <si>
    <t>Row Labels</t>
  </si>
  <si>
    <t>Grand Total</t>
  </si>
  <si>
    <t>Aahil Redman</t>
  </si>
  <si>
    <t>Acacia Slater</t>
  </si>
  <si>
    <t>Adelina Ashley</t>
  </si>
  <si>
    <t>Ahsan Oneil</t>
  </si>
  <si>
    <t>Alexa Stokes</t>
  </si>
  <si>
    <t>Alexandru Holmes</t>
  </si>
  <si>
    <t>Alyx Conway</t>
  </si>
  <si>
    <t>Aman Driscoll</t>
  </si>
  <si>
    <t>Aman Mccoy</t>
  </si>
  <si>
    <t>Amar Hewitt</t>
  </si>
  <si>
    <t>Amara Shelton</t>
  </si>
  <si>
    <t>Amina Hogan</t>
  </si>
  <si>
    <t>Amman Zavala</t>
  </si>
  <si>
    <t>Amrit Haworth</t>
  </si>
  <si>
    <t>Amy-Louise Mayo</t>
  </si>
  <si>
    <t>Anayah Lee</t>
  </si>
  <si>
    <t>Anisah Downs</t>
  </si>
  <si>
    <t>Anton Ray</t>
  </si>
  <si>
    <t>Ari Barr</t>
  </si>
  <si>
    <t>Arisha Irving</t>
  </si>
  <si>
    <t>Ariya Armstrong</t>
  </si>
  <si>
    <t>Armaan Weston</t>
  </si>
  <si>
    <t>Asia Tang</t>
  </si>
  <si>
    <t>Atlanta Cunningham</t>
  </si>
  <si>
    <t>Axl Bull</t>
  </si>
  <si>
    <t>Aydin Hirst</t>
  </si>
  <si>
    <t>Barbara Hayward</t>
  </si>
  <si>
    <t>Bilaal Berry</t>
  </si>
  <si>
    <t>Blake Dyer</t>
  </si>
  <si>
    <t>Blane Compton</t>
  </si>
  <si>
    <t>Bobbie Cochran</t>
  </si>
  <si>
    <t>Bonita Benton</t>
  </si>
  <si>
    <t>Brandi Travis</t>
  </si>
  <si>
    <t>Bridget Colley</t>
  </si>
  <si>
    <t>Bridie Morales</t>
  </si>
  <si>
    <t>Briony Plummer</t>
  </si>
  <si>
    <t>Bryson Lynch</t>
  </si>
  <si>
    <t>Callen Dodd</t>
  </si>
  <si>
    <t>Campbell Alvarez</t>
  </si>
  <si>
    <t>Carmen Calvert</t>
  </si>
  <si>
    <t>Cassidy Villa</t>
  </si>
  <si>
    <t>Cavan Bates</t>
  </si>
  <si>
    <t>Cecil Hatfield</t>
  </si>
  <si>
    <t>Chanel Paine</t>
  </si>
  <si>
    <t>Christina Blankenship</t>
  </si>
  <si>
    <t>Christos Rodriquez</t>
  </si>
  <si>
    <t>Clarke Ponce</t>
  </si>
  <si>
    <t>Claude Patel</t>
  </si>
  <si>
    <t>Colleen Steele</t>
  </si>
  <si>
    <t>Cynthia Frye</t>
  </si>
  <si>
    <t>Daanyal Holding</t>
  </si>
  <si>
    <t>Daniel Calderon</t>
  </si>
  <si>
    <t>Danny Ortiz</t>
  </si>
  <si>
    <t>Danyal Brennan</t>
  </si>
  <si>
    <t>Danyl Martins</t>
  </si>
  <si>
    <t>Darlene Perry</t>
  </si>
  <si>
    <t>Diya Myers</t>
  </si>
  <si>
    <t>Drew Begum</t>
  </si>
  <si>
    <t>Elijah Beech</t>
  </si>
  <si>
    <t>Ellena Castro</t>
  </si>
  <si>
    <t>Ellis Coates</t>
  </si>
  <si>
    <t>Elspeth Zuniga</t>
  </si>
  <si>
    <t>Emaan Greenaway</t>
  </si>
  <si>
    <t>Essa Hope</t>
  </si>
  <si>
    <t>Estelle Doherty</t>
  </si>
  <si>
    <t>Evie Berg</t>
  </si>
  <si>
    <t>Faith Owen</t>
  </si>
  <si>
    <t>Fallon Case</t>
  </si>
  <si>
    <t>Farah Sutton</t>
  </si>
  <si>
    <t>Florrie Wilson</t>
  </si>
  <si>
    <t>Fox Hunt</t>
  </si>
  <si>
    <t>Frances Major</t>
  </si>
  <si>
    <t>Frankie Huff</t>
  </si>
  <si>
    <t>Franklyn Findlay</t>
  </si>
  <si>
    <t>Freyja Molina</t>
  </si>
  <si>
    <t>Gabriel Bannister</t>
  </si>
  <si>
    <t>Glyn Cooper</t>
  </si>
  <si>
    <t>Gregor Bishop</t>
  </si>
  <si>
    <t>Griff Blackwell</t>
  </si>
  <si>
    <t>Hadi Gardiner</t>
  </si>
  <si>
    <t>Haleemah Davidson</t>
  </si>
  <si>
    <t>Hanna Shelton</t>
  </si>
  <si>
    <t>Imogen Lynch</t>
  </si>
  <si>
    <t>Ines Lott</t>
  </si>
  <si>
    <t>Isla-Rose Heaton</t>
  </si>
  <si>
    <t>Israel Dunlap</t>
  </si>
  <si>
    <t>Jadine Holt</t>
  </si>
  <si>
    <t>Jaime Britton</t>
  </si>
  <si>
    <t>Janine Coulson</t>
  </si>
  <si>
    <t>Jayda Lord</t>
  </si>
  <si>
    <t>Jaydon Trujillo</t>
  </si>
  <si>
    <t>Jed Fuentes</t>
  </si>
  <si>
    <t>Jerry Smith</t>
  </si>
  <si>
    <t>Jia Delarosa</t>
  </si>
  <si>
    <t>Jill Frame</t>
  </si>
  <si>
    <t>Jiya Raymond</t>
  </si>
  <si>
    <t>Jody Horn</t>
  </si>
  <si>
    <t>Joss Brandt</t>
  </si>
  <si>
    <t>Joyce Newton</t>
  </si>
  <si>
    <t>Juan Barlow</t>
  </si>
  <si>
    <t>Jun Barnard</t>
  </si>
  <si>
    <t>Kaden Oneal</t>
  </si>
  <si>
    <t>Kaisha Watkins</t>
  </si>
  <si>
    <t>Kaison Harvey</t>
  </si>
  <si>
    <t>Kaiya Robin</t>
  </si>
  <si>
    <t>Kamron Goodwin</t>
  </si>
  <si>
    <t>Kara Thompson</t>
  </si>
  <si>
    <t>Keir Broughton</t>
  </si>
  <si>
    <t>Keir Ewing</t>
  </si>
  <si>
    <t>Kiki Schneider</t>
  </si>
  <si>
    <t>Kristi Faulkner</t>
  </si>
  <si>
    <t>Kristina Hutchinson</t>
  </si>
  <si>
    <t>Krystal Bridges</t>
  </si>
  <si>
    <t>Kya Melton</t>
  </si>
  <si>
    <t>Kyra Mccann</t>
  </si>
  <si>
    <t>Landon Bishop</t>
  </si>
  <si>
    <t>Lani O'Reilly</t>
  </si>
  <si>
    <t>Leo Walton</t>
  </si>
  <si>
    <t>Leoni Lindsay</t>
  </si>
  <si>
    <t>Lillie Barnard</t>
  </si>
  <si>
    <t>Lilly-Ann Frey</t>
  </si>
  <si>
    <t>Lilly-Mae Greer</t>
  </si>
  <si>
    <t>Liyana Stanton</t>
  </si>
  <si>
    <t>Lorena Dunkley</t>
  </si>
  <si>
    <t>Louisa Grant</t>
  </si>
  <si>
    <t>Luka Holder</t>
  </si>
  <si>
    <t>Lynn Mackie</t>
  </si>
  <si>
    <t>Macey Almond</t>
  </si>
  <si>
    <t>Macie Lara</t>
  </si>
  <si>
    <t>Madison Sanchez</t>
  </si>
  <si>
    <t>Mahad Ware</t>
  </si>
  <si>
    <t>Maheen Marin</t>
  </si>
  <si>
    <t>Mairead Acevedo</t>
  </si>
  <si>
    <t>Maison Watt</t>
  </si>
  <si>
    <t>Manveer Knight</t>
  </si>
  <si>
    <t>Mariyah Green</t>
  </si>
  <si>
    <t>Marlon Day</t>
  </si>
  <si>
    <t>Mason Booth</t>
  </si>
  <si>
    <t>Matthias Norton</t>
  </si>
  <si>
    <t>Micah Tucker</t>
  </si>
  <si>
    <t>Mikaela Croft</t>
  </si>
  <si>
    <t>Milan Brookes</t>
  </si>
  <si>
    <t>Milly Cash</t>
  </si>
  <si>
    <t>Mira Kent</t>
  </si>
  <si>
    <t>Misha Ashley</t>
  </si>
  <si>
    <t>Natalia Daniel</t>
  </si>
  <si>
    <t>Nathalie Marshall</t>
  </si>
  <si>
    <t>Nelson Esparza</t>
  </si>
  <si>
    <t>Nial Meadows</t>
  </si>
  <si>
    <t>Nichole Edge</t>
  </si>
  <si>
    <t>Nico Hastings</t>
  </si>
  <si>
    <t>Niyah Whelan</t>
  </si>
  <si>
    <t>Nora Xiong</t>
  </si>
  <si>
    <t>Octavia Hooper</t>
  </si>
  <si>
    <t>Ollie Kinney</t>
  </si>
  <si>
    <t>Osian England</t>
  </si>
  <si>
    <t>Parker Drake</t>
  </si>
  <si>
    <t>Patryk Burgess</t>
  </si>
  <si>
    <t>Presley Yu</t>
  </si>
  <si>
    <t>Princess Timms</t>
  </si>
  <si>
    <t>Rami Sexton</t>
  </si>
  <si>
    <t>Renzo Henderson</t>
  </si>
  <si>
    <t>Robert Mckee</t>
  </si>
  <si>
    <t>Rohan Farrell</t>
  </si>
  <si>
    <t>Romy Neal</t>
  </si>
  <si>
    <t>Sadie Waller</t>
  </si>
  <si>
    <t>Safwan Flowers</t>
  </si>
  <si>
    <t>Samuel Huerta</t>
  </si>
  <si>
    <t>Sarah Crossley</t>
  </si>
  <si>
    <t>Sayed Irvine</t>
  </si>
  <si>
    <t>Seth Calvert</t>
  </si>
  <si>
    <t>Shanay Reyna</t>
  </si>
  <si>
    <t>Shannon Harwood</t>
  </si>
  <si>
    <t>Simeon Guevara</t>
  </si>
  <si>
    <t>Simon Mccormick</t>
  </si>
  <si>
    <t>Simone Morse</t>
  </si>
  <si>
    <t>Simrah Greig</t>
  </si>
  <si>
    <t>Sioned Russell</t>
  </si>
  <si>
    <t>Sofia Calhoun</t>
  </si>
  <si>
    <t>Sohaib Walls</t>
  </si>
  <si>
    <t>Sonia Rosales</t>
  </si>
  <si>
    <t>Stacie Patel</t>
  </si>
  <si>
    <t>Steffan Mata</t>
  </si>
  <si>
    <t>Subhaan Washington</t>
  </si>
  <si>
    <t>Sydney Wells</t>
  </si>
  <si>
    <t>Taran Samuels</t>
  </si>
  <si>
    <t>Terrence Payne</t>
  </si>
  <si>
    <t>Tess Dorsey</t>
  </si>
  <si>
    <t>Tiya Warren</t>
  </si>
  <si>
    <t>Tony Francis</t>
  </si>
  <si>
    <t>Tylor Cochran</t>
  </si>
  <si>
    <t>Valentina Ratcliffe</t>
  </si>
  <si>
    <t>Whitney Farrington</t>
  </si>
  <si>
    <t>Willie Cairns</t>
  </si>
  <si>
    <t>Wren Arnold</t>
  </si>
  <si>
    <t>Yaqub Reese</t>
  </si>
  <si>
    <t>Yasir Noel</t>
  </si>
  <si>
    <t>Yousuf Banks</t>
  </si>
  <si>
    <t>Yu Hudson</t>
  </si>
  <si>
    <t>Zoey Hendricks</t>
  </si>
  <si>
    <t>Distinct Count of Order_id</t>
  </si>
  <si>
    <t>Total_expense_on_Food</t>
  </si>
  <si>
    <t>Cube_Sliceres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</si>
</sst>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20"/>
      <color rgb="FFFFC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xf>
    <xf numFmtId="44" fontId="0" fillId="3" borderId="1" xfId="1" applyFont="1" applyFill="1" applyBorder="1" applyAlignment="1">
      <alignment horizontal="center" vertical="center"/>
    </xf>
    <xf numFmtId="0" fontId="0" fillId="3" borderId="1" xfId="0"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22" s="6"/>
        <tr r="C22" s="6"/>
        <tr r="C22" s="6"/>
        <tr r="C22" s="6"/>
        <tr r="C22" s="6"/>
        <tr r="C22" s="6"/>
        <tr r="C22" s="6"/>
        <tr r="B22" s="6"/>
        <tr r="B22" s="6"/>
        <tr r="B22" s="6"/>
        <tr r="B22" s="6"/>
        <tr r="B22" s="6"/>
        <tr r="B22" s="6"/>
        <tr r="B22" s="6"/>
        <tr r="C70" s="6"/>
        <tr r="C70" s="6"/>
        <tr r="C70" s="6"/>
        <tr r="C70" s="6"/>
        <tr r="C70" s="6"/>
        <tr r="C70" s="6"/>
        <tr r="C70" s="6"/>
        <tr r="B70" s="6"/>
        <tr r="B70" s="6"/>
        <tr r="B70" s="6"/>
        <tr r="B70" s="6"/>
        <tr r="B70" s="6"/>
        <tr r="B70" s="6"/>
        <tr r="B70" s="6"/>
        <tr r="C126" s="6"/>
        <tr r="C126" s="6"/>
        <tr r="C126" s="6"/>
        <tr r="C126" s="6"/>
        <tr r="C126" s="6"/>
        <tr r="C126" s="6"/>
        <tr r="C126" s="6"/>
        <tr r="B126" s="6"/>
        <tr r="B126" s="6"/>
        <tr r="B126" s="6"/>
        <tr r="B126" s="6"/>
        <tr r="B126" s="6"/>
        <tr r="B126" s="6"/>
        <tr r="B126" s="6"/>
        <tr r="C174" s="6"/>
        <tr r="C174" s="6"/>
        <tr r="C174" s="6"/>
        <tr r="C174" s="6"/>
        <tr r="C174" s="6"/>
        <tr r="C174" s="6"/>
        <tr r="C174" s="6"/>
        <tr r="B174" s="6"/>
        <tr r="B174" s="6"/>
        <tr r="B174" s="6"/>
        <tr r="B174" s="6"/>
        <tr r="B174" s="6"/>
        <tr r="B174" s="6"/>
        <tr r="B174" s="6"/>
        <tr r="C33" s="6"/>
        <tr r="C33" s="6"/>
        <tr r="C33" s="6"/>
        <tr r="C33" s="6"/>
        <tr r="C33" s="6"/>
        <tr r="C33" s="6"/>
        <tr r="C33" s="6"/>
        <tr r="B33" s="6"/>
        <tr r="B33" s="6"/>
        <tr r="B33" s="6"/>
        <tr r="B33" s="6"/>
        <tr r="B33" s="6"/>
        <tr r="B33" s="6"/>
        <tr r="B33" s="6"/>
        <tr r="C19" s="6"/>
        <tr r="C19" s="6"/>
        <tr r="C19" s="6"/>
        <tr r="C19" s="6"/>
        <tr r="C19" s="6"/>
        <tr r="C19" s="6"/>
        <tr r="C19" s="6"/>
        <tr r="B19" s="6"/>
        <tr r="B19" s="6"/>
        <tr r="B19" s="6"/>
        <tr r="B19" s="6"/>
        <tr r="B19" s="6"/>
        <tr r="B19" s="6"/>
        <tr r="B19" s="6"/>
        <tr r="C5" s="6"/>
        <tr r="C5" s="6"/>
        <tr r="C5" s="6"/>
        <tr r="C5" s="6"/>
        <tr r="C5" s="6"/>
        <tr r="C5" s="6"/>
        <tr r="C5" s="6"/>
        <tr r="B5" s="6"/>
        <tr r="B5" s="6"/>
        <tr r="B5" s="6"/>
        <tr r="B5" s="6"/>
        <tr r="B5" s="6"/>
        <tr r="B5" s="6"/>
        <tr r="B5" s="6"/>
        <tr r="C13" s="6"/>
        <tr r="C13" s="6"/>
        <tr r="C13" s="6"/>
        <tr r="C13" s="6"/>
        <tr r="C13" s="6"/>
        <tr r="C13" s="6"/>
        <tr r="C13" s="6"/>
        <tr r="B13" s="6"/>
        <tr r="B13" s="6"/>
        <tr r="B13" s="6"/>
        <tr r="B13" s="6"/>
        <tr r="B13" s="6"/>
        <tr r="B13" s="6"/>
        <tr r="B13" s="6"/>
        <tr r="C21" s="6"/>
        <tr r="C21" s="6"/>
        <tr r="C21" s="6"/>
        <tr r="C21" s="6"/>
        <tr r="C21" s="6"/>
        <tr r="C21" s="6"/>
        <tr r="C21" s="6"/>
        <tr r="B21" s="6"/>
        <tr r="B21" s="6"/>
        <tr r="B21" s="6"/>
        <tr r="B21" s="6"/>
        <tr r="B21" s="6"/>
        <tr r="B21" s="6"/>
        <tr r="B21" s="6"/>
        <tr r="C29" s="6"/>
        <tr r="C29" s="6"/>
        <tr r="C29" s="6"/>
        <tr r="C29" s="6"/>
        <tr r="C29" s="6"/>
        <tr r="C29" s="6"/>
        <tr r="C29" s="6"/>
        <tr r="B29" s="6"/>
        <tr r="B29" s="6"/>
        <tr r="B29" s="6"/>
        <tr r="B29" s="6"/>
        <tr r="B29" s="6"/>
        <tr r="B29" s="6"/>
        <tr r="B29" s="6"/>
        <tr r="C37" s="6"/>
        <tr r="C37" s="6"/>
        <tr r="C37" s="6"/>
        <tr r="C37" s="6"/>
        <tr r="C37" s="6"/>
        <tr r="C37" s="6"/>
        <tr r="C37" s="6"/>
        <tr r="B37" s="6"/>
        <tr r="B37" s="6"/>
        <tr r="B37" s="6"/>
        <tr r="B37" s="6"/>
        <tr r="B37" s="6"/>
        <tr r="B37" s="6"/>
        <tr r="B37" s="6"/>
        <tr r="C45" s="6"/>
        <tr r="C45" s="6"/>
        <tr r="C45" s="6"/>
        <tr r="C45" s="6"/>
        <tr r="C45" s="6"/>
        <tr r="C45" s="6"/>
        <tr r="C45" s="6"/>
        <tr r="B45" s="6"/>
        <tr r="B45" s="6"/>
        <tr r="B45" s="6"/>
        <tr r="B45" s="6"/>
        <tr r="B45" s="6"/>
        <tr r="B45" s="6"/>
        <tr r="B45" s="6"/>
        <tr r="C53" s="6"/>
        <tr r="C53" s="6"/>
        <tr r="C53" s="6"/>
        <tr r="C53" s="6"/>
        <tr r="C53" s="6"/>
        <tr r="C53" s="6"/>
        <tr r="C53" s="6"/>
        <tr r="B53" s="6"/>
        <tr r="B53" s="6"/>
        <tr r="B53" s="6"/>
        <tr r="B53" s="6"/>
        <tr r="B53" s="6"/>
        <tr r="B53" s="6"/>
        <tr r="B53" s="6"/>
        <tr r="C61" s="6"/>
        <tr r="C61" s="6"/>
        <tr r="C61" s="6"/>
        <tr r="C61" s="6"/>
        <tr r="C61" s="6"/>
        <tr r="C61" s="6"/>
        <tr r="C61" s="6"/>
        <tr r="B61" s="6"/>
        <tr r="B61" s="6"/>
        <tr r="B61" s="6"/>
        <tr r="B61" s="6"/>
        <tr r="B61" s="6"/>
        <tr r="B61" s="6"/>
        <tr r="B61" s="6"/>
        <tr r="C69" s="6"/>
        <tr r="C69" s="6"/>
        <tr r="C69" s="6"/>
        <tr r="C69" s="6"/>
        <tr r="C69" s="6"/>
        <tr r="C69" s="6"/>
        <tr r="C69" s="6"/>
        <tr r="B69" s="6"/>
        <tr r="B69" s="6"/>
        <tr r="B69" s="6"/>
        <tr r="B69" s="6"/>
        <tr r="B69" s="6"/>
        <tr r="B69" s="6"/>
        <tr r="B69" s="6"/>
        <tr r="C77" s="6"/>
        <tr r="C77" s="6"/>
        <tr r="C77" s="6"/>
        <tr r="C77" s="6"/>
        <tr r="C77" s="6"/>
        <tr r="C77" s="6"/>
        <tr r="C77" s="6"/>
        <tr r="B77" s="6"/>
        <tr r="B77" s="6"/>
        <tr r="B77" s="6"/>
        <tr r="B77" s="6"/>
        <tr r="B77" s="6"/>
        <tr r="B77" s="6"/>
        <tr r="B77" s="6"/>
        <tr r="C85" s="6"/>
        <tr r="C85" s="6"/>
        <tr r="C85" s="6"/>
        <tr r="C85" s="6"/>
        <tr r="C85" s="6"/>
        <tr r="C85" s="6"/>
        <tr r="C85" s="6"/>
        <tr r="B85" s="6"/>
        <tr r="B85" s="6"/>
        <tr r="B85" s="6"/>
        <tr r="B85" s="6"/>
        <tr r="B85" s="6"/>
        <tr r="B85" s="6"/>
        <tr r="B85" s="6"/>
        <tr r="C93" s="6"/>
        <tr r="C93" s="6"/>
        <tr r="C93" s="6"/>
        <tr r="C93" s="6"/>
        <tr r="C93" s="6"/>
        <tr r="C93" s="6"/>
        <tr r="C93" s="6"/>
        <tr r="B93" s="6"/>
        <tr r="B93" s="6"/>
        <tr r="B93" s="6"/>
        <tr r="B93" s="6"/>
        <tr r="B93" s="6"/>
        <tr r="B93" s="6"/>
        <tr r="B93" s="6"/>
        <tr r="C101" s="6"/>
        <tr r="C101" s="6"/>
        <tr r="C101" s="6"/>
        <tr r="C101" s="6"/>
        <tr r="C101" s="6"/>
        <tr r="C101" s="6"/>
        <tr r="C101" s="6"/>
        <tr r="B101" s="6"/>
        <tr r="B101" s="6"/>
        <tr r="B101" s="6"/>
        <tr r="B101" s="6"/>
        <tr r="B101" s="6"/>
        <tr r="B101" s="6"/>
        <tr r="B101" s="6"/>
        <tr r="C109" s="6"/>
        <tr r="C109" s="6"/>
        <tr r="C109" s="6"/>
        <tr r="C109" s="6"/>
        <tr r="C109" s="6"/>
        <tr r="C109" s="6"/>
        <tr r="C109" s="6"/>
        <tr r="B109" s="6"/>
        <tr r="B109" s="6"/>
        <tr r="B109" s="6"/>
        <tr r="B109" s="6"/>
        <tr r="B109" s="6"/>
        <tr r="B109" s="6"/>
        <tr r="B109" s="6"/>
        <tr r="C117" s="6"/>
        <tr r="C117" s="6"/>
        <tr r="C117" s="6"/>
        <tr r="C117" s="6"/>
        <tr r="C117" s="6"/>
        <tr r="C117" s="6"/>
        <tr r="C117" s="6"/>
        <tr r="B117" s="6"/>
        <tr r="B117" s="6"/>
        <tr r="B117" s="6"/>
        <tr r="B117" s="6"/>
        <tr r="B117" s="6"/>
        <tr r="B117" s="6"/>
        <tr r="B117" s="6"/>
        <tr r="C125" s="6"/>
        <tr r="C125" s="6"/>
        <tr r="C125" s="6"/>
        <tr r="C125" s="6"/>
        <tr r="C125" s="6"/>
        <tr r="C125" s="6"/>
        <tr r="C125" s="6"/>
        <tr r="B125" s="6"/>
        <tr r="B125" s="6"/>
        <tr r="B125" s="6"/>
        <tr r="B125" s="6"/>
        <tr r="B125" s="6"/>
        <tr r="B125" s="6"/>
        <tr r="B125" s="6"/>
        <tr r="C133" s="6"/>
        <tr r="C133" s="6"/>
        <tr r="C133" s="6"/>
        <tr r="C133" s="6"/>
        <tr r="C133" s="6"/>
        <tr r="C133" s="6"/>
        <tr r="C133" s="6"/>
        <tr r="B133" s="6"/>
        <tr r="B133" s="6"/>
        <tr r="B133" s="6"/>
        <tr r="B133" s="6"/>
        <tr r="B133" s="6"/>
        <tr r="B133" s="6"/>
        <tr r="B133" s="6"/>
        <tr r="C141" s="6"/>
        <tr r="C141" s="6"/>
        <tr r="C141" s="6"/>
        <tr r="C141" s="6"/>
        <tr r="C141" s="6"/>
        <tr r="C141" s="6"/>
        <tr r="C141" s="6"/>
        <tr r="B141" s="6"/>
        <tr r="B141" s="6"/>
        <tr r="B141" s="6"/>
        <tr r="B141" s="6"/>
        <tr r="B141" s="6"/>
        <tr r="B141" s="6"/>
        <tr r="B141" s="6"/>
        <tr r="C149" s="6"/>
        <tr r="C149" s="6"/>
        <tr r="C149" s="6"/>
        <tr r="C149" s="6"/>
        <tr r="C149" s="6"/>
        <tr r="C149" s="6"/>
        <tr r="C149" s="6"/>
        <tr r="B149" s="6"/>
        <tr r="B149" s="6"/>
        <tr r="B149" s="6"/>
        <tr r="B149" s="6"/>
        <tr r="B149" s="6"/>
        <tr r="B149" s="6"/>
        <tr r="B149" s="6"/>
        <tr r="C157" s="6"/>
        <tr r="C157" s="6"/>
        <tr r="C157" s="6"/>
        <tr r="C157" s="6"/>
        <tr r="C157" s="6"/>
        <tr r="C157" s="6"/>
        <tr r="C157" s="6"/>
        <tr r="B157" s="6"/>
        <tr r="B157" s="6"/>
        <tr r="B157" s="6"/>
        <tr r="B157" s="6"/>
        <tr r="B157" s="6"/>
        <tr r="B157" s="6"/>
        <tr r="B157" s="6"/>
        <tr r="C165" s="6"/>
        <tr r="C165" s="6"/>
        <tr r="C165" s="6"/>
        <tr r="C165" s="6"/>
        <tr r="C165" s="6"/>
        <tr r="C165" s="6"/>
        <tr r="C165" s="6"/>
        <tr r="B165" s="6"/>
        <tr r="B165" s="6"/>
        <tr r="B165" s="6"/>
        <tr r="B165" s="6"/>
        <tr r="B165" s="6"/>
        <tr r="B165" s="6"/>
        <tr r="B165" s="6"/>
        <tr r="C173" s="6"/>
        <tr r="C173" s="6"/>
        <tr r="C173" s="6"/>
        <tr r="C173" s="6"/>
        <tr r="C173" s="6"/>
        <tr r="C173" s="6"/>
        <tr r="C173" s="6"/>
        <tr r="B173" s="6"/>
        <tr r="B173" s="6"/>
        <tr r="B173" s="6"/>
        <tr r="B173" s="6"/>
        <tr r="B173" s="6"/>
        <tr r="B173" s="6"/>
        <tr r="B173" s="6"/>
        <tr r="C181" s="6"/>
        <tr r="C181" s="6"/>
        <tr r="C181" s="6"/>
        <tr r="C181" s="6"/>
        <tr r="C181" s="6"/>
        <tr r="C181" s="6"/>
        <tr r="C181" s="6"/>
        <tr r="B181" s="6"/>
        <tr r="B181" s="6"/>
        <tr r="B181" s="6"/>
        <tr r="B181" s="6"/>
        <tr r="B181" s="6"/>
        <tr r="B181" s="6"/>
        <tr r="B181" s="6"/>
        <tr r="C189" s="6"/>
        <tr r="C189" s="6"/>
        <tr r="C189" s="6"/>
        <tr r="C189" s="6"/>
        <tr r="C189" s="6"/>
        <tr r="C189" s="6"/>
        <tr r="C189" s="6"/>
        <tr r="B189" s="6"/>
        <tr r="B189" s="6"/>
        <tr r="B189" s="6"/>
        <tr r="B189" s="6"/>
        <tr r="B189" s="6"/>
        <tr r="B189" s="6"/>
        <tr r="B189" s="6"/>
        <tr r="C197" s="6"/>
        <tr r="C197" s="6"/>
        <tr r="C197" s="6"/>
        <tr r="C197" s="6"/>
        <tr r="C197" s="6"/>
        <tr r="C197" s="6"/>
        <tr r="C197" s="6"/>
        <tr r="B197" s="6"/>
        <tr r="B197" s="6"/>
        <tr r="B197" s="6"/>
        <tr r="B197" s="6"/>
        <tr r="B197" s="6"/>
        <tr r="B197" s="6"/>
        <tr r="B197" s="6"/>
        <tr r="C54" s="6"/>
        <tr r="C54" s="6"/>
        <tr r="C54" s="6"/>
        <tr r="C54" s="6"/>
        <tr r="C54" s="6"/>
        <tr r="C54" s="6"/>
        <tr r="C54" s="6"/>
        <tr r="B54" s="6"/>
        <tr r="B54" s="6"/>
        <tr r="B54" s="6"/>
        <tr r="B54" s="6"/>
        <tr r="B54" s="6"/>
        <tr r="B54" s="6"/>
        <tr r="B54" s="6"/>
        <tr r="C118" s="6"/>
        <tr r="C118" s="6"/>
        <tr r="C118" s="6"/>
        <tr r="C118" s="6"/>
        <tr r="C118" s="6"/>
        <tr r="C118" s="6"/>
        <tr r="C118" s="6"/>
        <tr r="B118" s="6"/>
        <tr r="B118" s="6"/>
        <tr r="B118" s="6"/>
        <tr r="B118" s="6"/>
        <tr r="B118" s="6"/>
        <tr r="B118" s="6"/>
        <tr r="B118" s="6"/>
        <tr r="C166" s="6"/>
        <tr r="C166" s="6"/>
        <tr r="C166" s="6"/>
        <tr r="C166" s="6"/>
        <tr r="C166" s="6"/>
        <tr r="C166" s="6"/>
        <tr r="C166" s="6"/>
        <tr r="B166" s="6"/>
        <tr r="B166" s="6"/>
        <tr r="B166" s="6"/>
        <tr r="B166" s="6"/>
        <tr r="B166" s="6"/>
        <tr r="B166" s="6"/>
        <tr r="B166" s="6"/>
        <tr r="C14" s="6"/>
        <tr r="C14" s="6"/>
        <tr r="C14" s="6"/>
        <tr r="C14" s="6"/>
        <tr r="C14" s="6"/>
        <tr r="C14" s="6"/>
        <tr r="C14" s="6"/>
        <tr r="B14" s="6"/>
        <tr r="B14" s="6"/>
        <tr r="B14" s="6"/>
        <tr r="B14" s="6"/>
        <tr r="B14" s="6"/>
        <tr r="B14" s="6"/>
        <tr r="B14" s="6"/>
        <tr r="C62" s="6"/>
        <tr r="C62" s="6"/>
        <tr r="C62" s="6"/>
        <tr r="C62" s="6"/>
        <tr r="C62" s="6"/>
        <tr r="C62" s="6"/>
        <tr r="C62" s="6"/>
        <tr r="B62" s="6"/>
        <tr r="B62" s="6"/>
        <tr r="B62" s="6"/>
        <tr r="B62" s="6"/>
        <tr r="B62" s="6"/>
        <tr r="B62" s="6"/>
        <tr r="B62" s="6"/>
        <tr r="C102" s="6"/>
        <tr r="C102" s="6"/>
        <tr r="C102" s="6"/>
        <tr r="C102" s="6"/>
        <tr r="C102" s="6"/>
        <tr r="C102" s="6"/>
        <tr r="C102" s="6"/>
        <tr r="B102" s="6"/>
        <tr r="B102" s="6"/>
        <tr r="B102" s="6"/>
        <tr r="B102" s="6"/>
        <tr r="B102" s="6"/>
        <tr r="B102" s="6"/>
        <tr r="B102" s="6"/>
        <tr r="C150" s="6"/>
        <tr r="C150" s="6"/>
        <tr r="C150" s="6"/>
        <tr r="C150" s="6"/>
        <tr r="C150" s="6"/>
        <tr r="C150" s="6"/>
        <tr r="C150" s="6"/>
        <tr r="B150" s="6"/>
        <tr r="B150" s="6"/>
        <tr r="B150" s="6"/>
        <tr r="B150" s="6"/>
        <tr r="B150" s="6"/>
        <tr r="B150" s="6"/>
        <tr r="B150" s="6"/>
        <tr r="C198" s="6"/>
        <tr r="C198" s="6"/>
        <tr r="C198" s="6"/>
        <tr r="C198" s="6"/>
        <tr r="C198" s="6"/>
        <tr r="C198" s="6"/>
        <tr r="C198" s="6"/>
        <tr r="B198" s="6"/>
        <tr r="B198" s="6"/>
        <tr r="B198" s="6"/>
        <tr r="B198" s="6"/>
        <tr r="B198" s="6"/>
        <tr r="B198" s="6"/>
        <tr r="B198" s="6"/>
        <tr r="B142" s="6"/>
        <tr r="B142" s="6"/>
        <tr r="B142" s="6"/>
        <tr r="B142" s="6"/>
        <tr r="B142" s="6"/>
        <tr r="B142" s="6"/>
        <tr r="B142" s="6"/>
        <tr r="B86" s="6"/>
        <tr r="B86" s="6"/>
        <tr r="B86" s="6"/>
        <tr r="B86" s="6"/>
        <tr r="B86" s="6"/>
        <tr r="B86" s="6"/>
        <tr r="B86" s="6"/>
        <tr r="B30" s="6"/>
        <tr r="B30" s="6"/>
        <tr r="B30" s="6"/>
        <tr r="B30" s="6"/>
        <tr r="B30" s="6"/>
        <tr r="B30" s="6"/>
        <tr r="B30" s="6"/>
        <tr r="B73" s="6"/>
        <tr r="B73" s="6"/>
        <tr r="B73" s="6"/>
        <tr r="B73" s="6"/>
        <tr r="B73" s="6"/>
        <tr r="B73" s="6"/>
        <tr r="B73" s="6"/>
        <tr r="B25" s="6"/>
        <tr r="B25" s="6"/>
        <tr r="B25" s="6"/>
        <tr r="B25" s="6"/>
        <tr r="B25" s="6"/>
        <tr r="B25" s="6"/>
        <tr r="B25" s="6"/>
        <tr r="B17" s="6"/>
        <tr r="B17" s="6"/>
        <tr r="B17" s="6"/>
        <tr r="B17" s="6"/>
        <tr r="B17" s="6"/>
        <tr r="B17" s="6"/>
        <tr r="B17" s="6"/>
        <tr r="C6" s="6"/>
        <tr r="C6" s="6"/>
        <tr r="C6" s="6"/>
        <tr r="C6" s="6"/>
        <tr r="C6" s="6"/>
        <tr r="C6" s="6"/>
        <tr r="C6" s="6"/>
        <tr r="B6" s="6"/>
        <tr r="B6" s="6"/>
        <tr r="B6" s="6"/>
        <tr r="B6" s="6"/>
        <tr r="B6" s="6"/>
        <tr r="B6" s="6"/>
        <tr r="B6" s="6"/>
        <tr r="C78" s="6"/>
        <tr r="C78" s="6"/>
        <tr r="C78" s="6"/>
        <tr r="C78" s="6"/>
        <tr r="C78" s="6"/>
        <tr r="C78" s="6"/>
        <tr r="C78" s="6"/>
        <tr r="B78" s="6"/>
        <tr r="B78" s="6"/>
        <tr r="B78" s="6"/>
        <tr r="B78" s="6"/>
        <tr r="B78" s="6"/>
        <tr r="B78" s="6"/>
        <tr r="B78" s="6"/>
        <tr r="C134" s="6"/>
        <tr r="C134" s="6"/>
        <tr r="C134" s="6"/>
        <tr r="C134" s="6"/>
        <tr r="C134" s="6"/>
        <tr r="C134" s="6"/>
        <tr r="C134" s="6"/>
        <tr r="B134" s="6"/>
        <tr r="B134" s="6"/>
        <tr r="B134" s="6"/>
        <tr r="B134" s="6"/>
        <tr r="B134" s="6"/>
        <tr r="B134" s="6"/>
        <tr r="B134" s="6"/>
        <tr r="C182" s="6"/>
        <tr r="C182" s="6"/>
        <tr r="C182" s="6"/>
        <tr r="C182" s="6"/>
        <tr r="C182" s="6"/>
        <tr r="C182" s="6"/>
        <tr r="C182" s="6"/>
        <tr r="B182" s="6"/>
        <tr r="B182" s="6"/>
        <tr r="B182" s="6"/>
        <tr r="B182" s="6"/>
        <tr r="B182" s="6"/>
        <tr r="B182" s="6"/>
        <tr r="B182" s="6"/>
        <tr r="C9" s="6"/>
        <tr r="C9" s="6"/>
        <tr r="C9" s="6"/>
        <tr r="C9" s="6"/>
        <tr r="C9" s="6"/>
        <tr r="C9" s="6"/>
        <tr r="C9" s="6"/>
        <tr r="B9" s="6"/>
        <tr r="B9" s="6"/>
        <tr r="B9" s="6"/>
        <tr r="B9" s="6"/>
        <tr r="B9" s="6"/>
        <tr r="B9" s="6"/>
        <tr r="B9" s="6"/>
        <tr r="C41" s="6"/>
        <tr r="C41" s="6"/>
        <tr r="C41" s="6"/>
        <tr r="C41" s="6"/>
        <tr r="C41" s="6"/>
        <tr r="C41" s="6"/>
        <tr r="C41" s="6"/>
        <tr r="B41" s="6"/>
        <tr r="B41" s="6"/>
        <tr r="B41" s="6"/>
        <tr r="B41" s="6"/>
        <tr r="B41" s="6"/>
        <tr r="B41" s="6"/>
        <tr r="B41" s="6"/>
        <tr r="C49" s="6"/>
        <tr r="C49" s="6"/>
        <tr r="C49" s="6"/>
        <tr r="C49" s="6"/>
        <tr r="C49" s="6"/>
        <tr r="C49" s="6"/>
        <tr r="C49" s="6"/>
        <tr r="B49" s="6"/>
        <tr r="B49" s="6"/>
        <tr r="B49" s="6"/>
        <tr r="B49" s="6"/>
        <tr r="B49" s="6"/>
        <tr r="B49" s="6"/>
        <tr r="B49" s="6"/>
        <tr r="C57" s="6"/>
        <tr r="C57" s="6"/>
        <tr r="C57" s="6"/>
        <tr r="C57" s="6"/>
        <tr r="C57" s="6"/>
        <tr r="C57" s="6"/>
        <tr r="C57" s="6"/>
        <tr r="B57" s="6"/>
        <tr r="B57" s="6"/>
        <tr r="B57" s="6"/>
        <tr r="B57" s="6"/>
        <tr r="B57" s="6"/>
        <tr r="B57" s="6"/>
        <tr r="B57" s="6"/>
        <tr r="C65" s="6"/>
        <tr r="C65" s="6"/>
        <tr r="C65" s="6"/>
        <tr r="C65" s="6"/>
        <tr r="C65" s="6"/>
        <tr r="C65" s="6"/>
        <tr r="C65" s="6"/>
        <tr r="B65" s="6"/>
        <tr r="B65" s="6"/>
        <tr r="B65" s="6"/>
        <tr r="B65" s="6"/>
        <tr r="B65" s="6"/>
        <tr r="B65" s="6"/>
        <tr r="B65" s="6"/>
        <tr r="C81" s="6"/>
        <tr r="C81" s="6"/>
        <tr r="C81" s="6"/>
        <tr r="C81" s="6"/>
        <tr r="C81" s="6"/>
        <tr r="C81" s="6"/>
        <tr r="C81" s="6"/>
        <tr r="B81" s="6"/>
        <tr r="B81" s="6"/>
        <tr r="B81" s="6"/>
        <tr r="B81" s="6"/>
        <tr r="B81" s="6"/>
        <tr r="B81" s="6"/>
        <tr r="B81" s="6"/>
        <tr r="C89" s="6"/>
        <tr r="C89" s="6"/>
        <tr r="C89" s="6"/>
        <tr r="C89" s="6"/>
        <tr r="C89" s="6"/>
        <tr r="C89" s="6"/>
        <tr r="C89" s="6"/>
        <tr r="B89" s="6"/>
        <tr r="B89" s="6"/>
        <tr r="B89" s="6"/>
        <tr r="B89" s="6"/>
        <tr r="B89" s="6"/>
        <tr r="B89" s="6"/>
        <tr r="B89" s="6"/>
        <tr r="C97" s="6"/>
        <tr r="C97" s="6"/>
        <tr r="C97" s="6"/>
        <tr r="C97" s="6"/>
        <tr r="C97" s="6"/>
        <tr r="C97" s="6"/>
        <tr r="C97" s="6"/>
        <tr r="B97" s="6"/>
        <tr r="B97" s="6"/>
        <tr r="B97" s="6"/>
        <tr r="B97" s="6"/>
        <tr r="B97" s="6"/>
        <tr r="B97" s="6"/>
        <tr r="B97" s="6"/>
        <tr r="C105" s="6"/>
        <tr r="C105" s="6"/>
        <tr r="C105" s="6"/>
        <tr r="C105" s="6"/>
        <tr r="C105" s="6"/>
        <tr r="C105" s="6"/>
        <tr r="C105" s="6"/>
        <tr r="B105" s="6"/>
        <tr r="B105" s="6"/>
        <tr r="B105" s="6"/>
        <tr r="B105" s="6"/>
        <tr r="B105" s="6"/>
        <tr r="B105" s="6"/>
        <tr r="B105" s="6"/>
        <tr r="C113" s="6"/>
        <tr r="C113" s="6"/>
        <tr r="C113" s="6"/>
        <tr r="C113" s="6"/>
        <tr r="C113" s="6"/>
        <tr r="C113" s="6"/>
        <tr r="C113" s="6"/>
        <tr r="B113" s="6"/>
        <tr r="B113" s="6"/>
        <tr r="B113" s="6"/>
        <tr r="B113" s="6"/>
        <tr r="B113" s="6"/>
        <tr r="B113" s="6"/>
        <tr r="B113" s="6"/>
        <tr r="C121" s="6"/>
        <tr r="C121" s="6"/>
        <tr r="C121" s="6"/>
        <tr r="C121" s="6"/>
        <tr r="C121" s="6"/>
        <tr r="C121" s="6"/>
        <tr r="C121" s="6"/>
        <tr r="B121" s="6"/>
        <tr r="B121" s="6"/>
        <tr r="B121" s="6"/>
        <tr r="B121" s="6"/>
        <tr r="B121" s="6"/>
        <tr r="B121" s="6"/>
        <tr r="B121" s="6"/>
        <tr r="C129" s="6"/>
        <tr r="C129" s="6"/>
        <tr r="C129" s="6"/>
        <tr r="C129" s="6"/>
        <tr r="C129" s="6"/>
        <tr r="C129" s="6"/>
        <tr r="C129" s="6"/>
        <tr r="B129" s="6"/>
        <tr r="B129" s="6"/>
        <tr r="B129" s="6"/>
        <tr r="B129" s="6"/>
        <tr r="B129" s="6"/>
        <tr r="B129" s="6"/>
        <tr r="B129" s="6"/>
        <tr r="C137" s="6"/>
        <tr r="C137" s="6"/>
        <tr r="C137" s="6"/>
        <tr r="C137" s="6"/>
        <tr r="C137" s="6"/>
        <tr r="C137" s="6"/>
        <tr r="C137" s="6"/>
        <tr r="B137" s="6"/>
        <tr r="B137" s="6"/>
        <tr r="B137" s="6"/>
        <tr r="B137" s="6"/>
        <tr r="B137" s="6"/>
        <tr r="B137" s="6"/>
        <tr r="B137" s="6"/>
        <tr r="C145" s="6"/>
        <tr r="C145" s="6"/>
        <tr r="C145" s="6"/>
        <tr r="C145" s="6"/>
        <tr r="C145" s="6"/>
        <tr r="C145" s="6"/>
        <tr r="C145" s="6"/>
        <tr r="B145" s="6"/>
        <tr r="B145" s="6"/>
        <tr r="B145" s="6"/>
        <tr r="B145" s="6"/>
        <tr r="B145" s="6"/>
        <tr r="B145" s="6"/>
        <tr r="B145" s="6"/>
        <tr r="C153" s="6"/>
        <tr r="C153" s="6"/>
        <tr r="C153" s="6"/>
        <tr r="C153" s="6"/>
        <tr r="C153" s="6"/>
        <tr r="C153" s="6"/>
        <tr r="C153" s="6"/>
        <tr r="B153" s="6"/>
        <tr r="B153" s="6"/>
        <tr r="B153" s="6"/>
        <tr r="B153" s="6"/>
        <tr r="B153" s="6"/>
        <tr r="B153" s="6"/>
        <tr r="B153" s="6"/>
        <tr r="C161" s="6"/>
        <tr r="C161" s="6"/>
        <tr r="C161" s="6"/>
        <tr r="C161" s="6"/>
        <tr r="C161" s="6"/>
        <tr r="C161" s="6"/>
        <tr r="C161" s="6"/>
        <tr r="B161" s="6"/>
        <tr r="B161" s="6"/>
        <tr r="B161" s="6"/>
        <tr r="B161" s="6"/>
        <tr r="B161" s="6"/>
        <tr r="B161" s="6"/>
        <tr r="B161" s="6"/>
        <tr r="C169" s="6"/>
        <tr r="C169" s="6"/>
        <tr r="C169" s="6"/>
        <tr r="C169" s="6"/>
        <tr r="C169" s="6"/>
        <tr r="C169" s="6"/>
        <tr r="C169" s="6"/>
        <tr r="B169" s="6"/>
        <tr r="B169" s="6"/>
        <tr r="B169" s="6"/>
        <tr r="B169" s="6"/>
        <tr r="B169" s="6"/>
        <tr r="B169" s="6"/>
        <tr r="B169" s="6"/>
        <tr r="C177" s="6"/>
        <tr r="C177" s="6"/>
        <tr r="C177" s="6"/>
        <tr r="C177" s="6"/>
        <tr r="C177" s="6"/>
        <tr r="C177" s="6"/>
        <tr r="C177" s="6"/>
        <tr r="B177" s="6"/>
        <tr r="B177" s="6"/>
        <tr r="B177" s="6"/>
        <tr r="B177" s="6"/>
        <tr r="B177" s="6"/>
        <tr r="B177" s="6"/>
        <tr r="B177" s="6"/>
        <tr r="C185" s="6"/>
        <tr r="C185" s="6"/>
        <tr r="C185" s="6"/>
        <tr r="C185" s="6"/>
        <tr r="C185" s="6"/>
        <tr r="C185" s="6"/>
        <tr r="C185" s="6"/>
        <tr r="B185" s="6"/>
        <tr r="B185" s="6"/>
        <tr r="B185" s="6"/>
        <tr r="B185" s="6"/>
        <tr r="B185" s="6"/>
        <tr r="B185" s="6"/>
        <tr r="B185" s="6"/>
        <tr r="C193" s="6"/>
        <tr r="C193" s="6"/>
        <tr r="C193" s="6"/>
        <tr r="C193" s="6"/>
        <tr r="C193" s="6"/>
        <tr r="C193" s="6"/>
        <tr r="C193" s="6"/>
        <tr r="B193" s="6"/>
        <tr r="B193" s="6"/>
        <tr r="B193" s="6"/>
        <tr r="B193" s="6"/>
        <tr r="B193" s="6"/>
        <tr r="B193" s="6"/>
        <tr r="B193" s="6"/>
        <tr r="C201" s="6"/>
        <tr r="C201" s="6"/>
        <tr r="C201" s="6"/>
        <tr r="C201" s="6"/>
        <tr r="C201" s="6"/>
        <tr r="C201" s="6"/>
        <tr r="C201" s="6"/>
        <tr r="B201" s="6"/>
        <tr r="B201" s="6"/>
        <tr r="B201" s="6"/>
        <tr r="B201" s="6"/>
        <tr r="B201" s="6"/>
        <tr r="B201" s="6"/>
        <tr r="B201" s="6"/>
        <tr r="C46" s="6"/>
        <tr r="C46" s="6"/>
        <tr r="C46" s="6"/>
        <tr r="C46" s="6"/>
        <tr r="C46" s="6"/>
        <tr r="C46" s="6"/>
        <tr r="C46" s="6"/>
        <tr r="B46" s="6"/>
        <tr r="B46" s="6"/>
        <tr r="B46" s="6"/>
        <tr r="B46" s="6"/>
        <tr r="B46" s="6"/>
        <tr r="B46" s="6"/>
        <tr r="B46" s="6"/>
        <tr r="C110" s="6"/>
        <tr r="C110" s="6"/>
        <tr r="C110" s="6"/>
        <tr r="C110" s="6"/>
        <tr r="C110" s="6"/>
        <tr r="C110" s="6"/>
        <tr r="C110" s="6"/>
        <tr r="B110" s="6"/>
        <tr r="B110" s="6"/>
        <tr r="B110" s="6"/>
        <tr r="B110" s="6"/>
        <tr r="B110" s="6"/>
        <tr r="B110" s="6"/>
        <tr r="B110" s="6"/>
        <tr r="C190" s="6"/>
        <tr r="C190" s="6"/>
        <tr r="C190" s="6"/>
        <tr r="C190" s="6"/>
        <tr r="C190" s="6"/>
        <tr r="C190" s="6"/>
        <tr r="C190" s="6"/>
        <tr r="B190" s="6"/>
        <tr r="B190" s="6"/>
        <tr r="B190" s="6"/>
        <tr r="B190" s="6"/>
        <tr r="B190" s="6"/>
        <tr r="B190" s="6"/>
        <tr r="B190" s="6"/>
        <tr r="C142" s="6"/>
        <tr r="C142" s="6"/>
        <tr r="C142" s="6"/>
        <tr r="C142" s="6"/>
        <tr r="C142" s="6"/>
        <tr r="C142" s="6"/>
        <tr r="C142" s="6"/>
        <tr r="C86" s="6"/>
        <tr r="C86" s="6"/>
        <tr r="C86" s="6"/>
        <tr r="C86" s="6"/>
        <tr r="C86" s="6"/>
        <tr r="C86" s="6"/>
        <tr r="C86" s="6"/>
        <tr r="C30" s="6"/>
        <tr r="C30" s="6"/>
        <tr r="C30" s="6"/>
        <tr r="C30" s="6"/>
        <tr r="C30" s="6"/>
        <tr r="C30" s="6"/>
        <tr r="C30" s="6"/>
        <tr r="C131" s="6"/>
        <tr r="C131" s="6"/>
        <tr r="C131" s="6"/>
        <tr r="C131" s="6"/>
        <tr r="C131" s="6"/>
        <tr r="C131" s="6"/>
        <tr r="C131" s="6"/>
        <tr r="C59" s="6"/>
        <tr r="C59" s="6"/>
        <tr r="C59" s="6"/>
        <tr r="C59" s="6"/>
        <tr r="C59" s="6"/>
        <tr r="C59" s="6"/>
        <tr r="C59" s="6"/>
        <tr r="C3" s="6"/>
        <tr r="C3" s="6"/>
        <tr r="C3" s="6"/>
        <tr r="C3" s="6"/>
        <tr r="C3" s="6"/>
        <tr r="C3" s="6"/>
        <tr r="C3" s="6"/>
        <tr r="C25" s="6"/>
        <tr r="C25" s="6"/>
        <tr r="C25" s="6"/>
        <tr r="C25" s="6"/>
        <tr r="C25" s="6"/>
        <tr r="C25" s="6"/>
        <tr r="C25" s="6"/>
        <tr r="C17" s="6"/>
        <tr r="C17" s="6"/>
        <tr r="C17" s="6"/>
        <tr r="C17" s="6"/>
        <tr r="C17" s="6"/>
        <tr r="C17" s="6"/>
        <tr r="C17" s="6"/>
        <tr r="C73" s="6"/>
        <tr r="C73" s="6"/>
        <tr r="C73" s="6"/>
        <tr r="C73" s="6"/>
        <tr r="C73" s="6"/>
        <tr r="C73" s="6"/>
        <tr r="C73" s="6"/>
        <tr r="C2" s="6"/>
        <tr r="C2" s="6"/>
        <tr r="C2" s="6"/>
        <tr r="C2" s="6"/>
        <tr r="C2" s="6"/>
        <tr r="C2" s="6"/>
        <tr r="C2" s="6"/>
        <tr r="B2" s="6"/>
        <tr r="B2" s="6"/>
        <tr r="B2" s="6"/>
        <tr r="B2" s="6"/>
        <tr r="B2" s="6"/>
        <tr r="B2" s="6"/>
        <tr r="B2" s="6"/>
        <tr r="C10" s="6"/>
        <tr r="C10" s="6"/>
        <tr r="C10" s="6"/>
        <tr r="C10" s="6"/>
        <tr r="C10" s="6"/>
        <tr r="C10" s="6"/>
        <tr r="C10" s="6"/>
        <tr r="B10" s="6"/>
        <tr r="B10" s="6"/>
        <tr r="B10" s="6"/>
        <tr r="B10" s="6"/>
        <tr r="B10" s="6"/>
        <tr r="B10" s="6"/>
        <tr r="B10" s="6"/>
        <tr r="C18" s="6"/>
        <tr r="C18" s="6"/>
        <tr r="C18" s="6"/>
        <tr r="C18" s="6"/>
        <tr r="C18" s="6"/>
        <tr r="C18" s="6"/>
        <tr r="C18" s="6"/>
        <tr r="B18" s="6"/>
        <tr r="B18" s="6"/>
        <tr r="B18" s="6"/>
        <tr r="B18" s="6"/>
        <tr r="B18" s="6"/>
        <tr r="B18" s="6"/>
        <tr r="B18" s="6"/>
        <tr r="C26" s="6"/>
        <tr r="C26" s="6"/>
        <tr r="C26" s="6"/>
        <tr r="C26" s="6"/>
        <tr r="C26" s="6"/>
        <tr r="C26" s="6"/>
        <tr r="C26" s="6"/>
        <tr r="B26" s="6"/>
        <tr r="B26" s="6"/>
        <tr r="B26" s="6"/>
        <tr r="B26" s="6"/>
        <tr r="B26" s="6"/>
        <tr r="B26" s="6"/>
        <tr r="B26" s="6"/>
        <tr r="C34" s="6"/>
        <tr r="C34" s="6"/>
        <tr r="C34" s="6"/>
        <tr r="C34" s="6"/>
        <tr r="C34" s="6"/>
        <tr r="C34" s="6"/>
        <tr r="C34" s="6"/>
        <tr r="B34" s="6"/>
        <tr r="B34" s="6"/>
        <tr r="B34" s="6"/>
        <tr r="B34" s="6"/>
        <tr r="B34" s="6"/>
        <tr r="B34" s="6"/>
        <tr r="B34" s="6"/>
        <tr r="C42" s="6"/>
        <tr r="C42" s="6"/>
        <tr r="C42" s="6"/>
        <tr r="C42" s="6"/>
        <tr r="C42" s="6"/>
        <tr r="C42" s="6"/>
        <tr r="C42" s="6"/>
        <tr r="B42" s="6"/>
        <tr r="B42" s="6"/>
        <tr r="B42" s="6"/>
        <tr r="B42" s="6"/>
        <tr r="B42" s="6"/>
        <tr r="B42" s="6"/>
        <tr r="B42" s="6"/>
        <tr r="C50" s="6"/>
        <tr r="C50" s="6"/>
        <tr r="C50" s="6"/>
        <tr r="C50" s="6"/>
        <tr r="C50" s="6"/>
        <tr r="C50" s="6"/>
        <tr r="C50" s="6"/>
        <tr r="B50" s="6"/>
        <tr r="B50" s="6"/>
        <tr r="B50" s="6"/>
        <tr r="B50" s="6"/>
        <tr r="B50" s="6"/>
        <tr r="B50" s="6"/>
        <tr r="B50" s="6"/>
        <tr r="C58" s="6"/>
        <tr r="C58" s="6"/>
        <tr r="C58" s="6"/>
        <tr r="C58" s="6"/>
        <tr r="C58" s="6"/>
        <tr r="C58" s="6"/>
        <tr r="C58" s="6"/>
        <tr r="B58" s="6"/>
        <tr r="B58" s="6"/>
        <tr r="B58" s="6"/>
        <tr r="B58" s="6"/>
        <tr r="B58" s="6"/>
        <tr r="B58" s="6"/>
        <tr r="B58" s="6"/>
        <tr r="C66" s="6"/>
        <tr r="C66" s="6"/>
        <tr r="C66" s="6"/>
        <tr r="C66" s="6"/>
        <tr r="C66" s="6"/>
        <tr r="C66" s="6"/>
        <tr r="C66" s="6"/>
        <tr r="B66" s="6"/>
        <tr r="B66" s="6"/>
        <tr r="B66" s="6"/>
        <tr r="B66" s="6"/>
        <tr r="B66" s="6"/>
        <tr r="B66" s="6"/>
        <tr r="B66" s="6"/>
        <tr r="C74" s="6"/>
        <tr r="C74" s="6"/>
        <tr r="C74" s="6"/>
        <tr r="C74" s="6"/>
        <tr r="C74" s="6"/>
        <tr r="C74" s="6"/>
        <tr r="C74" s="6"/>
        <tr r="B74" s="6"/>
        <tr r="B74" s="6"/>
        <tr r="B74" s="6"/>
        <tr r="B74" s="6"/>
        <tr r="B74" s="6"/>
        <tr r="B74" s="6"/>
        <tr r="B74" s="6"/>
        <tr r="C82" s="6"/>
        <tr r="C82" s="6"/>
        <tr r="C82" s="6"/>
        <tr r="C82" s="6"/>
        <tr r="C82" s="6"/>
        <tr r="C82" s="6"/>
        <tr r="C82" s="6"/>
        <tr r="B82" s="6"/>
        <tr r="B82" s="6"/>
        <tr r="B82" s="6"/>
        <tr r="B82" s="6"/>
        <tr r="B82" s="6"/>
        <tr r="B82" s="6"/>
        <tr r="B82" s="6"/>
        <tr r="C90" s="6"/>
        <tr r="C90" s="6"/>
        <tr r="C90" s="6"/>
        <tr r="C90" s="6"/>
        <tr r="C90" s="6"/>
        <tr r="C90" s="6"/>
        <tr r="C90" s="6"/>
        <tr r="B90" s="6"/>
        <tr r="B90" s="6"/>
        <tr r="B90" s="6"/>
        <tr r="B90" s="6"/>
        <tr r="B90" s="6"/>
        <tr r="B90" s="6"/>
        <tr r="B90" s="6"/>
        <tr r="C98" s="6"/>
        <tr r="C98" s="6"/>
        <tr r="C98" s="6"/>
        <tr r="C98" s="6"/>
        <tr r="C98" s="6"/>
        <tr r="C98" s="6"/>
        <tr r="C98" s="6"/>
        <tr r="B98" s="6"/>
        <tr r="B98" s="6"/>
        <tr r="B98" s="6"/>
        <tr r="B98" s="6"/>
        <tr r="B98" s="6"/>
        <tr r="B98" s="6"/>
        <tr r="B98" s="6"/>
        <tr r="C106" s="6"/>
        <tr r="C106" s="6"/>
        <tr r="C106" s="6"/>
        <tr r="C106" s="6"/>
        <tr r="C106" s="6"/>
        <tr r="C106" s="6"/>
        <tr r="C106" s="6"/>
        <tr r="B106" s="6"/>
        <tr r="B106" s="6"/>
        <tr r="B106" s="6"/>
        <tr r="B106" s="6"/>
        <tr r="B106" s="6"/>
        <tr r="B106" s="6"/>
        <tr r="B106" s="6"/>
        <tr r="C114" s="6"/>
        <tr r="C114" s="6"/>
        <tr r="C114" s="6"/>
        <tr r="C114" s="6"/>
        <tr r="C114" s="6"/>
        <tr r="C114" s="6"/>
        <tr r="C114" s="6"/>
        <tr r="B114" s="6"/>
        <tr r="B114" s="6"/>
        <tr r="B114" s="6"/>
        <tr r="B114" s="6"/>
        <tr r="B114" s="6"/>
        <tr r="B114" s="6"/>
        <tr r="B114" s="6"/>
        <tr r="C122" s="6"/>
        <tr r="C122" s="6"/>
        <tr r="C122" s="6"/>
        <tr r="C122" s="6"/>
        <tr r="C122" s="6"/>
        <tr r="C122" s="6"/>
        <tr r="C122" s="6"/>
        <tr r="B122" s="6"/>
        <tr r="B122" s="6"/>
        <tr r="B122" s="6"/>
        <tr r="B122" s="6"/>
        <tr r="B122" s="6"/>
        <tr r="B122" s="6"/>
        <tr r="B122" s="6"/>
        <tr r="C130" s="6"/>
        <tr r="C130" s="6"/>
        <tr r="C130" s="6"/>
        <tr r="C130" s="6"/>
        <tr r="C130" s="6"/>
        <tr r="C130" s="6"/>
        <tr r="C130" s="6"/>
        <tr r="B130" s="6"/>
        <tr r="B130" s="6"/>
        <tr r="B130" s="6"/>
        <tr r="B130" s="6"/>
        <tr r="B130" s="6"/>
        <tr r="B130" s="6"/>
        <tr r="B130" s="6"/>
        <tr r="C138" s="6"/>
        <tr r="C138" s="6"/>
        <tr r="C138" s="6"/>
        <tr r="C138" s="6"/>
        <tr r="C138" s="6"/>
        <tr r="C138" s="6"/>
        <tr r="C138" s="6"/>
        <tr r="B138" s="6"/>
        <tr r="B138" s="6"/>
        <tr r="B138" s="6"/>
        <tr r="B138" s="6"/>
        <tr r="B138" s="6"/>
        <tr r="B138" s="6"/>
        <tr r="B138" s="6"/>
        <tr r="C146" s="6"/>
        <tr r="C146" s="6"/>
        <tr r="C146" s="6"/>
        <tr r="C146" s="6"/>
        <tr r="C146" s="6"/>
        <tr r="C146" s="6"/>
        <tr r="C146" s="6"/>
        <tr r="B146" s="6"/>
        <tr r="B146" s="6"/>
        <tr r="B146" s="6"/>
        <tr r="B146" s="6"/>
        <tr r="B146" s="6"/>
        <tr r="B146" s="6"/>
        <tr r="B146" s="6"/>
        <tr r="C154" s="6"/>
        <tr r="C154" s="6"/>
        <tr r="C154" s="6"/>
        <tr r="C154" s="6"/>
        <tr r="C154" s="6"/>
        <tr r="C154" s="6"/>
        <tr r="C154" s="6"/>
        <tr r="B154" s="6"/>
        <tr r="B154" s="6"/>
        <tr r="B154" s="6"/>
        <tr r="B154" s="6"/>
        <tr r="B154" s="6"/>
        <tr r="B154" s="6"/>
        <tr r="B154" s="6"/>
        <tr r="C162" s="6"/>
        <tr r="C162" s="6"/>
        <tr r="C162" s="6"/>
        <tr r="C162" s="6"/>
        <tr r="C162" s="6"/>
        <tr r="C162" s="6"/>
        <tr r="C162" s="6"/>
        <tr r="B162" s="6"/>
        <tr r="B162" s="6"/>
        <tr r="B162" s="6"/>
        <tr r="B162" s="6"/>
        <tr r="B162" s="6"/>
        <tr r="B162" s="6"/>
        <tr r="B162" s="6"/>
        <tr r="C170" s="6"/>
        <tr r="C170" s="6"/>
        <tr r="C170" s="6"/>
        <tr r="C170" s="6"/>
        <tr r="C170" s="6"/>
        <tr r="C170" s="6"/>
        <tr r="C170" s="6"/>
        <tr r="B170" s="6"/>
        <tr r="B170" s="6"/>
        <tr r="B170" s="6"/>
        <tr r="B170" s="6"/>
        <tr r="B170" s="6"/>
        <tr r="B170" s="6"/>
        <tr r="B170" s="6"/>
        <tr r="C178" s="6"/>
        <tr r="C178" s="6"/>
        <tr r="C178" s="6"/>
        <tr r="C178" s="6"/>
        <tr r="C178" s="6"/>
        <tr r="C178" s="6"/>
        <tr r="C178" s="6"/>
        <tr r="B178" s="6"/>
        <tr r="B178" s="6"/>
        <tr r="B178" s="6"/>
        <tr r="B178" s="6"/>
        <tr r="B178" s="6"/>
        <tr r="B178" s="6"/>
        <tr r="B178" s="6"/>
        <tr r="C186" s="6"/>
        <tr r="C186" s="6"/>
        <tr r="C186" s="6"/>
        <tr r="C186" s="6"/>
        <tr r="C186" s="6"/>
        <tr r="C186" s="6"/>
        <tr r="C186" s="6"/>
        <tr r="B186" s="6"/>
        <tr r="B186" s="6"/>
        <tr r="B186" s="6"/>
        <tr r="B186" s="6"/>
        <tr r="B186" s="6"/>
        <tr r="B186" s="6"/>
        <tr r="B186" s="6"/>
        <tr r="C194" s="6"/>
        <tr r="C194" s="6"/>
        <tr r="C194" s="6"/>
        <tr r="C194" s="6"/>
        <tr r="C194" s="6"/>
        <tr r="C194" s="6"/>
        <tr r="C194" s="6"/>
        <tr r="B194" s="6"/>
        <tr r="B194" s="6"/>
        <tr r="B194" s="6"/>
        <tr r="B194" s="6"/>
        <tr r="B194" s="6"/>
        <tr r="B194" s="6"/>
        <tr r="B194" s="6"/>
        <tr r="C202" s="6"/>
        <tr r="C202" s="6"/>
        <tr r="C202" s="6"/>
        <tr r="C202" s="6"/>
        <tr r="C202" s="6"/>
        <tr r="C202" s="6"/>
        <tr r="C202" s="6"/>
        <tr r="B202" s="6"/>
        <tr r="B202" s="6"/>
        <tr r="B202" s="6"/>
        <tr r="B202" s="6"/>
        <tr r="B202" s="6"/>
        <tr r="B202" s="6"/>
        <tr r="B202" s="6"/>
        <tr r="C38" s="6"/>
        <tr r="C38" s="6"/>
        <tr r="C38" s="6"/>
        <tr r="C38" s="6"/>
        <tr r="C38" s="6"/>
        <tr r="C38" s="6"/>
        <tr r="C38" s="6"/>
        <tr r="B38" s="6"/>
        <tr r="B38" s="6"/>
        <tr r="B38" s="6"/>
        <tr r="B38" s="6"/>
        <tr r="B38" s="6"/>
        <tr r="B38" s="6"/>
        <tr r="B38" s="6"/>
        <tr r="C94" s="6"/>
        <tr r="C94" s="6"/>
        <tr r="C94" s="6"/>
        <tr r="C94" s="6"/>
        <tr r="C94" s="6"/>
        <tr r="C94" s="6"/>
        <tr r="C94" s="6"/>
        <tr r="B94" s="6"/>
        <tr r="B94" s="6"/>
        <tr r="B94" s="6"/>
        <tr r="B94" s="6"/>
        <tr r="B94" s="6"/>
        <tr r="B94" s="6"/>
        <tr r="B94" s="6"/>
        <tr r="C158" s="6"/>
        <tr r="C158" s="6"/>
        <tr r="C158" s="6"/>
        <tr r="C158" s="6"/>
        <tr r="C158" s="6"/>
        <tr r="C158" s="6"/>
        <tr r="C158" s="6"/>
        <tr r="B158" s="6"/>
        <tr r="B158" s="6"/>
        <tr r="B158" s="6"/>
        <tr r="B158" s="6"/>
        <tr r="B158" s="6"/>
        <tr r="B158" s="6"/>
        <tr r="B158" s="6"/>
        <tr r="A22" s="6"/>
        <tr r="A70" s="6"/>
        <tr r="A126" s="6"/>
        <tr r="A174" s="6"/>
        <tr r="C11" s="6"/>
        <tr r="C11" s="6"/>
        <tr r="C11" s="6"/>
        <tr r="C11" s="6"/>
        <tr r="C11" s="6"/>
        <tr r="C11" s="6"/>
        <tr r="C11" s="6"/>
        <tr r="C35" s="6"/>
        <tr r="C35" s="6"/>
        <tr r="C35" s="6"/>
        <tr r="C35" s="6"/>
        <tr r="C35" s="6"/>
        <tr r="C35" s="6"/>
        <tr r="C35" s="6"/>
        <tr r="C63" s="6"/>
        <tr r="C63" s="6"/>
        <tr r="C63" s="6"/>
        <tr r="C63" s="6"/>
        <tr r="C63" s="6"/>
        <tr r="C63" s="6"/>
        <tr r="C63" s="6"/>
        <tr r="C95" s="6"/>
        <tr r="C95" s="6"/>
        <tr r="C95" s="6"/>
        <tr r="C95" s="6"/>
        <tr r="C95" s="6"/>
        <tr r="C95" s="6"/>
        <tr r="C95" s="6"/>
        <tr r="C123" s="6"/>
        <tr r="C123" s="6"/>
        <tr r="C123" s="6"/>
        <tr r="C123" s="6"/>
        <tr r="C123" s="6"/>
        <tr r="C123" s="6"/>
        <tr r="C123" s="6"/>
        <tr r="A33" s="6"/>
        <tr r="A19" s="6"/>
        <tr r="A5" s="6"/>
        <tr r="A13" s="6"/>
        <tr r="A21" s="6"/>
        <tr r="A29" s="6"/>
        <tr r="A37" s="6"/>
        <tr r="A45" s="6"/>
        <tr r="A53" s="6"/>
        <tr r="A61" s="6"/>
        <tr r="A69" s="6"/>
        <tr r="A77" s="6"/>
        <tr r="A85" s="6"/>
        <tr r="A93" s="6"/>
        <tr r="A101" s="6"/>
        <tr r="A109" s="6"/>
        <tr r="A117" s="6"/>
        <tr r="A125" s="6"/>
        <tr r="A133" s="6"/>
        <tr r="A141" s="6"/>
        <tr r="A149" s="6"/>
        <tr r="A157" s="6"/>
        <tr r="A165" s="6"/>
        <tr r="A173" s="6"/>
        <tr r="A181" s="6"/>
        <tr r="A189" s="6"/>
        <tr r="A197" s="6"/>
        <tr r="B3" s="6"/>
        <tr r="B3" s="6"/>
        <tr r="B3" s="6"/>
        <tr r="B3" s="6"/>
        <tr r="B3" s="6"/>
        <tr r="B3" s="6"/>
        <tr r="B3" s="6"/>
        <tr r="B7" s="6"/>
        <tr r="B7" s="6"/>
        <tr r="B7" s="6"/>
        <tr r="B7" s="6"/>
        <tr r="B7" s="6"/>
        <tr r="B7" s="6"/>
        <tr r="B7" s="6"/>
        <tr r="B11" s="6"/>
        <tr r="B11" s="6"/>
        <tr r="B11" s="6"/>
        <tr r="B11" s="6"/>
        <tr r="B11" s="6"/>
        <tr r="B11" s="6"/>
        <tr r="B11" s="6"/>
        <tr r="B15" s="6"/>
        <tr r="B15" s="6"/>
        <tr r="B15" s="6"/>
        <tr r="B15" s="6"/>
        <tr r="B15" s="6"/>
        <tr r="B15" s="6"/>
        <tr r="B15" s="6"/>
        <tr r="B23" s="6"/>
        <tr r="B23" s="6"/>
        <tr r="B23" s="6"/>
        <tr r="B23" s="6"/>
        <tr r="B23" s="6"/>
        <tr r="B23" s="6"/>
        <tr r="B23" s="6"/>
        <tr r="B27" s="6"/>
        <tr r="B27" s="6"/>
        <tr r="B27" s="6"/>
        <tr r="B27" s="6"/>
        <tr r="B27" s="6"/>
        <tr r="B27" s="6"/>
        <tr r="B27" s="6"/>
        <tr r="B31" s="6"/>
        <tr r="B31" s="6"/>
        <tr r="B31" s="6"/>
        <tr r="B31" s="6"/>
        <tr r="B31" s="6"/>
        <tr r="B31" s="6"/>
        <tr r="B31" s="6"/>
        <tr r="B35" s="6"/>
        <tr r="B35" s="6"/>
        <tr r="B35" s="6"/>
        <tr r="B35" s="6"/>
        <tr r="B35" s="6"/>
        <tr r="B35" s="6"/>
        <tr r="B35" s="6"/>
        <tr r="B39" s="6"/>
        <tr r="B39" s="6"/>
        <tr r="B39" s="6"/>
        <tr r="B39" s="6"/>
        <tr r="B39" s="6"/>
        <tr r="B39" s="6"/>
        <tr r="B39" s="6"/>
        <tr r="B43" s="6"/>
        <tr r="B43" s="6"/>
        <tr r="B43" s="6"/>
        <tr r="B43" s="6"/>
        <tr r="B43" s="6"/>
        <tr r="B43" s="6"/>
        <tr r="B43" s="6"/>
        <tr r="B47" s="6"/>
        <tr r="B47" s="6"/>
        <tr r="B47" s="6"/>
        <tr r="B47" s="6"/>
        <tr r="B47" s="6"/>
        <tr r="B47" s="6"/>
        <tr r="B47" s="6"/>
        <tr r="B51" s="6"/>
        <tr r="B51" s="6"/>
        <tr r="B51" s="6"/>
        <tr r="B51" s="6"/>
        <tr r="B51" s="6"/>
        <tr r="B51" s="6"/>
        <tr r="B51" s="6"/>
        <tr r="B55" s="6"/>
        <tr r="B55" s="6"/>
        <tr r="B55" s="6"/>
        <tr r="B55" s="6"/>
        <tr r="B55" s="6"/>
        <tr r="B55" s="6"/>
        <tr r="B55" s="6"/>
        <tr r="B59" s="6"/>
        <tr r="B59" s="6"/>
        <tr r="B59" s="6"/>
        <tr r="B59" s="6"/>
        <tr r="B59" s="6"/>
        <tr r="B59" s="6"/>
        <tr r="B59" s="6"/>
        <tr r="B63" s="6"/>
        <tr r="B63" s="6"/>
        <tr r="B63" s="6"/>
        <tr r="B63" s="6"/>
        <tr r="B63" s="6"/>
        <tr r="B63" s="6"/>
        <tr r="B63" s="6"/>
        <tr r="B67" s="6"/>
        <tr r="B67" s="6"/>
        <tr r="B67" s="6"/>
        <tr r="B67" s="6"/>
        <tr r="B67" s="6"/>
        <tr r="B67" s="6"/>
        <tr r="B67" s="6"/>
        <tr r="B71" s="6"/>
        <tr r="B71" s="6"/>
        <tr r="B71" s="6"/>
        <tr r="B71" s="6"/>
        <tr r="B71" s="6"/>
        <tr r="B71" s="6"/>
        <tr r="B71" s="6"/>
        <tr r="B75" s="6"/>
        <tr r="B75" s="6"/>
        <tr r="B75" s="6"/>
        <tr r="B75" s="6"/>
        <tr r="B75" s="6"/>
        <tr r="B75" s="6"/>
        <tr r="B75" s="6"/>
        <tr r="B79" s="6"/>
        <tr r="B79" s="6"/>
        <tr r="B79" s="6"/>
        <tr r="B79" s="6"/>
        <tr r="B79" s="6"/>
        <tr r="B79" s="6"/>
        <tr r="B79" s="6"/>
        <tr r="B83" s="6"/>
        <tr r="B83" s="6"/>
        <tr r="B83" s="6"/>
        <tr r="B83" s="6"/>
        <tr r="B83" s="6"/>
        <tr r="B83" s="6"/>
        <tr r="B83" s="6"/>
        <tr r="B87" s="6"/>
        <tr r="B87" s="6"/>
        <tr r="B87" s="6"/>
        <tr r="B87" s="6"/>
        <tr r="B87" s="6"/>
        <tr r="B87" s="6"/>
        <tr r="B87" s="6"/>
        <tr r="B91" s="6"/>
        <tr r="B91" s="6"/>
        <tr r="B91" s="6"/>
        <tr r="B91" s="6"/>
        <tr r="B91" s="6"/>
        <tr r="B91" s="6"/>
        <tr r="B91" s="6"/>
        <tr r="B95" s="6"/>
        <tr r="B95" s="6"/>
        <tr r="B95" s="6"/>
        <tr r="B95" s="6"/>
        <tr r="B95" s="6"/>
        <tr r="B95" s="6"/>
        <tr r="B95" s="6"/>
        <tr r="B99" s="6"/>
        <tr r="B99" s="6"/>
        <tr r="B99" s="6"/>
        <tr r="B99" s="6"/>
        <tr r="B99" s="6"/>
        <tr r="B99" s="6"/>
        <tr r="B99" s="6"/>
        <tr r="B103" s="6"/>
        <tr r="B103" s="6"/>
        <tr r="B103" s="6"/>
        <tr r="B103" s="6"/>
        <tr r="B103" s="6"/>
        <tr r="B103" s="6"/>
        <tr r="B103" s="6"/>
        <tr r="B107" s="6"/>
        <tr r="B107" s="6"/>
        <tr r="B107" s="6"/>
        <tr r="B107" s="6"/>
        <tr r="B107" s="6"/>
        <tr r="B107" s="6"/>
        <tr r="B107" s="6"/>
        <tr r="B111" s="6"/>
        <tr r="B111" s="6"/>
        <tr r="B111" s="6"/>
        <tr r="B111" s="6"/>
        <tr r="B111" s="6"/>
        <tr r="B111" s="6"/>
        <tr r="B111" s="6"/>
        <tr r="B115" s="6"/>
        <tr r="B115" s="6"/>
        <tr r="B115" s="6"/>
        <tr r="B115" s="6"/>
        <tr r="B115" s="6"/>
        <tr r="B115" s="6"/>
        <tr r="B115" s="6"/>
        <tr r="B119" s="6"/>
        <tr r="B119" s="6"/>
        <tr r="B119" s="6"/>
        <tr r="B119" s="6"/>
        <tr r="B119" s="6"/>
        <tr r="B119" s="6"/>
        <tr r="B119" s="6"/>
        <tr r="B123" s="6"/>
        <tr r="B123" s="6"/>
        <tr r="B123" s="6"/>
        <tr r="B123" s="6"/>
        <tr r="B123" s="6"/>
        <tr r="B123" s="6"/>
        <tr r="B123" s="6"/>
        <tr r="B127" s="6"/>
        <tr r="B127" s="6"/>
        <tr r="B127" s="6"/>
        <tr r="B127" s="6"/>
        <tr r="B127" s="6"/>
        <tr r="B127" s="6"/>
        <tr r="B127" s="6"/>
        <tr r="B131" s="6"/>
        <tr r="B131" s="6"/>
        <tr r="B131" s="6"/>
        <tr r="B131" s="6"/>
        <tr r="B131" s="6"/>
        <tr r="B131" s="6"/>
        <tr r="B131" s="6"/>
        <tr r="B135" s="6"/>
        <tr r="B135" s="6"/>
        <tr r="B135" s="6"/>
        <tr r="B135" s="6"/>
        <tr r="B135" s="6"/>
        <tr r="B135" s="6"/>
        <tr r="B135" s="6"/>
        <tr r="B139" s="6"/>
        <tr r="B139" s="6"/>
        <tr r="B139" s="6"/>
        <tr r="B139" s="6"/>
        <tr r="B139" s="6"/>
        <tr r="B139" s="6"/>
        <tr r="B139" s="6"/>
        <tr r="B143" s="6"/>
        <tr r="B143" s="6"/>
        <tr r="B143" s="6"/>
        <tr r="B143" s="6"/>
        <tr r="B143" s="6"/>
        <tr r="B143" s="6"/>
        <tr r="B143" s="6"/>
        <tr r="B147" s="6"/>
        <tr r="B147" s="6"/>
        <tr r="B147" s="6"/>
        <tr r="B147" s="6"/>
        <tr r="B147" s="6"/>
        <tr r="B147" s="6"/>
        <tr r="B147" s="6"/>
        <tr r="B151" s="6"/>
        <tr r="B151" s="6"/>
        <tr r="B151" s="6"/>
        <tr r="B151" s="6"/>
        <tr r="B151" s="6"/>
        <tr r="B151" s="6"/>
        <tr r="B151" s="6"/>
        <tr r="B155" s="6"/>
        <tr r="B155" s="6"/>
        <tr r="B155" s="6"/>
        <tr r="B155" s="6"/>
        <tr r="B155" s="6"/>
        <tr r="B155" s="6"/>
        <tr r="B155" s="6"/>
        <tr r="B159" s="6"/>
        <tr r="B159" s="6"/>
        <tr r="B159" s="6"/>
        <tr r="B159" s="6"/>
        <tr r="B159" s="6"/>
        <tr r="B159" s="6"/>
        <tr r="B159" s="6"/>
        <tr r="B163" s="6"/>
        <tr r="B163" s="6"/>
        <tr r="B163" s="6"/>
        <tr r="B163" s="6"/>
        <tr r="B163" s="6"/>
        <tr r="B163" s="6"/>
        <tr r="B163" s="6"/>
        <tr r="B167" s="6"/>
        <tr r="B167" s="6"/>
        <tr r="B167" s="6"/>
        <tr r="B167" s="6"/>
        <tr r="B167" s="6"/>
        <tr r="B167" s="6"/>
        <tr r="B167" s="6"/>
        <tr r="B171" s="6"/>
        <tr r="B171" s="6"/>
        <tr r="B171" s="6"/>
        <tr r="B171" s="6"/>
        <tr r="B171" s="6"/>
        <tr r="B171" s="6"/>
        <tr r="B171" s="6"/>
        <tr r="B175" s="6"/>
        <tr r="B175" s="6"/>
        <tr r="B175" s="6"/>
        <tr r="B175" s="6"/>
        <tr r="B175" s="6"/>
        <tr r="B175" s="6"/>
        <tr r="B175" s="6"/>
        <tr r="B179" s="6"/>
        <tr r="B179" s="6"/>
        <tr r="B179" s="6"/>
        <tr r="B179" s="6"/>
        <tr r="B179" s="6"/>
        <tr r="B179" s="6"/>
        <tr r="B179" s="6"/>
        <tr r="B183" s="6"/>
        <tr r="B183" s="6"/>
        <tr r="B183" s="6"/>
        <tr r="B183" s="6"/>
        <tr r="B183" s="6"/>
        <tr r="B183" s="6"/>
        <tr r="B183" s="6"/>
        <tr r="B187" s="6"/>
        <tr r="B187" s="6"/>
        <tr r="B187" s="6"/>
        <tr r="B187" s="6"/>
        <tr r="B187" s="6"/>
        <tr r="B187" s="6"/>
        <tr r="B187" s="6"/>
        <tr r="B191" s="6"/>
        <tr r="B191" s="6"/>
        <tr r="B191" s="6"/>
        <tr r="B191" s="6"/>
        <tr r="B191" s="6"/>
        <tr r="B191" s="6"/>
        <tr r="B191" s="6"/>
        <tr r="B195" s="6"/>
        <tr r="B195" s="6"/>
        <tr r="B195" s="6"/>
        <tr r="B195" s="6"/>
        <tr r="B195" s="6"/>
        <tr r="B195" s="6"/>
        <tr r="B195" s="6"/>
        <tr r="B199" s="6"/>
        <tr r="B199" s="6"/>
        <tr r="B199" s="6"/>
        <tr r="B199" s="6"/>
        <tr r="B199" s="6"/>
        <tr r="B199" s="6"/>
        <tr r="B199" s="6"/>
        <tr r="A54" s="6"/>
        <tr r="A118" s="6"/>
        <tr r="A166" s="6"/>
        <tr r="C15" s="6"/>
        <tr r="C15" s="6"/>
        <tr r="C15" s="6"/>
        <tr r="C15" s="6"/>
        <tr r="C15" s="6"/>
        <tr r="C15" s="6"/>
        <tr r="C15" s="6"/>
        <tr r="C43" s="6"/>
        <tr r="C43" s="6"/>
        <tr r="C43" s="6"/>
        <tr r="C43" s="6"/>
        <tr r="C43" s="6"/>
        <tr r="C43" s="6"/>
        <tr r="C43" s="6"/>
        <tr r="C67" s="6"/>
        <tr r="C67" s="6"/>
        <tr r="C67" s="6"/>
        <tr r="C67" s="6"/>
        <tr r="C67" s="6"/>
        <tr r="C67" s="6"/>
        <tr r="C67" s="6"/>
        <tr r="C91" s="6"/>
        <tr r="C91" s="6"/>
        <tr r="C91" s="6"/>
        <tr r="C91" s="6"/>
        <tr r="C91" s="6"/>
        <tr r="C91" s="6"/>
        <tr r="C91" s="6"/>
        <tr r="C99" s="6"/>
        <tr r="C99" s="6"/>
        <tr r="C99" s="6"/>
        <tr r="C99" s="6"/>
        <tr r="C99" s="6"/>
        <tr r="C99" s="6"/>
        <tr r="C99" s="6"/>
        <tr r="C103" s="6"/>
        <tr r="C103" s="6"/>
        <tr r="C103" s="6"/>
        <tr r="C103" s="6"/>
        <tr r="C103" s="6"/>
        <tr r="C103" s="6"/>
        <tr r="C103" s="6"/>
        <tr r="C107" s="6"/>
        <tr r="C107" s="6"/>
        <tr r="C107" s="6"/>
        <tr r="C107" s="6"/>
        <tr r="C107" s="6"/>
        <tr r="C107" s="6"/>
        <tr r="C107" s="6"/>
        <tr r="C111" s="6"/>
        <tr r="C111" s="6"/>
        <tr r="C111" s="6"/>
        <tr r="C111" s="6"/>
        <tr r="C111" s="6"/>
        <tr r="C111" s="6"/>
        <tr r="C111" s="6"/>
        <tr r="C115" s="6"/>
        <tr r="C115" s="6"/>
        <tr r="C115" s="6"/>
        <tr r="C115" s="6"/>
        <tr r="C115" s="6"/>
        <tr r="C115" s="6"/>
        <tr r="C115" s="6"/>
        <tr r="C143" s="6"/>
        <tr r="C143" s="6"/>
        <tr r="C143" s="6"/>
        <tr r="C143" s="6"/>
        <tr r="C143" s="6"/>
        <tr r="C143" s="6"/>
        <tr r="C143" s="6"/>
        <tr r="C147" s="6"/>
        <tr r="C147" s="6"/>
        <tr r="C147" s="6"/>
        <tr r="C147" s="6"/>
        <tr r="C147" s="6"/>
        <tr r="C147" s="6"/>
        <tr r="C147" s="6"/>
        <tr r="C151" s="6"/>
        <tr r="C151" s="6"/>
        <tr r="C151" s="6"/>
        <tr r="C151" s="6"/>
        <tr r="C151" s="6"/>
        <tr r="C151" s="6"/>
        <tr r="C151" s="6"/>
        <tr r="C155" s="6"/>
        <tr r="C155" s="6"/>
        <tr r="C155" s="6"/>
        <tr r="C155" s="6"/>
        <tr r="C155" s="6"/>
        <tr r="C155" s="6"/>
        <tr r="C155" s="6"/>
        <tr r="C159" s="6"/>
        <tr r="C159" s="6"/>
        <tr r="C159" s="6"/>
        <tr r="C159" s="6"/>
        <tr r="C159" s="6"/>
        <tr r="C159" s="6"/>
        <tr r="C159" s="6"/>
        <tr r="C163" s="6"/>
        <tr r="C163" s="6"/>
        <tr r="C163" s="6"/>
        <tr r="C163" s="6"/>
        <tr r="C163" s="6"/>
        <tr r="C163" s="6"/>
        <tr r="C163" s="6"/>
        <tr r="C167" s="6"/>
        <tr r="C167" s="6"/>
        <tr r="C167" s="6"/>
        <tr r="C167" s="6"/>
        <tr r="C167" s="6"/>
        <tr r="C167" s="6"/>
        <tr r="C167" s="6"/>
        <tr r="C171" s="6"/>
        <tr r="C171" s="6"/>
        <tr r="C171" s="6"/>
        <tr r="C171" s="6"/>
        <tr r="C171" s="6"/>
        <tr r="C171" s="6"/>
        <tr r="C171" s="6"/>
        <tr r="C175" s="6"/>
        <tr r="C175" s="6"/>
        <tr r="C175" s="6"/>
        <tr r="C175" s="6"/>
        <tr r="C175" s="6"/>
        <tr r="C175" s="6"/>
        <tr r="C175" s="6"/>
        <tr r="C179" s="6"/>
        <tr r="C179" s="6"/>
        <tr r="C179" s="6"/>
        <tr r="C179" s="6"/>
        <tr r="C179" s="6"/>
        <tr r="C179" s="6"/>
        <tr r="C179" s="6"/>
        <tr r="C183" s="6"/>
        <tr r="C183" s="6"/>
        <tr r="C183" s="6"/>
        <tr r="C183" s="6"/>
        <tr r="C183" s="6"/>
        <tr r="C183" s="6"/>
        <tr r="C183" s="6"/>
        <tr r="C187" s="6"/>
        <tr r="C187" s="6"/>
        <tr r="C187" s="6"/>
        <tr r="C187" s="6"/>
        <tr r="C187" s="6"/>
        <tr r="C187" s="6"/>
        <tr r="C187" s="6"/>
        <tr r="C191" s="6"/>
        <tr r="C191" s="6"/>
        <tr r="C191" s="6"/>
        <tr r="C191" s="6"/>
        <tr r="C191" s="6"/>
        <tr r="C191" s="6"/>
        <tr r="C191" s="6"/>
        <tr r="C195" s="6"/>
        <tr r="C195" s="6"/>
        <tr r="C195" s="6"/>
        <tr r="C195" s="6"/>
        <tr r="C195" s="6"/>
        <tr r="C195" s="6"/>
        <tr r="C195" s="6"/>
        <tr r="C199" s="6"/>
        <tr r="C199" s="6"/>
        <tr r="C199" s="6"/>
        <tr r="C199" s="6"/>
        <tr r="C199" s="6"/>
        <tr r="C199" s="6"/>
        <tr r="C199" s="6"/>
        <tr r="C7" s="6"/>
        <tr r="C7" s="6"/>
        <tr r="C7" s="6"/>
        <tr r="C7" s="6"/>
        <tr r="C7" s="6"/>
        <tr r="C7" s="6"/>
        <tr r="C7" s="6"/>
        <tr r="A7" s="6"/>
        <tr r="A15" s="6"/>
        <tr r="C23" s="6"/>
        <tr r="C23" s="6"/>
        <tr r="C23" s="6"/>
        <tr r="C23" s="6"/>
        <tr r="C23" s="6"/>
        <tr r="C23" s="6"/>
        <tr r="C23" s="6"/>
        <tr r="A23" s="6"/>
        <tr r="C31" s="6"/>
        <tr r="C31" s="6"/>
        <tr r="C31" s="6"/>
        <tr r="C31" s="6"/>
        <tr r="C31" s="6"/>
        <tr r="C31" s="6"/>
        <tr r="C31" s="6"/>
        <tr r="A31" s="6"/>
        <tr r="C39" s="6"/>
        <tr r="C39" s="6"/>
        <tr r="C39" s="6"/>
        <tr r="C39" s="6"/>
        <tr r="C39" s="6"/>
        <tr r="C39" s="6"/>
        <tr r="C39" s="6"/>
        <tr r="A39" s="6"/>
        <tr r="C47" s="6"/>
        <tr r="C47" s="6"/>
        <tr r="C47" s="6"/>
        <tr r="C47" s="6"/>
        <tr r="C47" s="6"/>
        <tr r="C47" s="6"/>
        <tr r="C47" s="6"/>
        <tr r="A47" s="6"/>
        <tr r="C55" s="6"/>
        <tr r="C55" s="6"/>
        <tr r="C55" s="6"/>
        <tr r="C55" s="6"/>
        <tr r="C55" s="6"/>
        <tr r="C55" s="6"/>
        <tr r="C55" s="6"/>
        <tr r="A55" s="6"/>
        <tr r="A63" s="6"/>
        <tr r="C71" s="6"/>
        <tr r="C71" s="6"/>
        <tr r="C71" s="6"/>
        <tr r="C71" s="6"/>
        <tr r="C71" s="6"/>
        <tr r="C71" s="6"/>
        <tr r="C71" s="6"/>
        <tr r="A71" s="6"/>
        <tr r="C79" s="6"/>
        <tr r="C79" s="6"/>
        <tr r="C79" s="6"/>
        <tr r="C79" s="6"/>
        <tr r="C79" s="6"/>
        <tr r="C79" s="6"/>
        <tr r="C79" s="6"/>
        <tr r="A79" s="6"/>
        <tr r="C87" s="6"/>
        <tr r="C87" s="6"/>
        <tr r="C87" s="6"/>
        <tr r="C87" s="6"/>
        <tr r="C87" s="6"/>
        <tr r="C87" s="6"/>
        <tr r="C87" s="6"/>
        <tr r="A87" s="6"/>
        <tr r="A95" s="6"/>
        <tr r="A103" s="6"/>
        <tr r="A111" s="6"/>
        <tr r="C119" s="6"/>
        <tr r="C119" s="6"/>
        <tr r="C119" s="6"/>
        <tr r="C119" s="6"/>
        <tr r="C119" s="6"/>
        <tr r="C119" s="6"/>
        <tr r="C119" s="6"/>
        <tr r="A119" s="6"/>
        <tr r="C127" s="6"/>
        <tr r="C127" s="6"/>
        <tr r="C127" s="6"/>
        <tr r="C127" s="6"/>
        <tr r="C127" s="6"/>
        <tr r="C127" s="6"/>
        <tr r="C127" s="6"/>
        <tr r="A127" s="6"/>
        <tr r="C135" s="6"/>
        <tr r="C135" s="6"/>
        <tr r="C135" s="6"/>
        <tr r="C135" s="6"/>
        <tr r="C135" s="6"/>
        <tr r="C135" s="6"/>
        <tr r="C135" s="6"/>
        <tr r="A135" s="6"/>
        <tr r="A143" s="6"/>
        <tr r="A151" s="6"/>
        <tr r="A159" s="6"/>
        <tr r="A167" s="6"/>
        <tr r="A175" s="6"/>
        <tr r="A183" s="6"/>
        <tr r="A191" s="6"/>
        <tr r="A199" s="6"/>
        <tr r="B4" s="6"/>
        <tr r="B4" s="6"/>
        <tr r="B4" s="6"/>
        <tr r="B4" s="6"/>
        <tr r="B4" s="6"/>
        <tr r="B4" s="6"/>
        <tr r="B4" s="6"/>
        <tr r="B8" s="6"/>
        <tr r="B8" s="6"/>
        <tr r="B8" s="6"/>
        <tr r="B8" s="6"/>
        <tr r="B8" s="6"/>
        <tr r="B8" s="6"/>
        <tr r="B8" s="6"/>
        <tr r="B12" s="6"/>
        <tr r="B12" s="6"/>
        <tr r="B12" s="6"/>
        <tr r="B12" s="6"/>
        <tr r="B12" s="6"/>
        <tr r="B12" s="6"/>
        <tr r="B12" s="6"/>
        <tr r="B16" s="6"/>
        <tr r="B16" s="6"/>
        <tr r="B16" s="6"/>
        <tr r="B16" s="6"/>
        <tr r="B16" s="6"/>
        <tr r="B16" s="6"/>
        <tr r="B16" s="6"/>
        <tr r="B20" s="6"/>
        <tr r="B20" s="6"/>
        <tr r="B20" s="6"/>
        <tr r="B20" s="6"/>
        <tr r="B20" s="6"/>
        <tr r="B20" s="6"/>
        <tr r="B20" s="6"/>
        <tr r="B24" s="6"/>
        <tr r="B24" s="6"/>
        <tr r="B24" s="6"/>
        <tr r="B24" s="6"/>
        <tr r="B24" s="6"/>
        <tr r="B24" s="6"/>
        <tr r="B24" s="6"/>
        <tr r="B28" s="6"/>
        <tr r="B28" s="6"/>
        <tr r="B28" s="6"/>
        <tr r="B28" s="6"/>
        <tr r="B28" s="6"/>
        <tr r="B28" s="6"/>
        <tr r="B28" s="6"/>
        <tr r="B32" s="6"/>
        <tr r="B32" s="6"/>
        <tr r="B32" s="6"/>
        <tr r="B32" s="6"/>
        <tr r="B32" s="6"/>
        <tr r="B32" s="6"/>
        <tr r="B32" s="6"/>
        <tr r="B36" s="6"/>
        <tr r="B36" s="6"/>
        <tr r="B36" s="6"/>
        <tr r="B36" s="6"/>
        <tr r="B36" s="6"/>
        <tr r="B36" s="6"/>
        <tr r="B36" s="6"/>
        <tr r="B40" s="6"/>
        <tr r="B40" s="6"/>
        <tr r="B40" s="6"/>
        <tr r="B40" s="6"/>
        <tr r="B40" s="6"/>
        <tr r="B40" s="6"/>
        <tr r="B40" s="6"/>
        <tr r="B44" s="6"/>
        <tr r="B44" s="6"/>
        <tr r="B44" s="6"/>
        <tr r="B44" s="6"/>
        <tr r="B44" s="6"/>
        <tr r="B44" s="6"/>
        <tr r="B44" s="6"/>
        <tr r="B48" s="6"/>
        <tr r="B48" s="6"/>
        <tr r="B48" s="6"/>
        <tr r="B48" s="6"/>
        <tr r="B48" s="6"/>
        <tr r="B48" s="6"/>
        <tr r="B48" s="6"/>
        <tr r="B52" s="6"/>
        <tr r="B52" s="6"/>
        <tr r="B52" s="6"/>
        <tr r="B52" s="6"/>
        <tr r="B52" s="6"/>
        <tr r="B52" s="6"/>
        <tr r="B52" s="6"/>
        <tr r="B56" s="6"/>
        <tr r="B56" s="6"/>
        <tr r="B56" s="6"/>
        <tr r="B56" s="6"/>
        <tr r="B56" s="6"/>
        <tr r="B56" s="6"/>
        <tr r="B56" s="6"/>
        <tr r="B60" s="6"/>
        <tr r="B60" s="6"/>
        <tr r="B60" s="6"/>
        <tr r="B60" s="6"/>
        <tr r="B60" s="6"/>
        <tr r="B60" s="6"/>
        <tr r="B60" s="6"/>
        <tr r="B64" s="6"/>
        <tr r="B64" s="6"/>
        <tr r="B64" s="6"/>
        <tr r="B64" s="6"/>
        <tr r="B64" s="6"/>
        <tr r="B64" s="6"/>
        <tr r="B64" s="6"/>
        <tr r="B68" s="6"/>
        <tr r="B68" s="6"/>
        <tr r="B68" s="6"/>
        <tr r="B68" s="6"/>
        <tr r="B68" s="6"/>
        <tr r="B68" s="6"/>
        <tr r="B68" s="6"/>
        <tr r="B72" s="6"/>
        <tr r="B72" s="6"/>
        <tr r="B72" s="6"/>
        <tr r="B72" s="6"/>
        <tr r="B72" s="6"/>
        <tr r="B72" s="6"/>
        <tr r="B72" s="6"/>
        <tr r="B76" s="6"/>
        <tr r="B76" s="6"/>
        <tr r="B76" s="6"/>
        <tr r="B76" s="6"/>
        <tr r="B76" s="6"/>
        <tr r="B76" s="6"/>
        <tr r="B76" s="6"/>
        <tr r="B80" s="6"/>
        <tr r="B80" s="6"/>
        <tr r="B80" s="6"/>
        <tr r="B80" s="6"/>
        <tr r="B80" s="6"/>
        <tr r="B80" s="6"/>
        <tr r="B80" s="6"/>
        <tr r="B84" s="6"/>
        <tr r="B84" s="6"/>
        <tr r="B84" s="6"/>
        <tr r="B84" s="6"/>
        <tr r="B84" s="6"/>
        <tr r="B84" s="6"/>
        <tr r="B84" s="6"/>
        <tr r="B88" s="6"/>
        <tr r="B88" s="6"/>
        <tr r="B88" s="6"/>
        <tr r="B88" s="6"/>
        <tr r="B88" s="6"/>
        <tr r="B88" s="6"/>
        <tr r="B88" s="6"/>
        <tr r="B92" s="6"/>
        <tr r="B92" s="6"/>
        <tr r="B92" s="6"/>
        <tr r="B92" s="6"/>
        <tr r="B92" s="6"/>
        <tr r="B92" s="6"/>
        <tr r="B92" s="6"/>
        <tr r="B96" s="6"/>
        <tr r="B96" s="6"/>
        <tr r="B96" s="6"/>
        <tr r="B96" s="6"/>
        <tr r="B96" s="6"/>
        <tr r="B96" s="6"/>
        <tr r="B96" s="6"/>
        <tr r="B100" s="6"/>
        <tr r="B100" s="6"/>
        <tr r="B100" s="6"/>
        <tr r="B100" s="6"/>
        <tr r="B100" s="6"/>
        <tr r="B100" s="6"/>
        <tr r="B100" s="6"/>
        <tr r="B104" s="6"/>
        <tr r="B104" s="6"/>
        <tr r="B104" s="6"/>
        <tr r="B104" s="6"/>
        <tr r="B104" s="6"/>
        <tr r="B104" s="6"/>
        <tr r="B104" s="6"/>
        <tr r="B108" s="6"/>
        <tr r="B108" s="6"/>
        <tr r="B108" s="6"/>
        <tr r="B108" s="6"/>
        <tr r="B108" s="6"/>
        <tr r="B108" s="6"/>
        <tr r="B108" s="6"/>
        <tr r="B112" s="6"/>
        <tr r="B112" s="6"/>
        <tr r="B112" s="6"/>
        <tr r="B112" s="6"/>
        <tr r="B112" s="6"/>
        <tr r="B112" s="6"/>
        <tr r="B112" s="6"/>
        <tr r="B116" s="6"/>
        <tr r="B116" s="6"/>
        <tr r="B116" s="6"/>
        <tr r="B116" s="6"/>
        <tr r="B116" s="6"/>
        <tr r="B116" s="6"/>
        <tr r="B116" s="6"/>
        <tr r="B120" s="6"/>
        <tr r="B120" s="6"/>
        <tr r="B120" s="6"/>
        <tr r="B120" s="6"/>
        <tr r="B120" s="6"/>
        <tr r="B120" s="6"/>
        <tr r="B120" s="6"/>
        <tr r="B124" s="6"/>
        <tr r="B124" s="6"/>
        <tr r="B124" s="6"/>
        <tr r="B124" s="6"/>
        <tr r="B124" s="6"/>
        <tr r="B124" s="6"/>
        <tr r="B124" s="6"/>
        <tr r="B128" s="6"/>
        <tr r="B128" s="6"/>
        <tr r="B128" s="6"/>
        <tr r="B128" s="6"/>
        <tr r="B128" s="6"/>
        <tr r="B128" s="6"/>
        <tr r="B128" s="6"/>
        <tr r="B132" s="6"/>
        <tr r="B132" s="6"/>
        <tr r="B132" s="6"/>
        <tr r="B132" s="6"/>
        <tr r="B132" s="6"/>
        <tr r="B132" s="6"/>
        <tr r="B132" s="6"/>
        <tr r="B136" s="6"/>
        <tr r="B136" s="6"/>
        <tr r="B136" s="6"/>
        <tr r="B136" s="6"/>
        <tr r="B136" s="6"/>
        <tr r="B136" s="6"/>
        <tr r="B136" s="6"/>
        <tr r="B140" s="6"/>
        <tr r="B140" s="6"/>
        <tr r="B140" s="6"/>
        <tr r="B140" s="6"/>
        <tr r="B140" s="6"/>
        <tr r="B140" s="6"/>
        <tr r="B140" s="6"/>
        <tr r="B144" s="6"/>
        <tr r="B144" s="6"/>
        <tr r="B144" s="6"/>
        <tr r="B144" s="6"/>
        <tr r="B144" s="6"/>
        <tr r="B144" s="6"/>
        <tr r="B144" s="6"/>
        <tr r="B148" s="6"/>
        <tr r="B148" s="6"/>
        <tr r="B148" s="6"/>
        <tr r="B148" s="6"/>
        <tr r="B148" s="6"/>
        <tr r="B148" s="6"/>
        <tr r="B148" s="6"/>
        <tr r="B152" s="6"/>
        <tr r="B152" s="6"/>
        <tr r="B152" s="6"/>
        <tr r="B152" s="6"/>
        <tr r="B152" s="6"/>
        <tr r="B152" s="6"/>
        <tr r="B152" s="6"/>
        <tr r="B156" s="6"/>
        <tr r="B156" s="6"/>
        <tr r="B156" s="6"/>
        <tr r="B156" s="6"/>
        <tr r="B156" s="6"/>
        <tr r="B156" s="6"/>
        <tr r="B156" s="6"/>
        <tr r="B160" s="6"/>
        <tr r="B160" s="6"/>
        <tr r="B160" s="6"/>
        <tr r="B160" s="6"/>
        <tr r="B160" s="6"/>
        <tr r="B160" s="6"/>
        <tr r="B160" s="6"/>
        <tr r="B164" s="6"/>
        <tr r="B164" s="6"/>
        <tr r="B164" s="6"/>
        <tr r="B164" s="6"/>
        <tr r="B164" s="6"/>
        <tr r="B164" s="6"/>
        <tr r="B164" s="6"/>
        <tr r="B168" s="6"/>
        <tr r="B168" s="6"/>
        <tr r="B168" s="6"/>
        <tr r="B168" s="6"/>
        <tr r="B168" s="6"/>
        <tr r="B168" s="6"/>
        <tr r="B168" s="6"/>
        <tr r="B172" s="6"/>
        <tr r="B172" s="6"/>
        <tr r="B172" s="6"/>
        <tr r="B172" s="6"/>
        <tr r="B172" s="6"/>
        <tr r="B172" s="6"/>
        <tr r="B172" s="6"/>
        <tr r="B176" s="6"/>
        <tr r="B176" s="6"/>
        <tr r="B176" s="6"/>
        <tr r="B176" s="6"/>
        <tr r="B176" s="6"/>
        <tr r="B176" s="6"/>
        <tr r="B176" s="6"/>
        <tr r="B180" s="6"/>
        <tr r="B180" s="6"/>
        <tr r="B180" s="6"/>
        <tr r="B180" s="6"/>
        <tr r="B180" s="6"/>
        <tr r="B180" s="6"/>
        <tr r="B180" s="6"/>
        <tr r="B184" s="6"/>
        <tr r="B184" s="6"/>
        <tr r="B184" s="6"/>
        <tr r="B184" s="6"/>
        <tr r="B184" s="6"/>
        <tr r="B184" s="6"/>
        <tr r="B184" s="6"/>
        <tr r="B188" s="6"/>
        <tr r="B188" s="6"/>
        <tr r="B188" s="6"/>
        <tr r="B188" s="6"/>
        <tr r="B188" s="6"/>
        <tr r="B188" s="6"/>
        <tr r="B188" s="6"/>
        <tr r="B192" s="6"/>
        <tr r="B192" s="6"/>
        <tr r="B192" s="6"/>
        <tr r="B192" s="6"/>
        <tr r="B192" s="6"/>
        <tr r="B192" s="6"/>
        <tr r="B192" s="6"/>
        <tr r="B196" s="6"/>
        <tr r="B196" s="6"/>
        <tr r="B196" s="6"/>
        <tr r="B196" s="6"/>
        <tr r="B196" s="6"/>
        <tr r="B196" s="6"/>
        <tr r="B196" s="6"/>
        <tr r="B200" s="6"/>
        <tr r="B200" s="6"/>
        <tr r="B200" s="6"/>
        <tr r="B200" s="6"/>
        <tr r="B200" s="6"/>
        <tr r="B200" s="6"/>
        <tr r="B200" s="6"/>
        <tr r="A14" s="6"/>
        <tr r="A62" s="6"/>
        <tr r="A102" s="6"/>
        <tr r="A150" s="6"/>
        <tr r="A198" s="6"/>
        <tr r="C27" s="6"/>
        <tr r="C27" s="6"/>
        <tr r="C27" s="6"/>
        <tr r="C27" s="6"/>
        <tr r="C27" s="6"/>
        <tr r="C27" s="6"/>
        <tr r="C27" s="6"/>
        <tr r="B1" s="6"/>
        <tr r="C8" s="6"/>
        <tr r="C8" s="6"/>
        <tr r="C8" s="6"/>
        <tr r="C8" s="6"/>
        <tr r="C8" s="6"/>
        <tr r="C8" s="6"/>
        <tr r="C8" s="6"/>
        <tr r="A8" s="6"/>
        <tr r="C16" s="6"/>
        <tr r="C16" s="6"/>
        <tr r="C16" s="6"/>
        <tr r="C16" s="6"/>
        <tr r="C16" s="6"/>
        <tr r="C16" s="6"/>
        <tr r="C16" s="6"/>
        <tr r="A16" s="6"/>
        <tr r="C24" s="6"/>
        <tr r="C24" s="6"/>
        <tr r="C24" s="6"/>
        <tr r="C24" s="6"/>
        <tr r="C24" s="6"/>
        <tr r="C24" s="6"/>
        <tr r="C24" s="6"/>
        <tr r="A24" s="6"/>
        <tr r="C32" s="6"/>
        <tr r="C32" s="6"/>
        <tr r="C32" s="6"/>
        <tr r="C32" s="6"/>
        <tr r="C32" s="6"/>
        <tr r="C32" s="6"/>
        <tr r="C32" s="6"/>
        <tr r="A32" s="6"/>
        <tr r="C40" s="6"/>
        <tr r="C40" s="6"/>
        <tr r="C40" s="6"/>
        <tr r="C40" s="6"/>
        <tr r="C40" s="6"/>
        <tr r="C40" s="6"/>
        <tr r="C40" s="6"/>
        <tr r="A40" s="6"/>
        <tr r="C48" s="6"/>
        <tr r="C48" s="6"/>
        <tr r="C48" s="6"/>
        <tr r="C48" s="6"/>
        <tr r="C48" s="6"/>
        <tr r="C48" s="6"/>
        <tr r="C48" s="6"/>
        <tr r="A48" s="6"/>
        <tr r="C56" s="6"/>
        <tr r="C56" s="6"/>
        <tr r="C56" s="6"/>
        <tr r="C56" s="6"/>
        <tr r="C56" s="6"/>
        <tr r="C56" s="6"/>
        <tr r="C56" s="6"/>
        <tr r="A56" s="6"/>
        <tr r="C64" s="6"/>
        <tr r="C64" s="6"/>
        <tr r="C64" s="6"/>
        <tr r="C64" s="6"/>
        <tr r="C64" s="6"/>
        <tr r="C64" s="6"/>
        <tr r="C64" s="6"/>
        <tr r="A64" s="6"/>
        <tr r="C72" s="6"/>
        <tr r="C72" s="6"/>
        <tr r="C72" s="6"/>
        <tr r="C72" s="6"/>
        <tr r="C72" s="6"/>
        <tr r="C72" s="6"/>
        <tr r="C72" s="6"/>
        <tr r="A72" s="6"/>
        <tr r="C80" s="6"/>
        <tr r="C80" s="6"/>
        <tr r="C80" s="6"/>
        <tr r="C80" s="6"/>
        <tr r="C80" s="6"/>
        <tr r="C80" s="6"/>
        <tr r="C80" s="6"/>
        <tr r="A80" s="6"/>
        <tr r="C88" s="6"/>
        <tr r="C88" s="6"/>
        <tr r="C88" s="6"/>
        <tr r="C88" s="6"/>
        <tr r="C88" s="6"/>
        <tr r="C88" s="6"/>
        <tr r="C88" s="6"/>
        <tr r="A88" s="6"/>
        <tr r="C96" s="6"/>
        <tr r="C96" s="6"/>
        <tr r="C96" s="6"/>
        <tr r="C96" s="6"/>
        <tr r="C96" s="6"/>
        <tr r="C96" s="6"/>
        <tr r="C96" s="6"/>
        <tr r="A96" s="6"/>
        <tr r="C104" s="6"/>
        <tr r="C104" s="6"/>
        <tr r="C104" s="6"/>
        <tr r="C104" s="6"/>
        <tr r="C104" s="6"/>
        <tr r="C104" s="6"/>
        <tr r="C104" s="6"/>
        <tr r="A104" s="6"/>
        <tr r="C112" s="6"/>
        <tr r="C112" s="6"/>
        <tr r="C112" s="6"/>
        <tr r="C112" s="6"/>
        <tr r="C112" s="6"/>
        <tr r="C112" s="6"/>
        <tr r="C112" s="6"/>
        <tr r="A112" s="6"/>
        <tr r="C120" s="6"/>
        <tr r="C120" s="6"/>
        <tr r="C120" s="6"/>
        <tr r="C120" s="6"/>
        <tr r="C120" s="6"/>
        <tr r="C120" s="6"/>
        <tr r="C120" s="6"/>
        <tr r="A120" s="6"/>
        <tr r="C128" s="6"/>
        <tr r="C128" s="6"/>
        <tr r="C128" s="6"/>
        <tr r="C128" s="6"/>
        <tr r="C128" s="6"/>
        <tr r="C128" s="6"/>
        <tr r="C128" s="6"/>
        <tr r="A128" s="6"/>
        <tr r="C136" s="6"/>
        <tr r="C136" s="6"/>
        <tr r="C136" s="6"/>
        <tr r="C136" s="6"/>
        <tr r="C136" s="6"/>
        <tr r="C136" s="6"/>
        <tr r="C136" s="6"/>
        <tr r="A136" s="6"/>
        <tr r="C144" s="6"/>
        <tr r="C144" s="6"/>
        <tr r="C144" s="6"/>
        <tr r="C144" s="6"/>
        <tr r="C144" s="6"/>
        <tr r="C144" s="6"/>
        <tr r="C144" s="6"/>
        <tr r="A144" s="6"/>
        <tr r="C152" s="6"/>
        <tr r="C152" s="6"/>
        <tr r="C152" s="6"/>
        <tr r="C152" s="6"/>
        <tr r="C152" s="6"/>
        <tr r="C152" s="6"/>
        <tr r="C152" s="6"/>
        <tr r="A152" s="6"/>
        <tr r="C160" s="6"/>
        <tr r="C160" s="6"/>
        <tr r="C160" s="6"/>
        <tr r="C160" s="6"/>
        <tr r="C160" s="6"/>
        <tr r="C160" s="6"/>
        <tr r="C160" s="6"/>
        <tr r="A160" s="6"/>
        <tr r="C168" s="6"/>
        <tr r="C168" s="6"/>
        <tr r="C168" s="6"/>
        <tr r="C168" s="6"/>
        <tr r="C168" s="6"/>
        <tr r="C168" s="6"/>
        <tr r="C168" s="6"/>
        <tr r="A168" s="6"/>
        <tr r="C176" s="6"/>
        <tr r="C176" s="6"/>
        <tr r="C176" s="6"/>
        <tr r="C176" s="6"/>
        <tr r="C176" s="6"/>
        <tr r="C176" s="6"/>
        <tr r="C176" s="6"/>
        <tr r="A176" s="6"/>
        <tr r="C184" s="6"/>
        <tr r="C184" s="6"/>
        <tr r="C184" s="6"/>
        <tr r="C184" s="6"/>
        <tr r="C184" s="6"/>
        <tr r="C184" s="6"/>
        <tr r="C184" s="6"/>
        <tr r="A184" s="6"/>
        <tr r="C192" s="6"/>
        <tr r="C192" s="6"/>
        <tr r="C192" s="6"/>
        <tr r="C192" s="6"/>
        <tr r="C192" s="6"/>
        <tr r="C192" s="6"/>
        <tr r="C192" s="6"/>
        <tr r="A192" s="6"/>
        <tr r="C200" s="6"/>
        <tr r="C200" s="6"/>
        <tr r="C200" s="6"/>
        <tr r="C200" s="6"/>
        <tr r="C200" s="6"/>
        <tr r="C200" s="6"/>
        <tr r="C200" s="6"/>
        <tr r="A200" s="6"/>
        <tr r="C4" s="6"/>
        <tr r="C4" s="6"/>
        <tr r="C4" s="6"/>
        <tr r="C4" s="6"/>
        <tr r="C4" s="6"/>
        <tr r="C4" s="6"/>
        <tr r="C4" s="6"/>
        <tr r="C12" s="6"/>
        <tr r="C12" s="6"/>
        <tr r="C12" s="6"/>
        <tr r="C12" s="6"/>
        <tr r="C12" s="6"/>
        <tr r="C12" s="6"/>
        <tr r="C12" s="6"/>
        <tr r="C20" s="6"/>
        <tr r="C20" s="6"/>
        <tr r="C20" s="6"/>
        <tr r="C20" s="6"/>
        <tr r="C20" s="6"/>
        <tr r="C20" s="6"/>
        <tr r="C20" s="6"/>
        <tr r="C28" s="6"/>
        <tr r="C28" s="6"/>
        <tr r="C28" s="6"/>
        <tr r="C28" s="6"/>
        <tr r="C28" s="6"/>
        <tr r="C28" s="6"/>
        <tr r="C28" s="6"/>
        <tr r="C36" s="6"/>
        <tr r="C36" s="6"/>
        <tr r="C36" s="6"/>
        <tr r="C36" s="6"/>
        <tr r="C36" s="6"/>
        <tr r="C36" s="6"/>
        <tr r="C36" s="6"/>
        <tr r="C44" s="6"/>
        <tr r="C44" s="6"/>
        <tr r="C44" s="6"/>
        <tr r="C44" s="6"/>
        <tr r="C44" s="6"/>
        <tr r="C44" s="6"/>
        <tr r="C44" s="6"/>
        <tr r="C52" s="6"/>
        <tr r="C52" s="6"/>
        <tr r="C52" s="6"/>
        <tr r="C52" s="6"/>
        <tr r="C52" s="6"/>
        <tr r="C52" s="6"/>
        <tr r="C52" s="6"/>
        <tr r="C60" s="6"/>
        <tr r="C60" s="6"/>
        <tr r="C60" s="6"/>
        <tr r="C60" s="6"/>
        <tr r="C60" s="6"/>
        <tr r="C60" s="6"/>
        <tr r="C60" s="6"/>
        <tr r="C68" s="6"/>
        <tr r="C68" s="6"/>
        <tr r="C68" s="6"/>
        <tr r="C68" s="6"/>
        <tr r="C68" s="6"/>
        <tr r="C68" s="6"/>
        <tr r="C68" s="6"/>
        <tr r="C76" s="6"/>
        <tr r="C76" s="6"/>
        <tr r="C76" s="6"/>
        <tr r="C76" s="6"/>
        <tr r="C76" s="6"/>
        <tr r="C76" s="6"/>
        <tr r="C76" s="6"/>
        <tr r="C84" s="6"/>
        <tr r="C84" s="6"/>
        <tr r="C84" s="6"/>
        <tr r="C84" s="6"/>
        <tr r="C84" s="6"/>
        <tr r="C84" s="6"/>
        <tr r="C84" s="6"/>
        <tr r="C92" s="6"/>
        <tr r="C92" s="6"/>
        <tr r="C92" s="6"/>
        <tr r="C92" s="6"/>
        <tr r="C92" s="6"/>
        <tr r="C92" s="6"/>
        <tr r="C92" s="6"/>
        <tr r="C100" s="6"/>
        <tr r="C100" s="6"/>
        <tr r="C100" s="6"/>
        <tr r="C100" s="6"/>
        <tr r="C100" s="6"/>
        <tr r="C100" s="6"/>
        <tr r="C100" s="6"/>
        <tr r="C108" s="6"/>
        <tr r="C108" s="6"/>
        <tr r="C108" s="6"/>
        <tr r="C108" s="6"/>
        <tr r="C108" s="6"/>
        <tr r="C108" s="6"/>
        <tr r="C108" s="6"/>
        <tr r="C116" s="6"/>
        <tr r="C116" s="6"/>
        <tr r="C116" s="6"/>
        <tr r="C116" s="6"/>
        <tr r="C116" s="6"/>
        <tr r="C116" s="6"/>
        <tr r="C116" s="6"/>
        <tr r="C124" s="6"/>
        <tr r="C124" s="6"/>
        <tr r="C124" s="6"/>
        <tr r="C124" s="6"/>
        <tr r="C124" s="6"/>
        <tr r="C124" s="6"/>
        <tr r="C124" s="6"/>
        <tr r="C132" s="6"/>
        <tr r="C132" s="6"/>
        <tr r="C132" s="6"/>
        <tr r="C132" s="6"/>
        <tr r="C132" s="6"/>
        <tr r="C132" s="6"/>
        <tr r="C132" s="6"/>
        <tr r="C140" s="6"/>
        <tr r="C140" s="6"/>
        <tr r="C140" s="6"/>
        <tr r="C140" s="6"/>
        <tr r="C140" s="6"/>
        <tr r="C140" s="6"/>
        <tr r="C140" s="6"/>
        <tr r="C148" s="6"/>
        <tr r="C148" s="6"/>
        <tr r="C148" s="6"/>
        <tr r="C148" s="6"/>
        <tr r="C148" s="6"/>
        <tr r="C148" s="6"/>
        <tr r="C148" s="6"/>
        <tr r="C156" s="6"/>
        <tr r="C156" s="6"/>
        <tr r="C156" s="6"/>
        <tr r="C156" s="6"/>
        <tr r="C156" s="6"/>
        <tr r="C156" s="6"/>
        <tr r="C156" s="6"/>
        <tr r="C164" s="6"/>
        <tr r="C164" s="6"/>
        <tr r="C164" s="6"/>
        <tr r="C164" s="6"/>
        <tr r="C164" s="6"/>
        <tr r="C164" s="6"/>
        <tr r="C164" s="6"/>
        <tr r="C172" s="6"/>
        <tr r="C172" s="6"/>
        <tr r="C172" s="6"/>
        <tr r="C172" s="6"/>
        <tr r="C172" s="6"/>
        <tr r="C172" s="6"/>
        <tr r="C172" s="6"/>
        <tr r="C180" s="6"/>
        <tr r="C180" s="6"/>
        <tr r="C180" s="6"/>
        <tr r="C180" s="6"/>
        <tr r="C180" s="6"/>
        <tr r="C180" s="6"/>
        <tr r="C180" s="6"/>
        <tr r="C188" s="6"/>
        <tr r="C188" s="6"/>
        <tr r="C188" s="6"/>
        <tr r="C188" s="6"/>
        <tr r="C188" s="6"/>
        <tr r="C188" s="6"/>
        <tr r="C188" s="6"/>
        <tr r="C196" s="6"/>
        <tr r="C196" s="6"/>
        <tr r="C196" s="6"/>
        <tr r="C196" s="6"/>
        <tr r="C196" s="6"/>
        <tr r="C196" s="6"/>
        <tr r="C196" s="6"/>
        <tr r="A6" s="6"/>
        <tr r="A78" s="6"/>
        <tr r="A134" s="6"/>
        <tr r="A182" s="6"/>
        <tr r="C83" s="6"/>
        <tr r="C83" s="6"/>
        <tr r="C83" s="6"/>
        <tr r="C83" s="6"/>
        <tr r="C83" s="6"/>
        <tr r="C83" s="6"/>
        <tr r="C83" s="6"/>
        <tr r="C139" s="6"/>
        <tr r="C139" s="6"/>
        <tr r="C139" s="6"/>
        <tr r="C139" s="6"/>
        <tr r="C139" s="6"/>
        <tr r="C139" s="6"/>
        <tr r="C139" s="6"/>
        <tr r="A9" s="6"/>
        <tr r="A41" s="6"/>
        <tr r="A49" s="6"/>
        <tr r="A57" s="6"/>
        <tr r="A65" s="6"/>
        <tr r="A81" s="6"/>
        <tr r="A89" s="6"/>
        <tr r="A97" s="6"/>
        <tr r="A105" s="6"/>
        <tr r="A113" s="6"/>
        <tr r="A121" s="6"/>
        <tr r="A129" s="6"/>
        <tr r="A137" s="6"/>
        <tr r="A145" s="6"/>
        <tr r="A153" s="6"/>
        <tr r="A161" s="6"/>
        <tr r="A169" s="6"/>
        <tr r="A177" s="6"/>
        <tr r="A185" s="6"/>
        <tr r="A193" s="6"/>
        <tr r="A201" s="6"/>
        <tr r="A46" s="6"/>
        <tr r="A110" s="6"/>
        <tr r="A190" s="6"/>
        <tr r="C51" s="6"/>
        <tr r="C51" s="6"/>
        <tr r="C51" s="6"/>
        <tr r="C51" s="6"/>
        <tr r="C51" s="6"/>
        <tr r="C51" s="6"/>
        <tr r="C51" s="6"/>
        <tr r="C75" s="6"/>
        <tr r="C75" s="6"/>
        <tr r="C75" s="6"/>
        <tr r="C75" s="6"/>
        <tr r="C75" s="6"/>
        <tr r="C75" s="6"/>
        <tr r="C75" s="6"/>
        <tr r="C1" s="6"/>
        <tr r="A73" s="6"/>
        <tr r="A2" s="6"/>
        <tr r="A10" s="6"/>
        <tr r="A18" s="6"/>
        <tr r="A26" s="6"/>
        <tr r="A34" s="6"/>
        <tr r="A42" s="6"/>
        <tr r="A50" s="6"/>
        <tr r="A58" s="6"/>
        <tr r="A66" s="6"/>
        <tr r="A74" s="6"/>
        <tr r="A82" s="6"/>
        <tr r="A90" s="6"/>
        <tr r="A98" s="6"/>
        <tr r="A106" s="6"/>
        <tr r="A114" s="6"/>
        <tr r="A122" s="6"/>
        <tr r="A130" s="6"/>
        <tr r="A138" s="6"/>
        <tr r="A146" s="6"/>
        <tr r="A154" s="6"/>
        <tr r="A162" s="6"/>
        <tr r="A170" s="6"/>
        <tr r="A178" s="6"/>
        <tr r="A186" s="6"/>
        <tr r="A194" s="6"/>
        <tr r="A202" s="6"/>
        <tr r="A38" s="6"/>
        <tr r="A94" s="6"/>
        <tr r="A158" s="6"/>
        <tr r="A17" s="6"/>
        <tr r="A3" s="6"/>
        <tr r="A11" s="6"/>
        <tr r="A35" s="6"/>
        <tr r="A43" s="6"/>
        <tr r="A51" s="6"/>
        <tr r="A59" s="6"/>
        <tr r="A67" s="6"/>
        <tr r="A75" s="6"/>
        <tr r="A83" s="6"/>
        <tr r="A91" s="6"/>
        <tr r="A99" s="6"/>
        <tr r="A107" s="6"/>
        <tr r="A115" s="6"/>
        <tr r="A123" s="6"/>
        <tr r="A131" s="6"/>
        <tr r="A139" s="6"/>
        <tr r="A147" s="6"/>
        <tr r="A155" s="6"/>
        <tr r="A163" s="6"/>
        <tr r="A171" s="6"/>
        <tr r="A179" s="6"/>
        <tr r="A187" s="6"/>
        <tr r="A195" s="6"/>
        <tr r="A30" s="6"/>
        <tr r="A86" s="6"/>
        <tr r="A142" s="6"/>
        <tr r="A25" s="6"/>
        <tr r="A27" s="6"/>
        <tr r="A4" s="6"/>
        <tr r="A12" s="6"/>
        <tr r="A20" s="6"/>
        <tr r="A28" s="6"/>
        <tr r="A36" s="6"/>
        <tr r="A44" s="6"/>
        <tr r="A52" s="6"/>
        <tr r="A60" s="6"/>
        <tr r="A68" s="6"/>
        <tr r="A76" s="6"/>
        <tr r="A84" s="6"/>
        <tr r="A92" s="6"/>
        <tr r="A100" s="6"/>
        <tr r="A108" s="6"/>
        <tr r="A116" s="6"/>
        <tr r="A124" s="6"/>
        <tr r="A132" s="6"/>
        <tr r="A140" s="6"/>
        <tr r="A148" s="6"/>
        <tr r="A156" s="6"/>
        <tr r="A164" s="6"/>
        <tr r="A172" s="6"/>
        <tr r="A180" s="6"/>
        <tr r="A188" s="6"/>
        <tr r="A196" s="6"/>
      </tp>
    </main>
  </volType>
</volTypes>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volatileDependencies" Target="volatileDependencies.xml"/><Relationship Id="rId5" Type="http://schemas.openxmlformats.org/officeDocument/2006/relationships/pivotCacheDefinition" Target="pivotCache/pivotCacheDefinition3.xml"/><Relationship Id="rId15" Type="http://schemas.microsoft.com/office/2007/relationships/slicerCache" Target="slicerCaches/slicerCache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2.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editAs="oneCell">
    <xdr:from>
      <xdr:col>9</xdr:col>
      <xdr:colOff>60960</xdr:colOff>
      <xdr:row>2</xdr:row>
      <xdr:rowOff>60960</xdr:rowOff>
    </xdr:from>
    <xdr:to>
      <xdr:col>12</xdr:col>
      <xdr:colOff>60960</xdr:colOff>
      <xdr:row>15</xdr:row>
      <xdr:rowOff>150495</xdr:rowOff>
    </xdr:to>
    <mc:AlternateContent xmlns:mc="http://schemas.openxmlformats.org/markup-compatibility/2006">
      <mc:Choice xmlns:a14="http://schemas.microsoft.com/office/drawing/2010/main" Requires="a14">
        <xdr:graphicFrame macro="">
          <xdr:nvGraphicFramePr>
            <xdr:cNvPr id="2" name="Meal_name 1">
              <a:extLst>
                <a:ext uri="{FF2B5EF4-FFF2-40B4-BE49-F238E27FC236}">
                  <a16:creationId xmlns:a16="http://schemas.microsoft.com/office/drawing/2014/main" id="{B742E342-D912-476D-B6AB-3D47B2F7DCF0}"/>
                </a:ext>
              </a:extLst>
            </xdr:cNvPr>
            <xdr:cNvGraphicFramePr/>
          </xdr:nvGraphicFramePr>
          <xdr:xfrm>
            <a:off x="0" y="0"/>
            <a:ext cx="0" cy="0"/>
          </xdr:xfrm>
          <a:graphic>
            <a:graphicData uri="http://schemas.microsoft.com/office/drawing/2010/slicer">
              <sle:slicer xmlns:sle="http://schemas.microsoft.com/office/drawing/2010/slicer" name="Meal_name 1"/>
            </a:graphicData>
          </a:graphic>
        </xdr:graphicFrame>
      </mc:Choice>
      <mc:Fallback>
        <xdr:sp macro="" textlink="">
          <xdr:nvSpPr>
            <xdr:cNvPr id="0" name=""/>
            <xdr:cNvSpPr>
              <a:spLocks noTextEdit="1"/>
            </xdr:cNvSpPr>
          </xdr:nvSpPr>
          <xdr:spPr>
            <a:xfrm>
              <a:off x="8199120" y="571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13</xdr:row>
      <xdr:rowOff>0</xdr:rowOff>
    </xdr:from>
    <xdr:to>
      <xdr:col>7</xdr:col>
      <xdr:colOff>45720</xdr:colOff>
      <xdr:row>26</xdr:row>
      <xdr:rowOff>144780</xdr:rowOff>
    </xdr:to>
    <mc:AlternateContent xmlns:mc="http://schemas.openxmlformats.org/markup-compatibility/2006">
      <mc:Choice xmlns:a14="http://schemas.microsoft.com/office/drawing/2010/main" Requires="a14">
        <xdr:graphicFrame macro="">
          <xdr:nvGraphicFramePr>
            <xdr:cNvPr id="3" name="Restaurant_name 1">
              <a:extLst>
                <a:ext uri="{FF2B5EF4-FFF2-40B4-BE49-F238E27FC236}">
                  <a16:creationId xmlns:a16="http://schemas.microsoft.com/office/drawing/2014/main" id="{7397C0D3-AD70-43B0-8C68-2D5C1F173EA0}"/>
                </a:ext>
              </a:extLst>
            </xdr:cNvPr>
            <xdr:cNvGraphicFramePr/>
          </xdr:nvGraphicFramePr>
          <xdr:xfrm>
            <a:off x="0" y="0"/>
            <a:ext cx="0" cy="0"/>
          </xdr:xfrm>
          <a:graphic>
            <a:graphicData uri="http://schemas.microsoft.com/office/drawing/2010/slicer">
              <sle:slicer xmlns:sle="http://schemas.microsoft.com/office/drawing/2010/slicer" name="Restaurant_name 1"/>
            </a:graphicData>
          </a:graphic>
        </xdr:graphicFrame>
      </mc:Choice>
      <mc:Fallback>
        <xdr:sp macro="" textlink="">
          <xdr:nvSpPr>
            <xdr:cNvPr id="0" name=""/>
            <xdr:cNvSpPr>
              <a:spLocks noTextEdit="1"/>
            </xdr:cNvSpPr>
          </xdr:nvSpPr>
          <xdr:spPr>
            <a:xfrm>
              <a:off x="5135880" y="2522220"/>
              <a:ext cx="182880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68580</xdr:colOff>
      <xdr:row>17</xdr:row>
      <xdr:rowOff>83821</xdr:rowOff>
    </xdr:from>
    <xdr:to>
      <xdr:col>10</xdr:col>
      <xdr:colOff>68580</xdr:colOff>
      <xdr:row>26</xdr:row>
      <xdr:rowOff>121921</xdr:rowOff>
    </xdr:to>
    <mc:AlternateContent xmlns:mc="http://schemas.openxmlformats.org/markup-compatibility/2006">
      <mc:Choice xmlns:a14="http://schemas.microsoft.com/office/drawing/2010/main" Requires="a14">
        <xdr:graphicFrame macro="">
          <xdr:nvGraphicFramePr>
            <xdr:cNvPr id="4" name="Restaurant_type 1">
              <a:extLst>
                <a:ext uri="{FF2B5EF4-FFF2-40B4-BE49-F238E27FC236}">
                  <a16:creationId xmlns:a16="http://schemas.microsoft.com/office/drawing/2014/main" id="{B7C8DBDA-B8DB-4D67-8211-6393A06EF16F}"/>
                </a:ext>
              </a:extLst>
            </xdr:cNvPr>
            <xdr:cNvGraphicFramePr/>
          </xdr:nvGraphicFramePr>
          <xdr:xfrm>
            <a:off x="0" y="0"/>
            <a:ext cx="0" cy="0"/>
          </xdr:xfrm>
          <a:graphic>
            <a:graphicData uri="http://schemas.microsoft.com/office/drawing/2010/slicer">
              <sle:slicer xmlns:sle="http://schemas.microsoft.com/office/drawing/2010/slicer" name="Restaurant_type 1"/>
            </a:graphicData>
          </a:graphic>
        </xdr:graphicFrame>
      </mc:Choice>
      <mc:Fallback>
        <xdr:sp macro="" textlink="">
          <xdr:nvSpPr>
            <xdr:cNvPr id="0" name=""/>
            <xdr:cNvSpPr>
              <a:spLocks noTextEdit="1"/>
            </xdr:cNvSpPr>
          </xdr:nvSpPr>
          <xdr:spPr>
            <a:xfrm>
              <a:off x="6987540" y="333756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4</xdr:row>
      <xdr:rowOff>114300</xdr:rowOff>
    </xdr:from>
    <xdr:to>
      <xdr:col>7</xdr:col>
      <xdr:colOff>175260</xdr:colOff>
      <xdr:row>9</xdr:row>
      <xdr:rowOff>121919</xdr:rowOff>
    </xdr:to>
    <mc:AlternateContent xmlns:mc="http://schemas.openxmlformats.org/markup-compatibility/2006">
      <mc:Choice xmlns:a14="http://schemas.microsoft.com/office/drawing/2010/main" Requires="a14">
        <xdr:graphicFrame macro="">
          <xdr:nvGraphicFramePr>
            <xdr:cNvPr id="5" name="Clients_sex 1">
              <a:extLst>
                <a:ext uri="{FF2B5EF4-FFF2-40B4-BE49-F238E27FC236}">
                  <a16:creationId xmlns:a16="http://schemas.microsoft.com/office/drawing/2014/main" id="{9964E635-7676-4C74-A0AD-7B3904AD1CE0}"/>
                </a:ext>
              </a:extLst>
            </xdr:cNvPr>
            <xdr:cNvGraphicFramePr/>
          </xdr:nvGraphicFramePr>
          <xdr:xfrm>
            <a:off x="0" y="0"/>
            <a:ext cx="0" cy="0"/>
          </xdr:xfrm>
          <a:graphic>
            <a:graphicData uri="http://schemas.microsoft.com/office/drawing/2010/slicer">
              <sle:slicer xmlns:sle="http://schemas.microsoft.com/office/drawing/2010/slicer" name="Clients_sex 1"/>
            </a:graphicData>
          </a:graphic>
        </xdr:graphicFrame>
      </mc:Choice>
      <mc:Fallback>
        <xdr:sp macro="" textlink="">
          <xdr:nvSpPr>
            <xdr:cNvPr id="0" name=""/>
            <xdr:cNvSpPr>
              <a:spLocks noTextEdit="1"/>
            </xdr:cNvSpPr>
          </xdr:nvSpPr>
          <xdr:spPr>
            <a:xfrm>
              <a:off x="5265420" y="990600"/>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137160</xdr:colOff>
      <xdr:row>8</xdr:row>
      <xdr:rowOff>144780</xdr:rowOff>
    </xdr:from>
    <xdr:to>
      <xdr:col>15</xdr:col>
      <xdr:colOff>137160</xdr:colOff>
      <xdr:row>15</xdr:row>
      <xdr:rowOff>60959</xdr:rowOff>
    </xdr:to>
    <mc:AlternateContent xmlns:mc="http://schemas.openxmlformats.org/markup-compatibility/2006" xmlns:a14="http://schemas.microsoft.com/office/drawing/2010/main">
      <mc:Choice Requires="a14">
        <xdr:graphicFrame macro="">
          <xdr:nvGraphicFramePr>
            <xdr:cNvPr id="6" name="Serve_type 1">
              <a:extLst>
                <a:ext uri="{FF2B5EF4-FFF2-40B4-BE49-F238E27FC236}">
                  <a16:creationId xmlns:a16="http://schemas.microsoft.com/office/drawing/2014/main" id="{2DA5A9A8-FD7D-4336-AC23-D4C7A51E9559}"/>
                </a:ext>
              </a:extLst>
            </xdr:cNvPr>
            <xdr:cNvGraphicFramePr/>
          </xdr:nvGraphicFramePr>
          <xdr:xfrm>
            <a:off x="0" y="0"/>
            <a:ext cx="0" cy="0"/>
          </xdr:xfrm>
          <a:graphic>
            <a:graphicData uri="http://schemas.microsoft.com/office/drawing/2010/slicer">
              <sle:slicer xmlns:sle="http://schemas.microsoft.com/office/drawing/2010/slicer" name="Serve_type 1"/>
            </a:graphicData>
          </a:graphic>
        </xdr:graphicFrame>
      </mc:Choice>
      <mc:Fallback xmlns="">
        <xdr:sp macro="" textlink="">
          <xdr:nvSpPr>
            <xdr:cNvPr id="0" name=""/>
            <xdr:cNvSpPr>
              <a:spLocks noTextEdit="1"/>
            </xdr:cNvSpPr>
          </xdr:nvSpPr>
          <xdr:spPr>
            <a:xfrm>
              <a:off x="10104120" y="1752600"/>
              <a:ext cx="182880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129540</xdr:colOff>
      <xdr:row>3</xdr:row>
      <xdr:rowOff>60961</xdr:rowOff>
    </xdr:from>
    <xdr:to>
      <xdr:col>15</xdr:col>
      <xdr:colOff>129540</xdr:colOff>
      <xdr:row>8</xdr:row>
      <xdr:rowOff>38101</xdr:rowOff>
    </xdr:to>
    <mc:AlternateContent xmlns:mc="http://schemas.openxmlformats.org/markup-compatibility/2006" xmlns:a14="http://schemas.microsoft.com/office/drawing/2010/main">
      <mc:Choice Requires="a14">
        <xdr:graphicFrame macro="">
          <xdr:nvGraphicFramePr>
            <xdr:cNvPr id="7" name="hot_cold 1">
              <a:extLst>
                <a:ext uri="{FF2B5EF4-FFF2-40B4-BE49-F238E27FC236}">
                  <a16:creationId xmlns:a16="http://schemas.microsoft.com/office/drawing/2014/main" id="{01D34CD8-5BAF-4E66-B66D-ED7F422AC48D}"/>
                </a:ext>
              </a:extLst>
            </xdr:cNvPr>
            <xdr:cNvGraphicFramePr/>
          </xdr:nvGraphicFramePr>
          <xdr:xfrm>
            <a:off x="0" y="0"/>
            <a:ext cx="0" cy="0"/>
          </xdr:xfrm>
          <a:graphic>
            <a:graphicData uri="http://schemas.microsoft.com/office/drawing/2010/slicer">
              <sle:slicer xmlns:sle="http://schemas.microsoft.com/office/drawing/2010/slicer" name="hot_cold 1"/>
            </a:graphicData>
          </a:graphic>
        </xdr:graphicFrame>
      </mc:Choice>
      <mc:Fallback xmlns="">
        <xdr:sp macro="" textlink="">
          <xdr:nvSpPr>
            <xdr:cNvPr id="0" name=""/>
            <xdr:cNvSpPr>
              <a:spLocks noTextEdit="1"/>
            </xdr:cNvSpPr>
          </xdr:nvSpPr>
          <xdr:spPr>
            <a:xfrm>
              <a:off x="10096500" y="75438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662940</xdr:colOff>
      <xdr:row>14</xdr:row>
      <xdr:rowOff>0</xdr:rowOff>
    </xdr:from>
    <xdr:to>
      <xdr:col>6</xdr:col>
      <xdr:colOff>533400</xdr:colOff>
      <xdr:row>27</xdr:row>
      <xdr:rowOff>89535</xdr:rowOff>
    </xdr:to>
    <mc:AlternateContent xmlns:mc="http://schemas.openxmlformats.org/markup-compatibility/2006" xmlns:a14="http://schemas.microsoft.com/office/drawing/2010/main">
      <mc:Choice Requires="a14">
        <xdr:graphicFrame macro="">
          <xdr:nvGraphicFramePr>
            <xdr:cNvPr id="3" name="Restaurant_name">
              <a:extLst>
                <a:ext uri="{FF2B5EF4-FFF2-40B4-BE49-F238E27FC236}">
                  <a16:creationId xmlns:a16="http://schemas.microsoft.com/office/drawing/2014/main" id="{2698665B-B675-BB85-7FDD-812D3603F4F7}"/>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5013960" y="2560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15</xdr:row>
      <xdr:rowOff>167641</xdr:rowOff>
    </xdr:from>
    <xdr:to>
      <xdr:col>9</xdr:col>
      <xdr:colOff>571500</xdr:colOff>
      <xdr:row>25</xdr:row>
      <xdr:rowOff>22861</xdr:rowOff>
    </xdr:to>
    <mc:AlternateContent xmlns:mc="http://schemas.openxmlformats.org/markup-compatibility/2006" xmlns:a14="http://schemas.microsoft.com/office/drawing/2010/main">
      <mc:Choice Requires="a14">
        <xdr:graphicFrame macro="">
          <xdr:nvGraphicFramePr>
            <xdr:cNvPr id="4" name="Restaurant_type">
              <a:extLst>
                <a:ext uri="{FF2B5EF4-FFF2-40B4-BE49-F238E27FC236}">
                  <a16:creationId xmlns:a16="http://schemas.microsoft.com/office/drawing/2014/main" id="{0A3A6AAE-DDF6-9890-70B9-8100A18D4E0F}"/>
                </a:ext>
              </a:extLst>
            </xdr:cNvPr>
            <xdr:cNvGraphicFramePr/>
          </xdr:nvGraphicFramePr>
          <xdr:xfrm>
            <a:off x="0" y="0"/>
            <a:ext cx="0" cy="0"/>
          </xdr:xfrm>
          <a:graphic>
            <a:graphicData uri="http://schemas.microsoft.com/office/drawing/2010/slicer">
              <sle:slicer xmlns:sle="http://schemas.microsoft.com/office/drawing/2010/slicer" name="Restaurant_type"/>
            </a:graphicData>
          </a:graphic>
        </xdr:graphicFrame>
      </mc:Choice>
      <mc:Fallback xmlns="">
        <xdr:sp macro="" textlink="">
          <xdr:nvSpPr>
            <xdr:cNvPr id="0" name=""/>
            <xdr:cNvSpPr>
              <a:spLocks noTextEdit="1"/>
            </xdr:cNvSpPr>
          </xdr:nvSpPr>
          <xdr:spPr>
            <a:xfrm>
              <a:off x="6880860" y="291084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6</xdr:row>
      <xdr:rowOff>7621</xdr:rowOff>
    </xdr:from>
    <xdr:to>
      <xdr:col>7</xdr:col>
      <xdr:colOff>7620</xdr:colOff>
      <xdr:row>10</xdr:row>
      <xdr:rowOff>137161</xdr:rowOff>
    </xdr:to>
    <mc:AlternateContent xmlns:mc="http://schemas.openxmlformats.org/markup-compatibility/2006" xmlns:a14="http://schemas.microsoft.com/office/drawing/2010/main">
      <mc:Choice Requires="a14">
        <xdr:graphicFrame macro="">
          <xdr:nvGraphicFramePr>
            <xdr:cNvPr id="5" name="Clients_sex">
              <a:extLst>
                <a:ext uri="{FF2B5EF4-FFF2-40B4-BE49-F238E27FC236}">
                  <a16:creationId xmlns:a16="http://schemas.microsoft.com/office/drawing/2014/main" id="{5F7D5B09-6712-F7AA-0D37-8457C3FA0FDD}"/>
                </a:ext>
              </a:extLst>
            </xdr:cNvPr>
            <xdr:cNvGraphicFramePr/>
          </xdr:nvGraphicFramePr>
          <xdr:xfrm>
            <a:off x="0" y="0"/>
            <a:ext cx="0" cy="0"/>
          </xdr:xfrm>
          <a:graphic>
            <a:graphicData uri="http://schemas.microsoft.com/office/drawing/2010/slicer">
              <sle:slicer xmlns:sle="http://schemas.microsoft.com/office/drawing/2010/slicer" name="Clients_sex"/>
            </a:graphicData>
          </a:graphic>
        </xdr:graphicFrame>
      </mc:Choice>
      <mc:Fallback xmlns="">
        <xdr:sp macro="" textlink="">
          <xdr:nvSpPr>
            <xdr:cNvPr id="0" name=""/>
            <xdr:cNvSpPr>
              <a:spLocks noTextEdit="1"/>
            </xdr:cNvSpPr>
          </xdr:nvSpPr>
          <xdr:spPr>
            <a:xfrm>
              <a:off x="5097780" y="110490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7</xdr:row>
      <xdr:rowOff>22861</xdr:rowOff>
    </xdr:from>
    <xdr:to>
      <xdr:col>14</xdr:col>
      <xdr:colOff>228600</xdr:colOff>
      <xdr:row>13</xdr:row>
      <xdr:rowOff>45721</xdr:rowOff>
    </xdr:to>
    <mc:AlternateContent xmlns:mc="http://schemas.openxmlformats.org/markup-compatibility/2006" xmlns:a14="http://schemas.microsoft.com/office/drawing/2010/main">
      <mc:Choice Requires="a14">
        <xdr:graphicFrame macro="">
          <xdr:nvGraphicFramePr>
            <xdr:cNvPr id="6" name="Serve_type">
              <a:extLst>
                <a:ext uri="{FF2B5EF4-FFF2-40B4-BE49-F238E27FC236}">
                  <a16:creationId xmlns:a16="http://schemas.microsoft.com/office/drawing/2014/main" id="{92EE50B2-734C-B993-FE57-4C4BEA3215BC}"/>
                </a:ext>
              </a:extLst>
            </xdr:cNvPr>
            <xdr:cNvGraphicFramePr/>
          </xdr:nvGraphicFramePr>
          <xdr:xfrm>
            <a:off x="0" y="0"/>
            <a:ext cx="0" cy="0"/>
          </xdr:xfrm>
          <a:graphic>
            <a:graphicData uri="http://schemas.microsoft.com/office/drawing/2010/slicer">
              <sle:slicer xmlns:sle="http://schemas.microsoft.com/office/drawing/2010/slicer" name="Serve_type"/>
            </a:graphicData>
          </a:graphic>
        </xdr:graphicFrame>
      </mc:Choice>
      <mc:Fallback xmlns="">
        <xdr:sp macro="" textlink="">
          <xdr:nvSpPr>
            <xdr:cNvPr id="0" name=""/>
            <xdr:cNvSpPr>
              <a:spLocks noTextEdit="1"/>
            </xdr:cNvSpPr>
          </xdr:nvSpPr>
          <xdr:spPr>
            <a:xfrm>
              <a:off x="9585960" y="130302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1</xdr:row>
      <xdr:rowOff>167641</xdr:rowOff>
    </xdr:from>
    <xdr:to>
      <xdr:col>14</xdr:col>
      <xdr:colOff>213360</xdr:colOff>
      <xdr:row>6</xdr:row>
      <xdr:rowOff>129541</xdr:rowOff>
    </xdr:to>
    <mc:AlternateContent xmlns:mc="http://schemas.openxmlformats.org/markup-compatibility/2006" xmlns:a14="http://schemas.microsoft.com/office/drawing/2010/main">
      <mc:Choice Requires="a14">
        <xdr:graphicFrame macro="">
          <xdr:nvGraphicFramePr>
            <xdr:cNvPr id="7" name="hot_cold">
              <a:extLst>
                <a:ext uri="{FF2B5EF4-FFF2-40B4-BE49-F238E27FC236}">
                  <a16:creationId xmlns:a16="http://schemas.microsoft.com/office/drawing/2014/main" id="{EEA841A1-DC0F-85F2-1FE1-8D55AB71FFA2}"/>
                </a:ext>
              </a:extLst>
            </xdr:cNvPr>
            <xdr:cNvGraphicFramePr/>
          </xdr:nvGraphicFramePr>
          <xdr:xfrm>
            <a:off x="0" y="0"/>
            <a:ext cx="0" cy="0"/>
          </xdr:xfrm>
          <a:graphic>
            <a:graphicData uri="http://schemas.microsoft.com/office/drawing/2010/slicer">
              <sle:slicer xmlns:sle="http://schemas.microsoft.com/office/drawing/2010/slicer" name="hot_cold"/>
            </a:graphicData>
          </a:graphic>
        </xdr:graphicFrame>
      </mc:Choice>
      <mc:Fallback xmlns="">
        <xdr:sp macro="" textlink="">
          <xdr:nvSpPr>
            <xdr:cNvPr id="0" name=""/>
            <xdr:cNvSpPr>
              <a:spLocks noTextEdit="1"/>
            </xdr:cNvSpPr>
          </xdr:nvSpPr>
          <xdr:spPr>
            <a:xfrm>
              <a:off x="9570720" y="35052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0</xdr:row>
      <xdr:rowOff>175260</xdr:rowOff>
    </xdr:from>
    <xdr:to>
      <xdr:col>11</xdr:col>
      <xdr:colOff>53340</xdr:colOff>
      <xdr:row>14</xdr:row>
      <xdr:rowOff>81915</xdr:rowOff>
    </xdr:to>
    <mc:AlternateContent xmlns:mc="http://schemas.openxmlformats.org/markup-compatibility/2006" xmlns:a14="http://schemas.microsoft.com/office/drawing/2010/main">
      <mc:Choice Requires="a14">
        <xdr:graphicFrame macro="">
          <xdr:nvGraphicFramePr>
            <xdr:cNvPr id="2" name="Meal_name">
              <a:extLst>
                <a:ext uri="{FF2B5EF4-FFF2-40B4-BE49-F238E27FC236}">
                  <a16:creationId xmlns:a16="http://schemas.microsoft.com/office/drawing/2014/main" id="{2BD587DD-8098-CD7A-45BB-4AC2D0DFFC1C}"/>
                </a:ext>
              </a:extLst>
            </xdr:cNvPr>
            <xdr:cNvGraphicFramePr/>
          </xdr:nvGraphicFramePr>
          <xdr:xfrm>
            <a:off x="0" y="0"/>
            <a:ext cx="0" cy="0"/>
          </xdr:xfrm>
          <a:graphic>
            <a:graphicData uri="http://schemas.microsoft.com/office/drawing/2010/slicer">
              <sle:slicer xmlns:sle="http://schemas.microsoft.com/office/drawing/2010/slicer" name="Meal_name"/>
            </a:graphicData>
          </a:graphic>
        </xdr:graphicFrame>
      </mc:Choice>
      <mc:Fallback xmlns="">
        <xdr:sp macro="" textlink="">
          <xdr:nvSpPr>
            <xdr:cNvPr id="0" name=""/>
            <xdr:cNvSpPr>
              <a:spLocks noTextEdit="1"/>
            </xdr:cNvSpPr>
          </xdr:nvSpPr>
          <xdr:spPr>
            <a:xfrm>
              <a:off x="758190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311.720326967596" backgroundQuery="1" createdVersion="3" refreshedVersion="8" minRefreshableVersion="3" recordCount="0" tupleCache="1" supportSubquery="1" supportAdvancedDrill="1" xr:uid="{37852144-2E56-4B8F-B550-E9E9C337FDCB}">
  <cacheSource type="external" connectionId="3"/>
  <cacheFields count="5">
    <cacheField name="[Measures].[MeasuresLevel]" caption="MeasuresLevel" numFmtId="0" hierarchy="26">
      <sharedItems count="2">
        <s v="[Measures].[Distinct Count of Order_id]" c="Distinct Count of Order_id"/>
        <s v="[Measures].[Sum of Price]" c="Sum of Price"/>
      </sharedItems>
    </cacheField>
    <cacheField name="[Fact_orders].[First_and_Last_name].[First_and_Last_name]" caption="First_and_Last_name" numFmtId="0" hierarchy="16" level="1">
      <sharedItems count="200">
        <s v="[Fact_orders].[First_and_Last_name].&amp;[Aahil Redman]" c="Aahil Redman"/>
        <s v="[Fact_orders].[First_and_Last_name].&amp;[Acacia Slater]" c="Acacia Slater"/>
        <s v="[Fact_orders].[First_and_Last_name].&amp;[Adelina Ashley]" c="Adelina Ashley"/>
        <s v="[Fact_orders].[First_and_Last_name].&amp;[Ahsan Oneil]" c="Ahsan Oneil"/>
        <s v="[Fact_orders].[First_and_Last_name].&amp;[Alexa Stokes]" c="Alexa Stokes"/>
        <s v="[Fact_orders].[First_and_Last_name].&amp;[Alexandru Holmes]" c="Alexandru Holmes"/>
        <s v="[Fact_orders].[First_and_Last_name].&amp;[Alyx Conway]" c="Alyx Conway"/>
        <s v="[Fact_orders].[First_and_Last_name].&amp;[Aman Driscoll]" c="Aman Driscoll"/>
        <s v="[Fact_orders].[First_and_Last_name].&amp;[Aman Mccoy]" c="Aman Mccoy"/>
        <s v="[Fact_orders].[First_and_Last_name].&amp;[Amar Hewitt]" c="Amar Hewitt"/>
        <s v="[Fact_orders].[First_and_Last_name].&amp;[Amara Shelton]" c="Amara Shelton"/>
        <s v="[Fact_orders].[First_and_Last_name].&amp;[Amina Hogan]" c="Amina Hogan"/>
        <s v="[Fact_orders].[First_and_Last_name].&amp;[Amman Zavala]" c="Amman Zavala"/>
        <s v="[Fact_orders].[First_and_Last_name].&amp;[Amrit Haworth]" c="Amrit Haworth"/>
        <s v="[Fact_orders].[First_and_Last_name].&amp;[Amy-Louise Mayo]" c="Amy-Louise Mayo"/>
        <s v="[Fact_orders].[First_and_Last_name].&amp;[Anayah Lee]" c="Anayah Lee"/>
        <s v="[Fact_orders].[First_and_Last_name].&amp;[Anisah Downs]" c="Anisah Downs"/>
        <s v="[Fact_orders].[First_and_Last_name].&amp;[Anton Ray]" c="Anton Ray"/>
        <s v="[Fact_orders].[First_and_Last_name].&amp;[Ari Barr]" c="Ari Barr"/>
        <s v="[Fact_orders].[First_and_Last_name].&amp;[Arisha Irving]" c="Arisha Irving"/>
        <s v="[Fact_orders].[First_and_Last_name].&amp;[Ariya Armstrong]" c="Ariya Armstrong"/>
        <s v="[Fact_orders].[First_and_Last_name].&amp;[Armaan Weston]" c="Armaan Weston"/>
        <s v="[Fact_orders].[First_and_Last_name].&amp;[Asia Tang]" c="Asia Tang"/>
        <s v="[Fact_orders].[First_and_Last_name].&amp;[Atlanta Cunningham]" c="Atlanta Cunningham"/>
        <s v="[Fact_orders].[First_and_Last_name].&amp;[Axl Bull]" c="Axl Bull"/>
        <s v="[Fact_orders].[First_and_Last_name].&amp;[Aydin Hirst]" c="Aydin Hirst"/>
        <s v="[Fact_orders].[First_and_Last_name].&amp;[Barbara Hayward]" c="Barbara Hayward"/>
        <s v="[Fact_orders].[First_and_Last_name].&amp;[Bilaal Berry]" c="Bilaal Berry"/>
        <s v="[Fact_orders].[First_and_Last_name].&amp;[Blake Dyer]" c="Blake Dyer"/>
        <s v="[Fact_orders].[First_and_Last_name].&amp;[Blane Compton]" c="Blane Compton"/>
        <s v="[Fact_orders].[First_and_Last_name].&amp;[Bobbie Cochran]" c="Bobbie Cochran"/>
        <s v="[Fact_orders].[First_and_Last_name].&amp;[Bonita Benton]" c="Bonita Benton"/>
        <s v="[Fact_orders].[First_and_Last_name].&amp;[Brandi Travis]" c="Brandi Travis"/>
        <s v="[Fact_orders].[First_and_Last_name].&amp;[Bridget Colley]" c="Bridget Colley"/>
        <s v="[Fact_orders].[First_and_Last_name].&amp;[Bridie Morales]" c="Bridie Morales"/>
        <s v="[Fact_orders].[First_and_Last_name].&amp;[Briony Plummer]" c="Briony Plummer"/>
        <s v="[Fact_orders].[First_and_Last_name].&amp;[Bryson Lynch]" c="Bryson Lynch"/>
        <s v="[Fact_orders].[First_and_Last_name].&amp;[Callen Dodd]" c="Callen Dodd"/>
        <s v="[Fact_orders].[First_and_Last_name].&amp;[Campbell Alvarez]" c="Campbell Alvarez"/>
        <s v="[Fact_orders].[First_and_Last_name].&amp;[Carmen Calvert]" c="Carmen Calvert"/>
        <s v="[Fact_orders].[First_and_Last_name].&amp;[Cassidy Villa]" c="Cassidy Villa"/>
        <s v="[Fact_orders].[First_and_Last_name].&amp;[Cavan Bates]" c="Cavan Bates"/>
        <s v="[Fact_orders].[First_and_Last_name].&amp;[Cecil Hatfield]" c="Cecil Hatfield"/>
        <s v="[Fact_orders].[First_and_Last_name].&amp;[Chanel Paine]" c="Chanel Paine"/>
        <s v="[Fact_orders].[First_and_Last_name].&amp;[Christina Blankenship]" c="Christina Blankenship"/>
        <s v="[Fact_orders].[First_and_Last_name].&amp;[Christos Rodriquez]" c="Christos Rodriquez"/>
        <s v="[Fact_orders].[First_and_Last_name].&amp;[Clarke Ponce]" c="Clarke Ponce"/>
        <s v="[Fact_orders].[First_and_Last_name].&amp;[Claude Patel]" c="Claude Patel"/>
        <s v="[Fact_orders].[First_and_Last_name].&amp;[Colleen Steele]" c="Colleen Steele"/>
        <s v="[Fact_orders].[First_and_Last_name].&amp;[Cynthia Frye]" c="Cynthia Frye"/>
        <s v="[Fact_orders].[First_and_Last_name].&amp;[Daanyal Holding]" c="Daanyal Holding"/>
        <s v="[Fact_orders].[First_and_Last_name].&amp;[Daniel Calderon]" c="Daniel Calderon"/>
        <s v="[Fact_orders].[First_and_Last_name].&amp;[Danny Ortiz]" c="Danny Ortiz"/>
        <s v="[Fact_orders].[First_and_Last_name].&amp;[Danyal Brennan]" c="Danyal Brennan"/>
        <s v="[Fact_orders].[First_and_Last_name].&amp;[Danyl Martins]" c="Danyl Martins"/>
        <s v="[Fact_orders].[First_and_Last_name].&amp;[Darlene Perry]" c="Darlene Perry"/>
        <s v="[Fact_orders].[First_and_Last_name].&amp;[Diya Myers]" c="Diya Myers"/>
        <s v="[Fact_orders].[First_and_Last_name].&amp;[Drew Begum]" c="Drew Begum"/>
        <s v="[Fact_orders].[First_and_Last_name].&amp;[Elijah Beech]" c="Elijah Beech"/>
        <s v="[Fact_orders].[First_and_Last_name].&amp;[Ellena Castro]" c="Ellena Castro"/>
        <s v="[Fact_orders].[First_and_Last_name].&amp;[Ellis Coates]" c="Ellis Coates"/>
        <s v="[Fact_orders].[First_and_Last_name].&amp;[Elspeth Zuniga]" c="Elspeth Zuniga"/>
        <s v="[Fact_orders].[First_and_Last_name].&amp;[Emaan Greenaway]" c="Emaan Greenaway"/>
        <s v="[Fact_orders].[First_and_Last_name].&amp;[Essa Hope]" c="Essa Hope"/>
        <s v="[Fact_orders].[First_and_Last_name].&amp;[Estelle Doherty]" c="Estelle Doherty"/>
        <s v="[Fact_orders].[First_and_Last_name].&amp;[Evie Berg]" c="Evie Berg"/>
        <s v="[Fact_orders].[First_and_Last_name].&amp;[Faith Owen]" c="Faith Owen"/>
        <s v="[Fact_orders].[First_and_Last_name].&amp;[Fallon Case]" c="Fallon Case"/>
        <s v="[Fact_orders].[First_and_Last_name].&amp;[Farah Sutton]" c="Farah Sutton"/>
        <s v="[Fact_orders].[First_and_Last_name].&amp;[Florrie Wilson]" c="Florrie Wilson"/>
        <s v="[Fact_orders].[First_and_Last_name].&amp;[Fox Hunt]" c="Fox Hunt"/>
        <s v="[Fact_orders].[First_and_Last_name].&amp;[Frances Major]" c="Frances Major"/>
        <s v="[Fact_orders].[First_and_Last_name].&amp;[Frankie Huff]" c="Frankie Huff"/>
        <s v="[Fact_orders].[First_and_Last_name].&amp;[Franklyn Findlay]" c="Franklyn Findlay"/>
        <s v="[Fact_orders].[First_and_Last_name].&amp;[Freyja Molina]" c="Freyja Molina"/>
        <s v="[Fact_orders].[First_and_Last_name].&amp;[Gabriel Bannister]" c="Gabriel Bannister"/>
        <s v="[Fact_orders].[First_and_Last_name].&amp;[Glyn Cooper]" c="Glyn Cooper"/>
        <s v="[Fact_orders].[First_and_Last_name].&amp;[Gregor Bishop]" c="Gregor Bishop"/>
        <s v="[Fact_orders].[First_and_Last_name].&amp;[Griff Blackwell]" c="Griff Blackwell"/>
        <s v="[Fact_orders].[First_and_Last_name].&amp;[Hadi Gardiner]" c="Hadi Gardiner"/>
        <s v="[Fact_orders].[First_and_Last_name].&amp;[Haleemah Davidson]" c="Haleemah Davidson"/>
        <s v="[Fact_orders].[First_and_Last_name].&amp;[Hanna Shelton]" c="Hanna Shelton"/>
        <s v="[Fact_orders].[First_and_Last_name].&amp;[Imogen Lynch]" c="Imogen Lynch"/>
        <s v="[Fact_orders].[First_and_Last_name].&amp;[Ines Lott]" c="Ines Lott"/>
        <s v="[Fact_orders].[First_and_Last_name].&amp;[Isla-Rose Heaton]" c="Isla-Rose Heaton"/>
        <s v="[Fact_orders].[First_and_Last_name].&amp;[Israel Dunlap]" c="Israel Dunlap"/>
        <s v="[Fact_orders].[First_and_Last_name].&amp;[Jadine Holt]" c="Jadine Holt"/>
        <s v="[Fact_orders].[First_and_Last_name].&amp;[Jaime Britton]" c="Jaime Britton"/>
        <s v="[Fact_orders].[First_and_Last_name].&amp;[Janine Coulson]" c="Janine Coulson"/>
        <s v="[Fact_orders].[First_and_Last_name].&amp;[Jayda Lord]" c="Jayda Lord"/>
        <s v="[Fact_orders].[First_and_Last_name].&amp;[Jaydon Trujillo]" c="Jaydon Trujillo"/>
        <s v="[Fact_orders].[First_and_Last_name].&amp;[Jed Fuentes]" c="Jed Fuentes"/>
        <s v="[Fact_orders].[First_and_Last_name].&amp;[Jerry Smith]" c="Jerry Smith"/>
        <s v="[Fact_orders].[First_and_Last_name].&amp;[Jia Delarosa]" c="Jia Delarosa"/>
        <s v="[Fact_orders].[First_and_Last_name].&amp;[Jill Frame]" c="Jill Frame"/>
        <s v="[Fact_orders].[First_and_Last_name].&amp;[Jiya Raymond]" c="Jiya Raymond"/>
        <s v="[Fact_orders].[First_and_Last_name].&amp;[Jody Horn]" c="Jody Horn"/>
        <s v="[Fact_orders].[First_and_Last_name].&amp;[Joss Brandt]" c="Joss Brandt"/>
        <s v="[Fact_orders].[First_and_Last_name].&amp;[Joyce Newton]" c="Joyce Newton"/>
        <s v="[Fact_orders].[First_and_Last_name].&amp;[Juan Barlow]" c="Juan Barlow"/>
        <s v="[Fact_orders].[First_and_Last_name].&amp;[Jun Barnard]" c="Jun Barnard"/>
        <s v="[Fact_orders].[First_and_Last_name].&amp;[Kaden Oneal]" c="Kaden Oneal"/>
        <s v="[Fact_orders].[First_and_Last_name].&amp;[Kaisha Watkins]" c="Kaisha Watkins"/>
        <s v="[Fact_orders].[First_and_Last_name].&amp;[Kaison Harvey]" c="Kaison Harvey"/>
        <s v="[Fact_orders].[First_and_Last_name].&amp;[Kaiya Robin]" c="Kaiya Robin"/>
        <s v="[Fact_orders].[First_and_Last_name].&amp;[Kamron Goodwin]" c="Kamron Goodwin"/>
        <s v="[Fact_orders].[First_and_Last_name].&amp;[Kara Thompson]" c="Kara Thompson"/>
        <s v="[Fact_orders].[First_and_Last_name].&amp;[Keir Broughton]" c="Keir Broughton"/>
        <s v="[Fact_orders].[First_and_Last_name].&amp;[Keir Ewing]" c="Keir Ewing"/>
        <s v="[Fact_orders].[First_and_Last_name].&amp;[Kiki Schneider]" c="Kiki Schneider"/>
        <s v="[Fact_orders].[First_and_Last_name].&amp;[Kristi Faulkner]" c="Kristi Faulkner"/>
        <s v="[Fact_orders].[First_and_Last_name].&amp;[Kristina Hutchinson]" c="Kristina Hutchinson"/>
        <s v="[Fact_orders].[First_and_Last_name].&amp;[Krystal Bridges]" c="Krystal Bridges"/>
        <s v="[Fact_orders].[First_and_Last_name].&amp;[Kya Melton]" c="Kya Melton"/>
        <s v="[Fact_orders].[First_and_Last_name].&amp;[Kyra Mccann]" c="Kyra Mccann"/>
        <s v="[Fact_orders].[First_and_Last_name].&amp;[Landon Bishop]" c="Landon Bishop"/>
        <s v="[Fact_orders].[First_and_Last_name].&amp;[Lani O'Reilly]" c="Lani O'Reilly"/>
        <s v="[Fact_orders].[First_and_Last_name].&amp;[Leo Walton]" c="Leo Walton"/>
        <s v="[Fact_orders].[First_and_Last_name].&amp;[Leoni Lindsay]" c="Leoni Lindsay"/>
        <s v="[Fact_orders].[First_and_Last_name].&amp;[Lillie Barnard]" c="Lillie Barnard"/>
        <s v="[Fact_orders].[First_and_Last_name].&amp;[Lilly-Ann Frey]" c="Lilly-Ann Frey"/>
        <s v="[Fact_orders].[First_and_Last_name].&amp;[Lilly-Mae Greer]" c="Lilly-Mae Greer"/>
        <s v="[Fact_orders].[First_and_Last_name].&amp;[Liyana Stanton]" c="Liyana Stanton"/>
        <s v="[Fact_orders].[First_and_Last_name].&amp;[Lorena Dunkley]" c="Lorena Dunkley"/>
        <s v="[Fact_orders].[First_and_Last_name].&amp;[Louisa Grant]" c="Louisa Grant"/>
        <s v="[Fact_orders].[First_and_Last_name].&amp;[Luka Holder]" c="Luka Holder"/>
        <s v="[Fact_orders].[First_and_Last_name].&amp;[Lynn Mackie]" c="Lynn Mackie"/>
        <s v="[Fact_orders].[First_and_Last_name].&amp;[Macey Almond]" c="Macey Almond"/>
        <s v="[Fact_orders].[First_and_Last_name].&amp;[Macie Lara]" c="Macie Lara"/>
        <s v="[Fact_orders].[First_and_Last_name].&amp;[Madison Sanchez]" c="Madison Sanchez"/>
        <s v="[Fact_orders].[First_and_Last_name].&amp;[Mahad Ware]" c="Mahad Ware"/>
        <s v="[Fact_orders].[First_and_Last_name].&amp;[Maheen Marin]" c="Maheen Marin"/>
        <s v="[Fact_orders].[First_and_Last_name].&amp;[Mairead Acevedo]" c="Mairead Acevedo"/>
        <s v="[Fact_orders].[First_and_Last_name].&amp;[Maison Watt]" c="Maison Watt"/>
        <s v="[Fact_orders].[First_and_Last_name].&amp;[Manveer Knight]" c="Manveer Knight"/>
        <s v="[Fact_orders].[First_and_Last_name].&amp;[Mariyah Green]" c="Mariyah Green"/>
        <s v="[Fact_orders].[First_and_Last_name].&amp;[Marlon Day]" c="Marlon Day"/>
        <s v="[Fact_orders].[First_and_Last_name].&amp;[Mason Booth]" c="Mason Booth"/>
        <s v="[Fact_orders].[First_and_Last_name].&amp;[Matthias Norton]" c="Matthias Norton"/>
        <s v="[Fact_orders].[First_and_Last_name].&amp;[Micah Tucker]" c="Micah Tucker"/>
        <s v="[Fact_orders].[First_and_Last_name].&amp;[Mikaela Croft]" c="Mikaela Croft"/>
        <s v="[Fact_orders].[First_and_Last_name].&amp;[Milan Brookes]" c="Milan Brookes"/>
        <s v="[Fact_orders].[First_and_Last_name].&amp;[Milly Cash]" c="Milly Cash"/>
        <s v="[Fact_orders].[First_and_Last_name].&amp;[Mira Kent]" c="Mira Kent"/>
        <s v="[Fact_orders].[First_and_Last_name].&amp;[Misha Ashley]" c="Misha Ashley"/>
        <s v="[Fact_orders].[First_and_Last_name].&amp;[Natalia Daniel]" c="Natalia Daniel"/>
        <s v="[Fact_orders].[First_and_Last_name].&amp;[Nathalie Marshall]" c="Nathalie Marshall"/>
        <s v="[Fact_orders].[First_and_Last_name].&amp;[Nelson Esparza]" c="Nelson Esparza"/>
        <s v="[Fact_orders].[First_and_Last_name].&amp;[Nial Meadows]" c="Nial Meadows"/>
        <s v="[Fact_orders].[First_and_Last_name].&amp;[Nichole Edge]" c="Nichole Edge"/>
        <s v="[Fact_orders].[First_and_Last_name].&amp;[Nico Hastings]" c="Nico Hastings"/>
        <s v="[Fact_orders].[First_and_Last_name].&amp;[Niyah Whelan]" c="Niyah Whelan"/>
        <s v="[Fact_orders].[First_and_Last_name].&amp;[Nora Xiong]" c="Nora Xiong"/>
        <s v="[Fact_orders].[First_and_Last_name].&amp;[Octavia Hooper]" c="Octavia Hooper"/>
        <s v="[Fact_orders].[First_and_Last_name].&amp;[Ollie Kinney]" c="Ollie Kinney"/>
        <s v="[Fact_orders].[First_and_Last_name].&amp;[Osian England]" c="Osian England"/>
        <s v="[Fact_orders].[First_and_Last_name].&amp;[Parker Drake]" c="Parker Drake"/>
        <s v="[Fact_orders].[First_and_Last_name].&amp;[Patryk Burgess]" c="Patryk Burgess"/>
        <s v="[Fact_orders].[First_and_Last_name].&amp;[Presley Yu]" c="Presley Yu"/>
        <s v="[Fact_orders].[First_and_Last_name].&amp;[Princess Timms]" c="Princess Timms"/>
        <s v="[Fact_orders].[First_and_Last_name].&amp;[Rami Sexton]" c="Rami Sexton"/>
        <s v="[Fact_orders].[First_and_Last_name].&amp;[Renzo Henderson]" c="Renzo Henderson"/>
        <s v="[Fact_orders].[First_and_Last_name].&amp;[Robert Mckee]" c="Robert Mckee"/>
        <s v="[Fact_orders].[First_and_Last_name].&amp;[Rohan Farrell]" c="Rohan Farrell"/>
        <s v="[Fact_orders].[First_and_Last_name].&amp;[Romy Neal]" c="Romy Neal"/>
        <s v="[Fact_orders].[First_and_Last_name].&amp;[Sadie Waller]" c="Sadie Waller"/>
        <s v="[Fact_orders].[First_and_Last_name].&amp;[Safwan Flowers]" c="Safwan Flowers"/>
        <s v="[Fact_orders].[First_and_Last_name].&amp;[Samuel Huerta]" c="Samuel Huerta"/>
        <s v="[Fact_orders].[First_and_Last_name].&amp;[Sarah Crossley]" c="Sarah Crossley"/>
        <s v="[Fact_orders].[First_and_Last_name].&amp;[Sayed Irvine]" c="Sayed Irvine"/>
        <s v="[Fact_orders].[First_and_Last_name].&amp;[Seth Calvert]" c="Seth Calvert"/>
        <s v="[Fact_orders].[First_and_Last_name].&amp;[Shanay Reyna]" c="Shanay Reyna"/>
        <s v="[Fact_orders].[First_and_Last_name].&amp;[Shannon Harwood]" c="Shannon Harwood"/>
        <s v="[Fact_orders].[First_and_Last_name].&amp;[Simeon Guevara]" c="Simeon Guevara"/>
        <s v="[Fact_orders].[First_and_Last_name].&amp;[Simon Mccormick]" c="Simon Mccormick"/>
        <s v="[Fact_orders].[First_and_Last_name].&amp;[Simone Morse]" c="Simone Morse"/>
        <s v="[Fact_orders].[First_and_Last_name].&amp;[Simrah Greig]" c="Simrah Greig"/>
        <s v="[Fact_orders].[First_and_Last_name].&amp;[Sioned Russell]" c="Sioned Russell"/>
        <s v="[Fact_orders].[First_and_Last_name].&amp;[Sofia Calhoun]" c="Sofia Calhoun"/>
        <s v="[Fact_orders].[First_and_Last_name].&amp;[Sohaib Walls]" c="Sohaib Walls"/>
        <s v="[Fact_orders].[First_and_Last_name].&amp;[Sonia Rosales]" c="Sonia Rosales"/>
        <s v="[Fact_orders].[First_and_Last_name].&amp;[Stacie Patel]" c="Stacie Patel"/>
        <s v="[Fact_orders].[First_and_Last_name].&amp;[Steffan Mata]" c="Steffan Mata"/>
        <s v="[Fact_orders].[First_and_Last_name].&amp;[Subhaan Washington]" c="Subhaan Washington"/>
        <s v="[Fact_orders].[First_and_Last_name].&amp;[Sydney Wells]" c="Sydney Wells"/>
        <s v="[Fact_orders].[First_and_Last_name].&amp;[Taran Samuels]" c="Taran Samuels"/>
        <s v="[Fact_orders].[First_and_Last_name].&amp;[Terrence Payne]" c="Terrence Payne"/>
        <s v="[Fact_orders].[First_and_Last_name].&amp;[Tess Dorsey]" c="Tess Dorsey"/>
        <s v="[Fact_orders].[First_and_Last_name].&amp;[Tiya Warren]" c="Tiya Warren"/>
        <s v="[Fact_orders].[First_and_Last_name].&amp;[Tony Francis]" c="Tony Francis"/>
        <s v="[Fact_orders].[First_and_Last_name].&amp;[Tylor Cochran]" c="Tylor Cochran"/>
        <s v="[Fact_orders].[First_and_Last_name].&amp;[Valentina Ratcliffe]" c="Valentina Ratcliffe"/>
        <s v="[Fact_orders].[First_and_Last_name].&amp;[Whitney Farrington]" c="Whitney Farrington"/>
        <s v="[Fact_orders].[First_and_Last_name].&amp;[Willie Cairns]" c="Willie Cairns"/>
        <s v="[Fact_orders].[First_and_Last_name].&amp;[Wren Arnold]" c="Wren Arnold"/>
        <s v="[Fact_orders].[First_and_Last_name].&amp;[Yaqub Reese]" c="Yaqub Reese"/>
        <s v="[Fact_orders].[First_and_Last_name].&amp;[Yasir Noel]" c="Yasir Noel"/>
        <s v="[Fact_orders].[First_and_Last_name].&amp;[Yousuf Banks]" c="Yousuf Banks"/>
        <s v="[Fact_orders].[First_and_Last_name].&amp;[Yu Hudson]" c="Yu Hudson"/>
        <s v="[Fact_orders].[First_and_Last_name].&amp;[Zoey Hendricks]" c="Zoey Hendricks"/>
      </sharedItems>
    </cacheField>
    <cacheField name="[Fact_orders].[Meal_name].[Meal_name]" caption="Meal_name" numFmtId="0" hierarchy="22" level="1">
      <sharedItems count="6">
        <s v="[Fact_orders].[Meal_name].&amp;[Meal 1]" c="Meal 1"/>
        <s v="[Fact_orders].[Meal_name].&amp;[Meal 10]" c="Meal 10"/>
        <s v="[Fact_orders].[Meal_name].&amp;[Meal 101]" c="Meal 101"/>
        <s v="[Fact_orders].[Meal_name].&amp;[Meal 103]" c="Meal 103"/>
        <s v="[Fact_orders].[Meal_name].&amp;[Meal 104]" c="Meal 104"/>
        <s v="[Fact_orders].[Meal_name].&amp;[Meal 105]" c="Meal 105"/>
      </sharedItems>
    </cacheField>
    <cacheField name="[Fact_orders].[Clients_sex].[Clients_sex]" caption="Clients_sex" numFmtId="0" hierarchy="17" level="1">
      <sharedItems count="2">
        <s v="[Fact_orders].[Clients_sex].&amp;[M]" c="M"/>
        <s v="[Fact_orders].[Clients_sex].&amp;[F]" c="F"/>
      </sharedItems>
    </cacheField>
    <cacheField name="[Fact_orders].[Restaurant_name].[Restaurant_name]" caption="Restaurant_name" numFmtId="0" hierarchy="19" level="1">
      <sharedItems count="1">
        <s v="[Fact_orders].[Restaurant_name].&amp;[Restaurant 1]" c="Restaurant 1"/>
      </sharedItems>
    </cacheField>
  </cacheFields>
  <cacheHierarchies count="39">
    <cacheHierarchy uniqueName="[Dim_Clients].[Client_id]" caption="Client_id" attribute="1" defaultMemberUniqueName="[Dim_Clients].[Client_id].[All]" allUniqueName="[Dim_Clients].[Client_id].[All]" dimensionUniqueName="[Dim_Clients]" displayFolder="" count="2" memberValueDatatype="20" unbalanced="0"/>
    <cacheHierarchy uniqueName="[Dim_Clients].[First_name]" caption="First_name" attribute="1" defaultMemberUniqueName="[Dim_Clients].[First_name].[All]" allUniqueName="[Dim_Clients].[First_name].[All]" dimensionUniqueName="[Dim_Clients]" displayFolder="" count="2" memberValueDatatype="130" unbalanced="0"/>
    <cacheHierarchy uniqueName="[Dim_Clients].[Last_name]" caption="Last_name" attribute="1" defaultMemberUniqueName="[Dim_Clients].[Last_name].[All]" allUniqueName="[Dim_Clients].[Last_name].[All]" dimensionUniqueName="[Dim_Clients]" displayFolder="" count="2" memberValueDatatype="130" unbalanced="0"/>
    <cacheHierarchy uniqueName="[Dim_Clients].[Sex]" caption="Sex" attribute="1" defaultMemberUniqueName="[Dim_Clients].[Sex].[All]" allUniqueName="[Dim_Clients].[Sex].[All]" dimensionUniqueName="[Dim_Clients]" displayFolder="" count="2" memberValueDatatype="130" unbalanced="0"/>
    <cacheHierarchy uniqueName="[Dim_Clients].[Member_email]" caption="Member_email" attribute="1" defaultMemberUniqueName="[Dim_Clients].[Member_email].[All]" allUniqueName="[Dim_Clients].[Member_email].[All]" dimensionUniqueName="[Dim_Clients]" displayFolder="" count="2" memberValueDatatype="130" unbalanced="0"/>
    <cacheHierarchy uniqueName="[Dim_meals].[meal_id]" caption="meal_id" attribute="1" defaultMemberUniqueName="[Dim_meals].[meal_id].[All]" allUniqueName="[Dim_meals].[meal_id].[All]" dimensionUniqueName="[Dim_meals]" displayFolder="" count="2" memberValueDatatype="20" unbalanced="0"/>
    <cacheHierarchy uniqueName="[Dim_meals].[meal_name]" caption="meal_name" attribute="1" defaultMemberUniqueName="[Dim_meals].[meal_name].[All]" allUniqueName="[Dim_meals].[meal_name].[All]" dimensionUniqueName="[Dim_meals]" displayFolder="" count="2" memberValueDatatype="130" unbalanced="0"/>
    <cacheHierarchy uniqueName="[Dim_meals].[hot_cold]" caption="hot_cold" attribute="1" defaultMemberUniqueName="[Dim_meals].[hot_cold].[All]" allUniqueName="[Dim_meals].[hot_cold].[All]" dimensionUniqueName="[Dim_meals]" displayFolder="" count="2" memberValueDatatype="130" unbalanced="0"/>
    <cacheHierarchy uniqueName="[Dim_meals].[serve_type]" caption="serve_type" attribute="1" defaultMemberUniqueName="[Dim_meals].[serve_type].[All]" allUniqueName="[Dim_meals].[serve_type].[All]" dimensionUniqueName="[Dim_meals]" displayFolder="" count="2" memberValueDatatype="130" unbalanced="0"/>
    <cacheHierarchy uniqueName="[Dim_meals].[restaurant_name]" caption="restaurant_name" attribute="1" defaultMemberUniqueName="[Dim_meals].[restaurant_name].[All]" allUniqueName="[Dim_meals].[restaurant_name].[All]" dimensionUniqueName="[Dim_meals]" displayFolder="" count="2" memberValueDatatype="130" unbalanced="0"/>
    <cacheHierarchy uniqueName="[Dim_meals].[price]" caption="price" attribute="1" defaultMemberUniqueName="[Dim_meals].[price].[All]" allUniqueName="[Dim_meals].[price].[All]" dimensionUniqueName="[Dim_meals]" displayFolder="" count="2" memberValueDatatype="5" unbalanced="0"/>
    <cacheHierarchy uniqueName="[Dim_restaurants].[restaurant_id]" caption="restaurant_id" attribute="1" defaultMemberUniqueName="[Dim_restaurants].[restaurant_id].[All]" allUniqueName="[Dim_restaurants].[restaurant_id].[All]" dimensionUniqueName="[Dim_restaurants]" displayFolder="" count="2" memberValueDatatype="20" unbalanced="0"/>
    <cacheHierarchy uniqueName="[Dim_restaurants].[restaurant_name]" caption="restaurant_name" attribute="1" defaultMemberUniqueName="[Dim_restaurants].[restaurant_name].[All]" allUniqueName="[Dim_restaurants].[restaurant_name].[All]" dimensionUniqueName="[Dim_restaurants]" displayFolder="" count="2" memberValueDatatype="130" unbalanced="0"/>
    <cacheHierarchy uniqueName="[Dim_restaurants].[restaurant_type]" caption="restaurant_type" attribute="1" defaultMemberUniqueName="[Dim_restaurants].[restaurant_type].[All]" allUniqueName="[Dim_restaurants].[restaurant_type].[All]" dimensionUniqueName="[Dim_restaurants]" displayFolder="" count="2" memberValueDatatype="130" unbalanced="0"/>
    <cacheHierarchy uniqueName="[Fact_orders].[Order_id]" caption="Order_id" attribute="1" defaultMemberUniqueName="[Fact_orders].[Order_id].[All]" allUniqueName="[Fact_orders].[Order_id].[All]" dimensionUniqueName="[Fact_orders]" displayFolder="" count="2" memberValueDatatype="20" unbalanced="0"/>
    <cacheHierarchy uniqueName="[Fact_orders].[client_id]" caption="client_id" attribute="1" defaultMemberUniqueName="[Fact_orders].[client_id].[All]" allUniqueName="[Fact_orders].[client_id].[All]" dimensionUniqueName="[Fact_orders]" displayFolder="" count="2" memberValueDatatype="20" unbalanced="0"/>
    <cacheHierarchy uniqueName="[Fact_orders].[First_and_Last_name]" caption="First_and_Last_name" attribute="1" defaultMemberUniqueName="[Fact_orders].[First_and_Last_name].[All]" allUniqueName="[Fact_orders].[First_and_Last_name].[All]" allCaption="All" dimensionUniqueName="[Fact_orders]" displayFolder="" count="2" memberValueDatatype="130" unbalanced="0">
      <fieldsUsage count="2">
        <fieldUsage x="-1"/>
        <fieldUsage x="1"/>
      </fieldsUsage>
    </cacheHierarchy>
    <cacheHierarchy uniqueName="[Fact_orders].[Clients_sex]" caption="Clients_sex" attribute="1" defaultMemberUniqueName="[Fact_orders].[Clients_sex].[All]" allUniqueName="[Fact_orders].[Clients_sex].[All]" allCaption="All" dimensionUniqueName="[Fact_orders]" displayFolder="" count="2" memberValueDatatype="130" unbalanced="0">
      <fieldsUsage count="2">
        <fieldUsage x="-1"/>
        <fieldUsage x="3"/>
      </fieldsUsage>
    </cacheHierarchy>
    <cacheHierarchy uniqueName="[Fact_orders].[restaurant_id]" caption="restaurant_id" attribute="1" defaultMemberUniqueName="[Fact_orders].[restaurant_id].[All]" allUniqueName="[Fact_orders].[restaurant_id].[All]" dimensionUniqueName="[Fact_orders]" displayFolder="" count="2" memberValueDatatype="20" unbalanced="0"/>
    <cacheHierarchy uniqueName="[Fact_orders].[Restaurant_name]" caption="Restaurant_name" attribute="1" defaultMemberUniqueName="[Fact_orders].[Restaurant_name].[All]" allUniqueName="[Fact_orders].[Restaurant_name].[All]" allCaption="All" dimensionUniqueName="[Fact_orders]" displayFolder="" count="2" memberValueDatatype="130" unbalanced="0">
      <fieldsUsage count="2">
        <fieldUsage x="-1"/>
        <fieldUsage x="4"/>
      </fieldsUsage>
    </cacheHierarchy>
    <cacheHierarchy uniqueName="[Fact_orders].[Restaurant_type]" caption="Restaurant_type" attribute="1" defaultMemberUniqueName="[Fact_orders].[Restaurant_type].[All]" allUniqueName="[Fact_orders].[Restaurant_type].[All]" allCaption="All" dimensionUniqueName="[Fact_orders]" displayFolder="" count="2" memberValueDatatype="130" unbalanced="0"/>
    <cacheHierarchy uniqueName="[Fact_orders].[meal_id]" caption="meal_id" attribute="1" defaultMemberUniqueName="[Fact_orders].[meal_id].[All]" allUniqueName="[Fact_orders].[meal_id].[All]" dimensionUniqueName="[Fact_orders]" displayFolder="" count="2" memberValueDatatype="20" unbalanced="0"/>
    <cacheHierarchy uniqueName="[Fact_orders].[Meal_name]" caption="Meal_name" attribute="1" defaultMemberUniqueName="[Fact_orders].[Meal_name].[All]" allUniqueName="[Fact_orders].[Meal_name].[All]" allCaption="All" dimensionUniqueName="[Fact_orders]" displayFolder="" count="2" memberValueDatatype="130" unbalanced="0">
      <fieldsUsage count="2">
        <fieldUsage x="-1"/>
        <fieldUsage x="2"/>
      </fieldsUsage>
    </cacheHierarchy>
    <cacheHierarchy uniqueName="[Fact_orders].[hot_cold]" caption="hot_cold" attribute="1" defaultMemberUniqueName="[Fact_orders].[hot_cold].[All]" allUniqueName="[Fact_orders].[hot_cold].[All]" allCaption="All" dimensionUniqueName="[Fact_orders]" displayFolder="" count="2" memberValueDatatype="130" unbalanced="0"/>
    <cacheHierarchy uniqueName="[Fact_orders].[Serve_type]" caption="Serve_type" attribute="1" defaultMemberUniqueName="[Fact_orders].[Serve_type].[All]" allUniqueName="[Fact_orders].[Serve_type].[All]" allCaption="All" dimensionUniqueName="[Fact_orders]" displayFolder="" count="2" memberValueDatatype="130" unbalanced="0"/>
    <cacheHierarchy uniqueName="[Fact_orders].[Price]" caption="Price" attribute="1" defaultMemberUniqueName="[Fact_orders].[Price].[All]" allUniqueName="[Fact_orders].[Price].[All]" dimensionUniqueName="[Fact_orders]" displayFolder="" count="2" memberValueDatatype="5"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Measures].[__XL_Count Dim_Clients]" caption="__XL_Count Dim_Clients" measure="1" displayFolder="" measureGroup="Dim_Clients" count="0" hidden="1"/>
    <cacheHierarchy uniqueName="[Measures].[__XL_Count Dim_meals]" caption="__XL_Count Dim_meals" measure="1" displayFolder="" measureGroup="Dim_meals" count="0" hidden="1"/>
    <cacheHierarchy uniqueName="[Measures].[__XL_Count Dim_restaurants]" caption="__XL_Count Dim_restaurants" measure="1" displayFolder="" measureGroup="Dim_restaurants" count="0" hidden="1"/>
    <cacheHierarchy uniqueName="[Measures].[__XL_Count Fact_orders]" caption="__XL_Count Fact_orders" measure="1" displayFolder="" measureGroup="Fact_orders" count="0" hidden="1"/>
    <cacheHierarchy uniqueName="[Measures].[__No measures defined]" caption="__No measures defined" measure="1" displayFolder="" count="0" hidden="1"/>
    <cacheHierarchy uniqueName="[Measures].[Sum of Order_id]" caption="Sum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meal_id]" caption="Sum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meal_id]" caption="Distinct Count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Fact_orders" count="0" hidden="1">
      <extLst>
        <ext xmlns:x15="http://schemas.microsoft.com/office/spreadsheetml/2010/11/main" uri="{B97F6D7D-B522-45F9-BDA1-12C45D357490}">
          <x15:cacheHierarchy aggregatedColumn="14"/>
        </ext>
      </extLst>
    </cacheHierarchy>
    <cacheHierarchy uniqueName="[Measures].[Count of Clients_sex]" caption="Count of Clients_sex" measure="1" displayFolder="" measureGroup="Fact_orders" count="0" hidden="1">
      <extLst>
        <ext xmlns:x15="http://schemas.microsoft.com/office/spreadsheetml/2010/11/main" uri="{B97F6D7D-B522-45F9-BDA1-12C45D357490}">
          <x15:cacheHierarchy aggregatedColumn="17"/>
        </ext>
      </extLst>
    </cacheHierarchy>
    <cacheHierarchy uniqueName="[Measures].[Max of Order_id]" caption="Max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Fact_orders" count="0" hidden="1">
      <extLst>
        <ext xmlns:x15="http://schemas.microsoft.com/office/spreadsheetml/2010/11/main" uri="{B97F6D7D-B522-45F9-BDA1-12C45D357490}">
          <x15:cacheHierarchy aggregatedColumn="25"/>
        </ext>
      </extLst>
    </cacheHierarchy>
  </cacheHierarchies>
  <kpis count="0"/>
  <tupleCache>
    <entries count="6834">
      <n v="17335.690008163452">
        <tpls c="8">
          <tpl fld="1" item="73"/>
          <tpl hier="17" item="3"/>
          <tpl hier="19" item="1"/>
          <tpl hier="20" item="2"/>
          <tpl hier="22" item="0"/>
          <tpl hier="23" item="5"/>
          <tpl hier="24" item="4"/>
          <tpl fld="0" item="1"/>
        </tpls>
      </n>
      <n v="16513.710048675537">
        <tpls c="8">
          <tpl fld="1" item="49"/>
          <tpl hier="17" item="3"/>
          <tpl hier="19" item="1"/>
          <tpl hier="20" item="2"/>
          <tpl hier="22" item="0"/>
          <tpl hier="23" item="5"/>
          <tpl hier="24" item="4"/>
          <tpl fld="0" item="1"/>
        </tpls>
      </n>
      <n v="17841.630041122437">
        <tpls c="8">
          <tpl fld="1" item="137"/>
          <tpl hier="17" item="3"/>
          <tpl hier="19" item="1"/>
          <tpl hier="20" item="2"/>
          <tpl hier="22" item="0"/>
          <tpl hier="23" item="5"/>
          <tpl hier="24" item="4"/>
          <tpl fld="0" item="1"/>
        </tpls>
      </n>
      <n v="16964.430017471313">
        <tpls c="8">
          <tpl fld="1" item="81"/>
          <tpl hier="17" item="3"/>
          <tpl hier="19" item="1"/>
          <tpl hier="20" item="2"/>
          <tpl hier="22" item="0"/>
          <tpl hier="23" item="5"/>
          <tpl hier="24" item="4"/>
          <tpl fld="0" item="1"/>
        </tpls>
      </n>
      <n v="15839.100030899048">
        <tpls c="8">
          <tpl fld="1" item="194"/>
          <tpl hier="17" item="3"/>
          <tpl hier="19" item="1"/>
          <tpl hier="20" item="2"/>
          <tpl hier="22" item="0"/>
          <tpl hier="23" item="5"/>
          <tpl hier="24" item="4"/>
          <tpl fld="0" item="1"/>
        </tpls>
      </n>
      <n v="15039.319959640503">
        <tpls c="8">
          <tpl fld="1" item="186"/>
          <tpl hier="17" item="3"/>
          <tpl hier="19" item="1"/>
          <tpl hier="20" item="2"/>
          <tpl hier="22" item="0"/>
          <tpl hier="23" item="5"/>
          <tpl hier="24" item="4"/>
          <tpl fld="0" item="1"/>
        </tpls>
      </n>
      <n v="14970.700025558472">
        <tpls c="8">
          <tpl fld="1" item="178"/>
          <tpl hier="17" item="3"/>
          <tpl hier="19" item="1"/>
          <tpl hier="20" item="2"/>
          <tpl hier="22" item="0"/>
          <tpl hier="23" item="5"/>
          <tpl hier="24" item="4"/>
          <tpl fld="0" item="1"/>
        </tpls>
      </n>
      <n v="17831.710025787354">
        <tpls c="8">
          <tpl fld="1" item="170"/>
          <tpl hier="17" item="3"/>
          <tpl hier="19" item="1"/>
          <tpl hier="20" item="2"/>
          <tpl hier="22" item="0"/>
          <tpl hier="23" item="5"/>
          <tpl hier="24" item="4"/>
          <tpl fld="0" item="1"/>
        </tpls>
      </n>
      <n v="18164.080024719238">
        <tpls c="8">
          <tpl fld="1" item="162"/>
          <tpl hier="17" item="3"/>
          <tpl hier="19" item="1"/>
          <tpl hier="20" item="2"/>
          <tpl hier="22" item="0"/>
          <tpl hier="23" item="5"/>
          <tpl hier="24" item="4"/>
          <tpl fld="0" item="1"/>
        </tpls>
      </n>
      <n v="14800.590017318726">
        <tpls c="8">
          <tpl fld="1" item="154"/>
          <tpl hier="17" item="3"/>
          <tpl hier="19" item="1"/>
          <tpl hier="20" item="2"/>
          <tpl hier="22" item="0"/>
          <tpl hier="23" item="5"/>
          <tpl hier="24" item="4"/>
          <tpl fld="0" item="1"/>
        </tpls>
      </n>
      <n v="17240.6800365448">
        <tpls c="8">
          <tpl fld="1" item="146"/>
          <tpl hier="17" item="3"/>
          <tpl hier="19" item="1"/>
          <tpl hier="20" item="2"/>
          <tpl hier="22" item="0"/>
          <tpl hier="23" item="5"/>
          <tpl hier="24" item="4"/>
          <tpl fld="0" item="1"/>
        </tpls>
      </n>
      <n v="16634.719976425171">
        <tpls c="8">
          <tpl fld="1" item="138"/>
          <tpl hier="17" item="3"/>
          <tpl hier="19" item="1"/>
          <tpl hier="20" item="2"/>
          <tpl hier="22" item="0"/>
          <tpl hier="23" item="5"/>
          <tpl hier="24" item="4"/>
          <tpl fld="0" item="1"/>
        </tpls>
      </n>
      <n v="14462.849975585938">
        <tpls c="8">
          <tpl fld="1" item="130"/>
          <tpl hier="17" item="3"/>
          <tpl hier="19" item="1"/>
          <tpl hier="20" item="2"/>
          <tpl hier="22" item="0"/>
          <tpl hier="23" item="5"/>
          <tpl hier="24" item="4"/>
          <tpl fld="0" item="1"/>
        </tpls>
      </n>
      <n v="14266.390012741089">
        <tpls c="8">
          <tpl fld="1" item="122"/>
          <tpl hier="17" item="3"/>
          <tpl hier="19" item="1"/>
          <tpl hier="20" item="2"/>
          <tpl hier="22" item="0"/>
          <tpl hier="23" item="5"/>
          <tpl hier="24" item="4"/>
          <tpl fld="0" item="1"/>
        </tpls>
      </n>
      <n v="14566.399991989136">
        <tpls c="8">
          <tpl fld="1" item="114"/>
          <tpl hier="17" item="3"/>
          <tpl hier="19" item="1"/>
          <tpl hier="20" item="2"/>
          <tpl hier="22" item="0"/>
          <tpl hier="23" item="5"/>
          <tpl hier="24" item="4"/>
          <tpl fld="0" item="1"/>
        </tpls>
      </n>
      <n v="14658.409976959229">
        <tpls c="8">
          <tpl fld="1" item="106"/>
          <tpl hier="17" item="3"/>
          <tpl hier="19" item="1"/>
          <tpl hier="20" item="2"/>
          <tpl hier="22" item="0"/>
          <tpl hier="23" item="5"/>
          <tpl hier="24" item="4"/>
          <tpl fld="0" item="1"/>
        </tpls>
      </n>
      <n v="13515.610006332397">
        <tpls c="8">
          <tpl fld="1" item="98"/>
          <tpl hier="17" item="3"/>
          <tpl hier="19" item="1"/>
          <tpl hier="20" item="2"/>
          <tpl hier="22" item="0"/>
          <tpl hier="23" item="5"/>
          <tpl hier="24" item="4"/>
          <tpl fld="0" item="1"/>
        </tpls>
      </n>
      <n v="17451.009971618652">
        <tpls c="8">
          <tpl fld="1" item="90"/>
          <tpl hier="17" item="3"/>
          <tpl hier="19" item="1"/>
          <tpl hier="20" item="2"/>
          <tpl hier="22" item="0"/>
          <tpl hier="23" item="5"/>
          <tpl hier="24" item="4"/>
          <tpl fld="0" item="1"/>
        </tpls>
      </n>
      <n v="15819.189981460571">
        <tpls c="8">
          <tpl fld="1" item="82"/>
          <tpl hier="17" item="3"/>
          <tpl hier="19" item="1"/>
          <tpl hier="20" item="2"/>
          <tpl hier="22" item="0"/>
          <tpl hier="23" item="5"/>
          <tpl hier="24" item="4"/>
          <tpl fld="0" item="1"/>
        </tpls>
      </n>
      <n v="17466.249971389771">
        <tpls c="8">
          <tpl fld="1" item="74"/>
          <tpl hier="17" item="3"/>
          <tpl hier="19" item="1"/>
          <tpl hier="20" item="2"/>
          <tpl hier="22" item="0"/>
          <tpl hier="23" item="5"/>
          <tpl hier="24" item="4"/>
          <tpl fld="0" item="1"/>
        </tpls>
      </n>
      <n v="20017.520030975342">
        <tpls c="8">
          <tpl fld="1" item="66"/>
          <tpl hier="17" item="3"/>
          <tpl hier="19" item="1"/>
          <tpl hier="20" item="2"/>
          <tpl hier="22" item="0"/>
          <tpl hier="23" item="5"/>
          <tpl hier="24" item="4"/>
          <tpl fld="0" item="1"/>
        </tpls>
      </n>
      <n v="17504.680030822754">
        <tpls c="8">
          <tpl fld="1" item="58"/>
          <tpl hier="17" item="3"/>
          <tpl hier="19" item="1"/>
          <tpl hier="20" item="2"/>
          <tpl hier="22" item="0"/>
          <tpl hier="23" item="5"/>
          <tpl hier="24" item="4"/>
          <tpl fld="0" item="1"/>
        </tpls>
      </n>
      <n v="13694.040044784546">
        <tpls c="8">
          <tpl fld="1" item="50"/>
          <tpl hier="17" item="3"/>
          <tpl hier="19" item="1"/>
          <tpl hier="20" item="2"/>
          <tpl hier="22" item="0"/>
          <tpl hier="23" item="5"/>
          <tpl hier="24" item="4"/>
          <tpl fld="0" item="1"/>
        </tpls>
      </n>
      <n v="15226.970018386841">
        <tpls c="8">
          <tpl fld="1" item="42"/>
          <tpl hier="17" item="3"/>
          <tpl hier="19" item="1"/>
          <tpl hier="20" item="2"/>
          <tpl hier="22" item="0"/>
          <tpl hier="23" item="5"/>
          <tpl hier="24" item="4"/>
          <tpl fld="0" item="1"/>
        </tpls>
      </n>
      <n v="15348.940013885498">
        <tpls c="8">
          <tpl fld="1" item="34"/>
          <tpl hier="17" item="3"/>
          <tpl hier="19" item="1"/>
          <tpl hier="20" item="2"/>
          <tpl hier="22" item="0"/>
          <tpl hier="23" item="5"/>
          <tpl hier="24" item="4"/>
          <tpl fld="0" item="1"/>
        </tpls>
      </n>
      <n v="15576.150003433228">
        <tpls c="8">
          <tpl fld="1" item="26"/>
          <tpl hier="17" item="3"/>
          <tpl hier="19" item="1"/>
          <tpl hier="20" item="2"/>
          <tpl hier="22" item="0"/>
          <tpl hier="23" item="5"/>
          <tpl hier="24" item="4"/>
          <tpl fld="0" item="1"/>
        </tpls>
      </n>
      <n v="14297.270002365112">
        <tpls c="8">
          <tpl fld="1" item="18"/>
          <tpl hier="17" item="3"/>
          <tpl hier="19" item="1"/>
          <tpl hier="20" item="2"/>
          <tpl hier="22" item="0"/>
          <tpl hier="23" item="5"/>
          <tpl hier="24" item="4"/>
          <tpl fld="0" item="1"/>
        </tpls>
      </n>
      <n v="17508.969999313354">
        <tpls c="8">
          <tpl fld="1" item="10"/>
          <tpl hier="17" item="3"/>
          <tpl hier="19" item="1"/>
          <tpl hier="20" item="2"/>
          <tpl hier="22" item="0"/>
          <tpl hier="23" item="5"/>
          <tpl hier="24" item="4"/>
          <tpl fld="0" item="1"/>
        </tpls>
      </n>
      <n v="14861.190006256104">
        <tpls c="8">
          <tpl fld="1" item="2"/>
          <tpl hier="17" item="3"/>
          <tpl hier="19" item="1"/>
          <tpl hier="20" item="2"/>
          <tpl hier="22" item="0"/>
          <tpl hier="23" item="5"/>
          <tpl hier="24" item="4"/>
          <tpl fld="0" item="1"/>
        </tpls>
      </n>
      <n v="15229.170055389404">
        <tpls c="8">
          <tpl fld="1" item="198"/>
          <tpl hier="17" item="3"/>
          <tpl hier="19" item="1"/>
          <tpl hier="20" item="2"/>
          <tpl hier="22" item="0"/>
          <tpl hier="23" item="5"/>
          <tpl hier="24" item="4"/>
          <tpl fld="0" item="1"/>
        </tpls>
      </n>
      <n v="15756.270023345947">
        <tpls c="8">
          <tpl fld="1" item="190"/>
          <tpl hier="17" item="3"/>
          <tpl hier="19" item="1"/>
          <tpl hier="20" item="2"/>
          <tpl hier="22" item="0"/>
          <tpl hier="23" item="5"/>
          <tpl hier="24" item="4"/>
          <tpl fld="0" item="1"/>
        </tpls>
      </n>
      <n v="15336.420001983643">
        <tpls c="8">
          <tpl fld="1" item="182"/>
          <tpl hier="17" item="3"/>
          <tpl hier="19" item="1"/>
          <tpl hier="20" item="2"/>
          <tpl hier="22" item="0"/>
          <tpl hier="23" item="5"/>
          <tpl hier="24" item="4"/>
          <tpl fld="0" item="1"/>
        </tpls>
      </n>
      <n v="17886.059986114502">
        <tpls c="8">
          <tpl fld="1" item="174"/>
          <tpl hier="17" item="3"/>
          <tpl hier="19" item="1"/>
          <tpl hier="20" item="2"/>
          <tpl hier="22" item="0"/>
          <tpl hier="23" item="5"/>
          <tpl hier="24" item="4"/>
          <tpl fld="0" item="1"/>
        </tpls>
      </n>
      <n v="12805.25997543335">
        <tpls c="8">
          <tpl fld="1" item="166"/>
          <tpl hier="17" item="3"/>
          <tpl hier="19" item="1"/>
          <tpl hier="20" item="2"/>
          <tpl hier="22" item="0"/>
          <tpl hier="23" item="5"/>
          <tpl hier="24" item="4"/>
          <tpl fld="0" item="1"/>
        </tpls>
      </n>
      <n v="14782.930002212524">
        <tpls c="8">
          <tpl fld="1" item="158"/>
          <tpl hier="17" item="3"/>
          <tpl hier="19" item="1"/>
          <tpl hier="20" item="2"/>
          <tpl hier="22" item="0"/>
          <tpl hier="23" item="5"/>
          <tpl hier="24" item="4"/>
          <tpl fld="0" item="1"/>
        </tpls>
      </n>
      <n v="13984.720001220703">
        <tpls c="8">
          <tpl fld="1" item="150"/>
          <tpl hier="17" item="3"/>
          <tpl hier="19" item="1"/>
          <tpl hier="20" item="2"/>
          <tpl hier="22" item="0"/>
          <tpl hier="23" item="5"/>
          <tpl hier="24" item="4"/>
          <tpl fld="0" item="1"/>
        </tpls>
      </n>
      <n v="16187.290012359619">
        <tpls c="8">
          <tpl fld="1" item="142"/>
          <tpl hier="17" item="3"/>
          <tpl hier="19" item="1"/>
          <tpl hier="20" item="2"/>
          <tpl hier="22" item="0"/>
          <tpl hier="23" item="5"/>
          <tpl hier="24" item="4"/>
          <tpl fld="0" item="1"/>
        </tpls>
      </n>
      <n v="16087.130002975464">
        <tpls c="8">
          <tpl fld="1" item="134"/>
          <tpl hier="17" item="3"/>
          <tpl hier="19" item="1"/>
          <tpl hier="20" item="2"/>
          <tpl hier="22" item="0"/>
          <tpl hier="23" item="5"/>
          <tpl hier="24" item="4"/>
          <tpl fld="0" item="1"/>
        </tpls>
      </n>
      <n v="19849.720052719116">
        <tpls c="8">
          <tpl fld="1" item="126"/>
          <tpl hier="17" item="3"/>
          <tpl hier="19" item="1"/>
          <tpl hier="20" item="2"/>
          <tpl hier="22" item="0"/>
          <tpl hier="23" item="5"/>
          <tpl hier="24" item="4"/>
          <tpl fld="0" item="1"/>
        </tpls>
      </n>
      <n v="16966.230037689209">
        <tpls c="8">
          <tpl fld="1" item="118"/>
          <tpl hier="17" item="3"/>
          <tpl hier="19" item="1"/>
          <tpl hier="20" item="2"/>
          <tpl hier="22" item="0"/>
          <tpl hier="23" item="5"/>
          <tpl hier="24" item="4"/>
          <tpl fld="0" item="1"/>
        </tpls>
      </n>
      <n v="16308.490034103394">
        <tpls c="8">
          <tpl fld="1" item="110"/>
          <tpl hier="17" item="3"/>
          <tpl hier="19" item="1"/>
          <tpl hier="20" item="2"/>
          <tpl hier="22" item="0"/>
          <tpl hier="23" item="5"/>
          <tpl hier="24" item="4"/>
          <tpl fld="0" item="1"/>
        </tpls>
      </n>
      <n v="16601.820041656494">
        <tpls c="8">
          <tpl fld="1" item="102"/>
          <tpl hier="17" item="3"/>
          <tpl hier="19" item="1"/>
          <tpl hier="20" item="2"/>
          <tpl hier="22" item="0"/>
          <tpl hier="23" item="5"/>
          <tpl hier="24" item="4"/>
          <tpl fld="0" item="1"/>
        </tpls>
      </n>
      <n v="14326.250019073486">
        <tpls c="8">
          <tpl fld="1" item="94"/>
          <tpl hier="17" item="3"/>
          <tpl hier="19" item="1"/>
          <tpl hier="20" item="2"/>
          <tpl hier="22" item="0"/>
          <tpl hier="23" item="5"/>
          <tpl hier="24" item="4"/>
          <tpl fld="0" item="1"/>
        </tpls>
      </n>
      <n v="14709.749961853027">
        <tpls c="8">
          <tpl fld="1" item="86"/>
          <tpl hier="17" item="3"/>
          <tpl hier="19" item="1"/>
          <tpl hier="20" item="2"/>
          <tpl hier="22" item="0"/>
          <tpl hier="23" item="5"/>
          <tpl hier="24" item="4"/>
          <tpl fld="0" item="1"/>
        </tpls>
      </n>
      <n v="15582.260042190552">
        <tpls c="8">
          <tpl fld="1" item="78"/>
          <tpl hier="17" item="3"/>
          <tpl hier="19" item="1"/>
          <tpl hier="20" item="2"/>
          <tpl hier="22" item="0"/>
          <tpl hier="23" item="5"/>
          <tpl hier="24" item="4"/>
          <tpl fld="0" item="1"/>
        </tpls>
      </n>
      <n v="15502.20005607605">
        <tpls c="8">
          <tpl fld="1" item="70"/>
          <tpl hier="17" item="3"/>
          <tpl hier="19" item="1"/>
          <tpl hier="20" item="2"/>
          <tpl hier="22" item="0"/>
          <tpl hier="23" item="5"/>
          <tpl hier="24" item="4"/>
          <tpl fld="0" item="1"/>
        </tpls>
      </n>
      <n v="13891.180027008057">
        <tpls c="8">
          <tpl fld="1" item="62"/>
          <tpl hier="17" item="3"/>
          <tpl hier="19" item="1"/>
          <tpl hier="20" item="2"/>
          <tpl hier="22" item="0"/>
          <tpl hier="23" item="5"/>
          <tpl hier="24" item="4"/>
          <tpl fld="0" item="1"/>
        </tpls>
      </n>
      <n v="16066.950025558472">
        <tpls c="8">
          <tpl fld="1" item="54"/>
          <tpl hier="17" item="3"/>
          <tpl hier="19" item="1"/>
          <tpl hier="20" item="2"/>
          <tpl hier="22" item="0"/>
          <tpl hier="23" item="5"/>
          <tpl hier="24" item="4"/>
          <tpl fld="0" item="1"/>
        </tpls>
      </n>
      <n v="18560.449981689453">
        <tpls c="8">
          <tpl fld="1" item="46"/>
          <tpl hier="17" item="3"/>
          <tpl hier="19" item="1"/>
          <tpl hier="20" item="2"/>
          <tpl hier="22" item="0"/>
          <tpl hier="23" item="5"/>
          <tpl hier="24" item="4"/>
          <tpl fld="0" item="1"/>
        </tpls>
      </n>
      <n v="14714.090017318726">
        <tpls c="8">
          <tpl fld="1" item="38"/>
          <tpl hier="17" item="3"/>
          <tpl hier="19" item="1"/>
          <tpl hier="20" item="2"/>
          <tpl hier="22" item="0"/>
          <tpl hier="23" item="5"/>
          <tpl hier="24" item="4"/>
          <tpl fld="0" item="1"/>
        </tpls>
      </n>
      <n v="18498.209993362427">
        <tpls c="8">
          <tpl fld="1" item="30"/>
          <tpl hier="17" item="3"/>
          <tpl hier="19" item="1"/>
          <tpl hier="20" item="2"/>
          <tpl hier="22" item="0"/>
          <tpl hier="23" item="5"/>
          <tpl hier="24" item="4"/>
          <tpl fld="0" item="1"/>
        </tpls>
      </n>
      <n v="18811.720024108887">
        <tpls c="8">
          <tpl fld="1" item="22"/>
          <tpl hier="17" item="3"/>
          <tpl hier="19" item="1"/>
          <tpl hier="20" item="2"/>
          <tpl hier="22" item="0"/>
          <tpl hier="23" item="5"/>
          <tpl hier="24" item="4"/>
          <tpl fld="0" item="1"/>
        </tpls>
      </n>
      <n v="15862.440052032471">
        <tpls c="8">
          <tpl fld="1" item="14"/>
          <tpl hier="17" item="3"/>
          <tpl hier="19" item="1"/>
          <tpl hier="20" item="2"/>
          <tpl hier="22" item="0"/>
          <tpl hier="23" item="5"/>
          <tpl hier="24" item="4"/>
          <tpl fld="0" item="1"/>
        </tpls>
      </n>
      <n v="15041.809982299805">
        <tpls c="8">
          <tpl fld="1" item="6"/>
          <tpl hier="17" item="3"/>
          <tpl hier="19" item="1"/>
          <tpl hier="20" item="2"/>
          <tpl hier="22" item="0"/>
          <tpl hier="23" item="5"/>
          <tpl hier="24" item="4"/>
          <tpl fld="0" item="1"/>
        </tpls>
      </n>
      <n v="15186.150045394897">
        <tpls c="8">
          <tpl fld="1" item="25"/>
          <tpl hier="17" item="3"/>
          <tpl hier="19" item="1"/>
          <tpl hier="20" item="2"/>
          <tpl hier="22" item="0"/>
          <tpl hier="23" item="5"/>
          <tpl hier="24" item="4"/>
          <tpl fld="0" item="1"/>
        </tpls>
      </n>
      <n v="161">
        <tpls c="8">
          <tpl fld="1" item="198"/>
          <tpl hier="17" item="3"/>
          <tpl hier="19" item="1"/>
          <tpl hier="20" item="2"/>
          <tpl hier="22" item="0"/>
          <tpl hier="23" item="5"/>
          <tpl hier="24" item="4"/>
          <tpl fld="0" item="0"/>
        </tpls>
      </n>
      <n v="159">
        <tpls c="8">
          <tpl fld="1" item="194"/>
          <tpl hier="17" item="3"/>
          <tpl hier="19" item="1"/>
          <tpl hier="20" item="2"/>
          <tpl hier="22" item="0"/>
          <tpl hier="23" item="5"/>
          <tpl hier="24" item="4"/>
          <tpl fld="0" item="0"/>
        </tpls>
      </n>
      <n v="156">
        <tpls c="8">
          <tpl fld="1" item="190"/>
          <tpl hier="17" item="3"/>
          <tpl hier="19" item="1"/>
          <tpl hier="20" item="2"/>
          <tpl hier="22" item="0"/>
          <tpl hier="23" item="5"/>
          <tpl hier="24" item="4"/>
          <tpl fld="0" item="0"/>
        </tpls>
      </n>
      <n v="144">
        <tpls c="8">
          <tpl fld="1" item="186"/>
          <tpl hier="17" item="3"/>
          <tpl hier="19" item="1"/>
          <tpl hier="20" item="2"/>
          <tpl hier="22" item="0"/>
          <tpl hier="23" item="5"/>
          <tpl hier="24" item="4"/>
          <tpl fld="0" item="0"/>
        </tpls>
      </n>
      <n v="158">
        <tpls c="8">
          <tpl fld="1" item="182"/>
          <tpl hier="17" item="3"/>
          <tpl hier="19" item="1"/>
          <tpl hier="20" item="2"/>
          <tpl hier="22" item="0"/>
          <tpl hier="23" item="5"/>
          <tpl hier="24" item="4"/>
          <tpl fld="0" item="0"/>
        </tpls>
      </n>
      <n v="158">
        <tpls c="8">
          <tpl fld="1" item="178"/>
          <tpl hier="17" item="3"/>
          <tpl hier="19" item="1"/>
          <tpl hier="20" item="2"/>
          <tpl hier="22" item="0"/>
          <tpl hier="23" item="5"/>
          <tpl hier="24" item="4"/>
          <tpl fld="0" item="0"/>
        </tpls>
      </n>
      <n v="161">
        <tpls c="8">
          <tpl fld="1" item="174"/>
          <tpl hier="17" item="3"/>
          <tpl hier="19" item="1"/>
          <tpl hier="20" item="2"/>
          <tpl hier="22" item="0"/>
          <tpl hier="23" item="5"/>
          <tpl hier="24" item="4"/>
          <tpl fld="0" item="0"/>
        </tpls>
      </n>
      <n v="151">
        <tpls c="8">
          <tpl fld="1" item="170"/>
          <tpl hier="17" item="3"/>
          <tpl hier="19" item="1"/>
          <tpl hier="20" item="2"/>
          <tpl hier="22" item="0"/>
          <tpl hier="23" item="5"/>
          <tpl hier="24" item="4"/>
          <tpl fld="0" item="0"/>
        </tpls>
      </n>
      <n v="141">
        <tpls c="8">
          <tpl fld="1" item="166"/>
          <tpl hier="17" item="3"/>
          <tpl hier="19" item="1"/>
          <tpl hier="20" item="2"/>
          <tpl hier="22" item="0"/>
          <tpl hier="23" item="5"/>
          <tpl hier="24" item="4"/>
          <tpl fld="0" item="0"/>
        </tpls>
      </n>
      <n v="167">
        <tpls c="8">
          <tpl fld="1" item="162"/>
          <tpl hier="17" item="3"/>
          <tpl hier="19" item="1"/>
          <tpl hier="20" item="2"/>
          <tpl hier="22" item="0"/>
          <tpl hier="23" item="5"/>
          <tpl hier="24" item="4"/>
          <tpl fld="0" item="0"/>
        </tpls>
      </n>
      <n v="149">
        <tpls c="8">
          <tpl fld="1" item="158"/>
          <tpl hier="17" item="3"/>
          <tpl hier="19" item="1"/>
          <tpl hier="20" item="2"/>
          <tpl hier="22" item="0"/>
          <tpl hier="23" item="5"/>
          <tpl hier="24" item="4"/>
          <tpl fld="0" item="0"/>
        </tpls>
      </n>
      <n v="157">
        <tpls c="8">
          <tpl fld="1" item="154"/>
          <tpl hier="17" item="3"/>
          <tpl hier="19" item="1"/>
          <tpl hier="20" item="2"/>
          <tpl hier="22" item="0"/>
          <tpl hier="23" item="5"/>
          <tpl hier="24" item="4"/>
          <tpl fld="0" item="0"/>
        </tpls>
      </n>
      <n v="139">
        <tpls c="8">
          <tpl fld="1" item="150"/>
          <tpl hier="17" item="3"/>
          <tpl hier="19" item="1"/>
          <tpl hier="20" item="2"/>
          <tpl hier="22" item="0"/>
          <tpl hier="23" item="5"/>
          <tpl hier="24" item="4"/>
          <tpl fld="0" item="0"/>
        </tpls>
      </n>
      <n v="174">
        <tpls c="8">
          <tpl fld="1" item="146"/>
          <tpl hier="17" item="3"/>
          <tpl hier="19" item="1"/>
          <tpl hier="20" item="2"/>
          <tpl hier="22" item="0"/>
          <tpl hier="23" item="5"/>
          <tpl hier="24" item="4"/>
          <tpl fld="0" item="0"/>
        </tpls>
      </n>
      <n v="153">
        <tpls c="8">
          <tpl fld="1" item="142"/>
          <tpl hier="17" item="3"/>
          <tpl hier="19" item="1"/>
          <tpl hier="20" item="2"/>
          <tpl hier="22" item="0"/>
          <tpl hier="23" item="5"/>
          <tpl hier="24" item="4"/>
          <tpl fld="0" item="0"/>
        </tpls>
      </n>
      <n v="155">
        <tpls c="8">
          <tpl fld="1" item="138"/>
          <tpl hier="17" item="3"/>
          <tpl hier="19" item="1"/>
          <tpl hier="20" item="2"/>
          <tpl hier="22" item="0"/>
          <tpl hier="23" item="5"/>
          <tpl hier="24" item="4"/>
          <tpl fld="0" item="0"/>
        </tpls>
      </n>
      <n v="167">
        <tpls c="8">
          <tpl fld="1" item="134"/>
          <tpl hier="17" item="3"/>
          <tpl hier="19" item="1"/>
          <tpl hier="20" item="2"/>
          <tpl hier="22" item="0"/>
          <tpl hier="23" item="5"/>
          <tpl hier="24" item="4"/>
          <tpl fld="0" item="0"/>
        </tpls>
      </n>
      <n v="143">
        <tpls c="8">
          <tpl fld="1" item="130"/>
          <tpl hier="17" item="3"/>
          <tpl hier="19" item="1"/>
          <tpl hier="20" item="2"/>
          <tpl hier="22" item="0"/>
          <tpl hier="23" item="5"/>
          <tpl hier="24" item="4"/>
          <tpl fld="0" item="0"/>
        </tpls>
      </n>
      <n v="186">
        <tpls c="8">
          <tpl fld="1" item="126"/>
          <tpl hier="17" item="3"/>
          <tpl hier="19" item="1"/>
          <tpl hier="20" item="2"/>
          <tpl hier="22" item="0"/>
          <tpl hier="23" item="5"/>
          <tpl hier="24" item="4"/>
          <tpl fld="0" item="0"/>
        </tpls>
      </n>
      <n v="148">
        <tpls c="8">
          <tpl fld="1" item="122"/>
          <tpl hier="17" item="3"/>
          <tpl hier="19" item="1"/>
          <tpl hier="20" item="2"/>
          <tpl hier="22" item="0"/>
          <tpl hier="23" item="5"/>
          <tpl hier="24" item="4"/>
          <tpl fld="0" item="0"/>
        </tpls>
      </n>
      <n v="159">
        <tpls c="8">
          <tpl fld="1" item="118"/>
          <tpl hier="17" item="3"/>
          <tpl hier="19" item="1"/>
          <tpl hier="20" item="2"/>
          <tpl hier="22" item="0"/>
          <tpl hier="23" item="5"/>
          <tpl hier="24" item="4"/>
          <tpl fld="0" item="0"/>
        </tpls>
      </n>
      <n v="141">
        <tpls c="8">
          <tpl fld="1" item="114"/>
          <tpl hier="17" item="3"/>
          <tpl hier="19" item="1"/>
          <tpl hier="20" item="2"/>
          <tpl hier="22" item="0"/>
          <tpl hier="23" item="5"/>
          <tpl hier="24" item="4"/>
          <tpl fld="0" item="0"/>
        </tpls>
      </n>
      <n v="153">
        <tpls c="8">
          <tpl fld="1" item="110"/>
          <tpl hier="17" item="3"/>
          <tpl hier="19" item="1"/>
          <tpl hier="20" item="2"/>
          <tpl hier="22" item="0"/>
          <tpl hier="23" item="5"/>
          <tpl hier="24" item="4"/>
          <tpl fld="0" item="0"/>
        </tpls>
      </n>
      <n v="150">
        <tpls c="8">
          <tpl fld="1" item="106"/>
          <tpl hier="17" item="3"/>
          <tpl hier="19" item="1"/>
          <tpl hier="20" item="2"/>
          <tpl hier="22" item="0"/>
          <tpl hier="23" item="5"/>
          <tpl hier="24" item="4"/>
          <tpl fld="0" item="0"/>
        </tpls>
      </n>
      <n v="153">
        <tpls c="8">
          <tpl fld="1" item="102"/>
          <tpl hier="17" item="3"/>
          <tpl hier="19" item="1"/>
          <tpl hier="20" item="2"/>
          <tpl hier="22" item="0"/>
          <tpl hier="23" item="5"/>
          <tpl hier="24" item="4"/>
          <tpl fld="0" item="0"/>
        </tpls>
      </n>
      <n v="132">
        <tpls c="8">
          <tpl fld="1" item="98"/>
          <tpl hier="17" item="3"/>
          <tpl hier="19" item="1"/>
          <tpl hier="20" item="2"/>
          <tpl hier="22" item="0"/>
          <tpl hier="23" item="5"/>
          <tpl hier="24" item="4"/>
          <tpl fld="0" item="0"/>
        </tpls>
      </n>
      <n v="149">
        <tpls c="8">
          <tpl fld="1" item="94"/>
          <tpl hier="17" item="3"/>
          <tpl hier="19" item="1"/>
          <tpl hier="20" item="2"/>
          <tpl hier="22" item="0"/>
          <tpl hier="23" item="5"/>
          <tpl hier="24" item="4"/>
          <tpl fld="0" item="0"/>
        </tpls>
      </n>
      <n v="169">
        <tpls c="8">
          <tpl fld="1" item="90"/>
          <tpl hier="17" item="3"/>
          <tpl hier="19" item="1"/>
          <tpl hier="20" item="2"/>
          <tpl hier="22" item="0"/>
          <tpl hier="23" item="5"/>
          <tpl hier="24" item="4"/>
          <tpl fld="0" item="0"/>
        </tpls>
      </n>
      <n v="149">
        <tpls c="8">
          <tpl fld="1" item="86"/>
          <tpl hier="17" item="3"/>
          <tpl hier="19" item="1"/>
          <tpl hier="20" item="2"/>
          <tpl hier="22" item="0"/>
          <tpl hier="23" item="5"/>
          <tpl hier="24" item="4"/>
          <tpl fld="0" item="0"/>
        </tpls>
      </n>
      <n v="162">
        <tpls c="8">
          <tpl fld="1" item="82"/>
          <tpl hier="17" item="3"/>
          <tpl hier="19" item="1"/>
          <tpl hier="20" item="2"/>
          <tpl hier="22" item="0"/>
          <tpl hier="23" item="5"/>
          <tpl hier="24" item="4"/>
          <tpl fld="0" item="0"/>
        </tpls>
      </n>
      <n v="154">
        <tpls c="8">
          <tpl fld="1" item="78"/>
          <tpl hier="17" item="3"/>
          <tpl hier="19" item="1"/>
          <tpl hier="20" item="2"/>
          <tpl hier="22" item="0"/>
          <tpl hier="23" item="5"/>
          <tpl hier="24" item="4"/>
          <tpl fld="0" item="0"/>
        </tpls>
      </n>
      <n v="165">
        <tpls c="8">
          <tpl fld="1" item="74"/>
          <tpl hier="17" item="3"/>
          <tpl hier="19" item="1"/>
          <tpl hier="20" item="2"/>
          <tpl hier="22" item="0"/>
          <tpl hier="23" item="5"/>
          <tpl hier="24" item="4"/>
          <tpl fld="0" item="0"/>
        </tpls>
      </n>
      <n v="153">
        <tpls c="8">
          <tpl fld="1" item="70"/>
          <tpl hier="17" item="3"/>
          <tpl hier="19" item="1"/>
          <tpl hier="20" item="2"/>
          <tpl hier="22" item="0"/>
          <tpl hier="23" item="5"/>
          <tpl hier="24" item="4"/>
          <tpl fld="0" item="0"/>
        </tpls>
      </n>
      <n v="176">
        <tpls c="8">
          <tpl fld="1" item="66"/>
          <tpl hier="17" item="3"/>
          <tpl hier="19" item="1"/>
          <tpl hier="20" item="2"/>
          <tpl hier="22" item="0"/>
          <tpl hier="23" item="5"/>
          <tpl hier="24" item="4"/>
          <tpl fld="0" item="0"/>
        </tpls>
      </n>
      <n v="137">
        <tpls c="8">
          <tpl fld="1" item="62"/>
          <tpl hier="17" item="3"/>
          <tpl hier="19" item="1"/>
          <tpl hier="20" item="2"/>
          <tpl hier="22" item="0"/>
          <tpl hier="23" item="5"/>
          <tpl hier="24" item="4"/>
          <tpl fld="0" item="0"/>
        </tpls>
      </n>
      <n v="182">
        <tpls c="8">
          <tpl fld="1" item="58"/>
          <tpl hier="17" item="3"/>
          <tpl hier="19" item="1"/>
          <tpl hier="20" item="2"/>
          <tpl hier="22" item="0"/>
          <tpl hier="23" item="5"/>
          <tpl hier="24" item="4"/>
          <tpl fld="0" item="0"/>
        </tpls>
      </n>
      <n v="143">
        <tpls c="8">
          <tpl fld="1" item="54"/>
          <tpl hier="17" item="3"/>
          <tpl hier="19" item="1"/>
          <tpl hier="20" item="2"/>
          <tpl hier="22" item="0"/>
          <tpl hier="23" item="5"/>
          <tpl hier="24" item="4"/>
          <tpl fld="0" item="0"/>
        </tpls>
      </n>
      <n v="143">
        <tpls c="8">
          <tpl fld="1" item="50"/>
          <tpl hier="17" item="3"/>
          <tpl hier="19" item="1"/>
          <tpl hier="20" item="2"/>
          <tpl hier="22" item="0"/>
          <tpl hier="23" item="5"/>
          <tpl hier="24" item="4"/>
          <tpl fld="0" item="0"/>
        </tpls>
      </n>
      <n v="174">
        <tpls c="8">
          <tpl fld="1" item="46"/>
          <tpl hier="17" item="3"/>
          <tpl hier="19" item="1"/>
          <tpl hier="20" item="2"/>
          <tpl hier="22" item="0"/>
          <tpl hier="23" item="5"/>
          <tpl hier="24" item="4"/>
          <tpl fld="0" item="0"/>
        </tpls>
      </n>
      <n v="158">
        <tpls c="8">
          <tpl fld="1" item="42"/>
          <tpl hier="17" item="3"/>
          <tpl hier="19" item="1"/>
          <tpl hier="20" item="2"/>
          <tpl hier="22" item="0"/>
          <tpl hier="23" item="5"/>
          <tpl hier="24" item="4"/>
          <tpl fld="0" item="0"/>
        </tpls>
      </n>
      <n v="142">
        <tpls c="8">
          <tpl fld="1" item="38"/>
          <tpl hier="17" item="3"/>
          <tpl hier="19" item="1"/>
          <tpl hier="20" item="2"/>
          <tpl hier="22" item="0"/>
          <tpl hier="23" item="5"/>
          <tpl hier="24" item="4"/>
          <tpl fld="0" item="0"/>
        </tpls>
      </n>
      <n v="156">
        <tpls c="8">
          <tpl fld="1" item="34"/>
          <tpl hier="17" item="3"/>
          <tpl hier="19" item="1"/>
          <tpl hier="20" item="2"/>
          <tpl hier="22" item="0"/>
          <tpl hier="23" item="5"/>
          <tpl hier="24" item="4"/>
          <tpl fld="0" item="0"/>
        </tpls>
      </n>
      <n v="170">
        <tpls c="8">
          <tpl fld="1" item="30"/>
          <tpl hier="17" item="3"/>
          <tpl hier="19" item="1"/>
          <tpl hier="20" item="2"/>
          <tpl hier="22" item="0"/>
          <tpl hier="23" item="5"/>
          <tpl hier="24" item="4"/>
          <tpl fld="0" item="0"/>
        </tpls>
      </n>
      <n v="147">
        <tpls c="8">
          <tpl fld="1" item="26"/>
          <tpl hier="17" item="3"/>
          <tpl hier="19" item="1"/>
          <tpl hier="20" item="2"/>
          <tpl hier="22" item="0"/>
          <tpl hier="23" item="5"/>
          <tpl hier="24" item="4"/>
          <tpl fld="0" item="0"/>
        </tpls>
      </n>
      <n v="176">
        <tpls c="8">
          <tpl fld="1" item="22"/>
          <tpl hier="17" item="3"/>
          <tpl hier="19" item="1"/>
          <tpl hier="20" item="2"/>
          <tpl hier="22" item="0"/>
          <tpl hier="23" item="5"/>
          <tpl hier="24" item="4"/>
          <tpl fld="0" item="0"/>
        </tpls>
      </n>
      <n v="150">
        <tpls c="8">
          <tpl fld="1" item="18"/>
          <tpl hier="17" item="3"/>
          <tpl hier="19" item="1"/>
          <tpl hier="20" item="2"/>
          <tpl hier="22" item="0"/>
          <tpl hier="23" item="5"/>
          <tpl hier="24" item="4"/>
          <tpl fld="0" item="0"/>
        </tpls>
      </n>
      <n v="155">
        <tpls c="8">
          <tpl fld="1" item="14"/>
          <tpl hier="17" item="3"/>
          <tpl hier="19" item="1"/>
          <tpl hier="20" item="2"/>
          <tpl hier="22" item="0"/>
          <tpl hier="23" item="5"/>
          <tpl hier="24" item="4"/>
          <tpl fld="0" item="0"/>
        </tpls>
      </n>
      <n v="158">
        <tpls c="8">
          <tpl fld="1" item="10"/>
          <tpl hier="17" item="3"/>
          <tpl hier="19" item="1"/>
          <tpl hier="20" item="2"/>
          <tpl hier="22" item="0"/>
          <tpl hier="23" item="5"/>
          <tpl hier="24" item="4"/>
          <tpl fld="0" item="0"/>
        </tpls>
      </n>
      <n v="146">
        <tpls c="8">
          <tpl fld="1" item="6"/>
          <tpl hier="17" item="3"/>
          <tpl hier="19" item="1"/>
          <tpl hier="20" item="2"/>
          <tpl hier="22" item="0"/>
          <tpl hier="23" item="5"/>
          <tpl hier="24" item="4"/>
          <tpl fld="0" item="0"/>
        </tpls>
      </n>
      <n v="148">
        <tpls c="8">
          <tpl fld="1" item="2"/>
          <tpl hier="17" item="3"/>
          <tpl hier="19" item="1"/>
          <tpl hier="20" item="2"/>
          <tpl hier="22" item="0"/>
          <tpl hier="23" item="5"/>
          <tpl hier="24" item="4"/>
          <tpl fld="0" item="0"/>
        </tpls>
      </n>
      <n v="17419.030019760132">
        <tpls c="8">
          <tpl fld="1" item="133"/>
          <tpl hier="17" item="3"/>
          <tpl hier="19" item="1"/>
          <tpl hier="20" item="2"/>
          <tpl hier="22" item="0"/>
          <tpl hier="23" item="5"/>
          <tpl hier="24" item="4"/>
          <tpl fld="0" item="1"/>
        </tpls>
      </n>
      <n v="15082.69002532959">
        <tpls c="8">
          <tpl fld="1" item="125"/>
          <tpl hier="17" item="3"/>
          <tpl hier="19" item="1"/>
          <tpl hier="20" item="2"/>
          <tpl hier="22" item="0"/>
          <tpl hier="23" item="5"/>
          <tpl hier="24" item="4"/>
          <tpl fld="0" item="1"/>
        </tpls>
      </n>
      <n v="15463.409942626953">
        <tpls c="8">
          <tpl fld="1" item="117"/>
          <tpl hier="17" item="3"/>
          <tpl hier="19" item="1"/>
          <tpl hier="20" item="2"/>
          <tpl hier="22" item="0"/>
          <tpl hier="23" item="5"/>
          <tpl hier="24" item="4"/>
          <tpl fld="0" item="1"/>
        </tpls>
      </n>
      <n v="15878.090002059937">
        <tpls c="8">
          <tpl fld="1" item="85"/>
          <tpl hier="17" item="3"/>
          <tpl hier="19" item="1"/>
          <tpl hier="20" item="2"/>
          <tpl hier="22" item="0"/>
          <tpl hier="23" item="5"/>
          <tpl hier="24" item="4"/>
          <tpl fld="0" item="1"/>
        </tpls>
      </n>
      <n v="15231.230007171631">
        <tpls c="8">
          <tpl fld="1" item="77"/>
          <tpl hier="17" item="3"/>
          <tpl hier="19" item="1"/>
          <tpl hier="20" item="2"/>
          <tpl hier="22" item="0"/>
          <tpl hier="23" item="5"/>
          <tpl hier="24" item="4"/>
          <tpl fld="0" item="1"/>
        </tpls>
      </n>
      <n v="13508.520009994507">
        <tpls c="8">
          <tpl fld="1" item="69"/>
          <tpl hier="17" item="3"/>
          <tpl hier="19" item="1"/>
          <tpl hier="20" item="2"/>
          <tpl hier="22" item="0"/>
          <tpl hier="23" item="5"/>
          <tpl hier="24" item="4"/>
          <tpl fld="0" item="1"/>
        </tpls>
      </n>
      <n v="15972.490039825439">
        <tpls c="8">
          <tpl fld="1" item="53"/>
          <tpl hier="17" item="3"/>
          <tpl hier="19" item="1"/>
          <tpl hier="20" item="2"/>
          <tpl hier="22" item="0"/>
          <tpl hier="23" item="5"/>
          <tpl hier="24" item="4"/>
          <tpl fld="0" item="1"/>
        </tpls>
      </n>
      <n v="16744.640016555786">
        <tpls c="8">
          <tpl fld="1" item="45"/>
          <tpl hier="17" item="3"/>
          <tpl hier="19" item="1"/>
          <tpl hier="20" item="2"/>
          <tpl hier="22" item="0"/>
          <tpl hier="23" item="5"/>
          <tpl hier="24" item="4"/>
          <tpl fld="0" item="1"/>
        </tpls>
      </n>
      <n v="17169.390035629272">
        <tpls c="8">
          <tpl fld="1" item="37"/>
          <tpl hier="17" item="3"/>
          <tpl hier="19" item="1"/>
          <tpl hier="20" item="2"/>
          <tpl hier="22" item="0"/>
          <tpl hier="23" item="5"/>
          <tpl hier="24" item="4"/>
          <tpl fld="0" item="1"/>
        </tpls>
      </n>
      <n v="16091.360000610352">
        <tpls c="8">
          <tpl fld="1" item="29"/>
          <tpl hier="17" item="3"/>
          <tpl hier="19" item="1"/>
          <tpl hier="20" item="2"/>
          <tpl hier="22" item="0"/>
          <tpl hier="23" item="5"/>
          <tpl hier="24" item="4"/>
          <tpl fld="0" item="1"/>
        </tpls>
      </n>
      <n v="16991.520008087158">
        <tpls c="8">
          <tpl fld="1" item="21"/>
          <tpl hier="17" item="3"/>
          <tpl hier="19" item="1"/>
          <tpl hier="20" item="2"/>
          <tpl hier="22" item="0"/>
          <tpl hier="23" item="5"/>
          <tpl hier="24" item="4"/>
          <tpl fld="0" item="1"/>
        </tpls>
      </n>
      <n v="14526.00004196167">
        <tpls c="8">
          <tpl fld="1" item="5"/>
          <tpl hier="17" item="3"/>
          <tpl hier="19" item="1"/>
          <tpl hier="20" item="2"/>
          <tpl hier="22" item="0"/>
          <tpl hier="23" item="5"/>
          <tpl hier="24" item="4"/>
          <tpl fld="0" item="1"/>
        </tpls>
      </n>
      <n v="16141.390012741089">
        <tpls c="8">
          <tpl fld="1" item="197"/>
          <tpl hier="17" item="3"/>
          <tpl hier="19" item="1"/>
          <tpl hier="20" item="2"/>
          <tpl hier="22" item="0"/>
          <tpl hier="23" item="5"/>
          <tpl hier="24" item="4"/>
          <tpl fld="0" item="1"/>
        </tpls>
      </n>
      <n v="16167.150003433228">
        <tpls c="8">
          <tpl fld="1" item="193"/>
          <tpl hier="17" item="3"/>
          <tpl hier="19" item="1"/>
          <tpl hier="20" item="2"/>
          <tpl hier="22" item="0"/>
          <tpl hier="23" item="5"/>
          <tpl hier="24" item="4"/>
          <tpl fld="0" item="1"/>
        </tpls>
      </n>
      <n v="15659.530029296875">
        <tpls c="8">
          <tpl fld="1" item="189"/>
          <tpl hier="17" item="3"/>
          <tpl hier="19" item="1"/>
          <tpl hier="20" item="2"/>
          <tpl hier="22" item="0"/>
          <tpl hier="23" item="5"/>
          <tpl hier="24" item="4"/>
          <tpl fld="0" item="1"/>
        </tpls>
      </n>
      <n v="14253.480049133301">
        <tpls c="8">
          <tpl fld="1" item="185"/>
          <tpl hier="17" item="3"/>
          <tpl hier="19" item="1"/>
          <tpl hier="20" item="2"/>
          <tpl hier="22" item="0"/>
          <tpl hier="23" item="5"/>
          <tpl hier="24" item="4"/>
          <tpl fld="0" item="1"/>
        </tpls>
      </n>
      <n v="15380.420003890991">
        <tpls c="8">
          <tpl fld="1" item="181"/>
          <tpl hier="17" item="3"/>
          <tpl hier="19" item="1"/>
          <tpl hier="20" item="2"/>
          <tpl hier="22" item="0"/>
          <tpl hier="23" item="5"/>
          <tpl hier="24" item="4"/>
          <tpl fld="0" item="1"/>
        </tpls>
      </n>
      <n v="16777.720003128052">
        <tpls c="8">
          <tpl fld="1" item="177"/>
          <tpl hier="17" item="3"/>
          <tpl hier="19" item="1"/>
          <tpl hier="20" item="2"/>
          <tpl hier="22" item="0"/>
          <tpl hier="23" item="5"/>
          <tpl hier="24" item="4"/>
          <tpl fld="0" item="1"/>
        </tpls>
      </n>
      <n v="12879.810009002686">
        <tpls c="8">
          <tpl fld="1" item="173"/>
          <tpl hier="17" item="3"/>
          <tpl hier="19" item="1"/>
          <tpl hier="20" item="2"/>
          <tpl hier="22" item="0"/>
          <tpl hier="23" item="5"/>
          <tpl hier="24" item="4"/>
          <tpl fld="0" item="1"/>
        </tpls>
      </n>
      <n v="15316.720022201538">
        <tpls c="8">
          <tpl fld="1" item="169"/>
          <tpl hier="17" item="3"/>
          <tpl hier="19" item="1"/>
          <tpl hier="20" item="2"/>
          <tpl hier="22" item="0"/>
          <tpl hier="23" item="5"/>
          <tpl hier="24" item="4"/>
          <tpl fld="0" item="1"/>
        </tpls>
      </n>
      <n v="15027.9000415802">
        <tpls c="8">
          <tpl fld="1" item="165"/>
          <tpl hier="17" item="3"/>
          <tpl hier="19" item="1"/>
          <tpl hier="20" item="2"/>
          <tpl hier="22" item="0"/>
          <tpl hier="23" item="5"/>
          <tpl hier="24" item="4"/>
          <tpl fld="0" item="1"/>
        </tpls>
      </n>
      <n v="16272.120008468628">
        <tpls c="8">
          <tpl fld="1" item="161"/>
          <tpl hier="17" item="3"/>
          <tpl hier="19" item="1"/>
          <tpl hier="20" item="2"/>
          <tpl hier="22" item="0"/>
          <tpl hier="23" item="5"/>
          <tpl hier="24" item="4"/>
          <tpl fld="0" item="1"/>
        </tpls>
      </n>
      <n v="15554.960000991821">
        <tpls c="8">
          <tpl fld="1" item="157"/>
          <tpl hier="17" item="3"/>
          <tpl hier="19" item="1"/>
          <tpl hier="20" item="2"/>
          <tpl hier="22" item="0"/>
          <tpl hier="23" item="5"/>
          <tpl hier="24" item="4"/>
          <tpl fld="0" item="1"/>
        </tpls>
      </n>
      <n v="14995.210010528564">
        <tpls c="8">
          <tpl fld="1" item="153"/>
          <tpl hier="17" item="3"/>
          <tpl hier="19" item="1"/>
          <tpl hier="20" item="2"/>
          <tpl hier="22" item="0"/>
          <tpl hier="23" item="5"/>
          <tpl hier="24" item="4"/>
          <tpl fld="0" item="1"/>
        </tpls>
      </n>
      <n v="14421.290046691895">
        <tpls c="8">
          <tpl fld="1" item="149"/>
          <tpl hier="17" item="3"/>
          <tpl hier="19" item="1"/>
          <tpl hier="20" item="2"/>
          <tpl hier="22" item="0"/>
          <tpl hier="23" item="5"/>
          <tpl hier="24" item="4"/>
          <tpl fld="0" item="1"/>
        </tpls>
      </n>
      <n v="17461.649993896484">
        <tpls c="8">
          <tpl fld="1" item="145"/>
          <tpl hier="17" item="3"/>
          <tpl hier="19" item="1"/>
          <tpl hier="20" item="2"/>
          <tpl hier="22" item="0"/>
          <tpl hier="23" item="5"/>
          <tpl hier="24" item="4"/>
          <tpl fld="0" item="1"/>
        </tpls>
      </n>
      <n v="16248.049980163574">
        <tpls c="8">
          <tpl fld="1" item="141"/>
          <tpl hier="17" item="3"/>
          <tpl hier="19" item="1"/>
          <tpl hier="20" item="2"/>
          <tpl hier="22" item="0"/>
          <tpl hier="23" item="5"/>
          <tpl hier="24" item="4"/>
          <tpl fld="0" item="1"/>
        </tpls>
      </n>
      <n v="15902.049991607666">
        <tpls c="8">
          <tpl fld="1" item="113"/>
          <tpl hier="17" item="3"/>
          <tpl hier="19" item="1"/>
          <tpl hier="20" item="2"/>
          <tpl hier="22" item="0"/>
          <tpl hier="23" item="5"/>
          <tpl hier="24" item="4"/>
          <tpl fld="0" item="1"/>
        </tpls>
      </n>
      <n v="15760.170013427734">
        <tpls c="8">
          <tpl fld="1" item="109"/>
          <tpl hier="17" item="3"/>
          <tpl hier="19" item="1"/>
          <tpl hier="20" item="2"/>
          <tpl hier="22" item="0"/>
          <tpl hier="23" item="5"/>
          <tpl hier="24" item="4"/>
          <tpl fld="0" item="1"/>
        </tpls>
      </n>
      <n v="14045.589998245239">
        <tpls c="8">
          <tpl fld="1" item="105"/>
          <tpl hier="17" item="3"/>
          <tpl hier="19" item="1"/>
          <tpl hier="20" item="2"/>
          <tpl hier="22" item="0"/>
          <tpl hier="23" item="5"/>
          <tpl hier="24" item="4"/>
          <tpl fld="0" item="1"/>
        </tpls>
      </n>
      <n v="15631.229986190796">
        <tpls c="8">
          <tpl fld="1" item="101"/>
          <tpl hier="17" item="3"/>
          <tpl hier="19" item="1"/>
          <tpl hier="20" item="2"/>
          <tpl hier="22" item="0"/>
          <tpl hier="23" item="5"/>
          <tpl hier="24" item="4"/>
          <tpl fld="0" item="1"/>
        </tpls>
      </n>
      <n v="14526.18000793457">
        <tpls c="8">
          <tpl fld="1" item="97"/>
          <tpl hier="17" item="3"/>
          <tpl hier="19" item="1"/>
          <tpl hier="20" item="2"/>
          <tpl hier="22" item="0"/>
          <tpl hier="23" item="5"/>
          <tpl hier="24" item="4"/>
          <tpl fld="0" item="1"/>
        </tpls>
      </n>
      <n v="14928.190010070801">
        <tpls c="8">
          <tpl fld="1" item="89"/>
          <tpl hier="17" item="3"/>
          <tpl hier="19" item="1"/>
          <tpl hier="20" item="2"/>
          <tpl hier="22" item="0"/>
          <tpl hier="23" item="5"/>
          <tpl hier="24" item="4"/>
          <tpl fld="0" item="1"/>
        </tpls>
      </n>
      <n v="13899.610004425049">
        <tpls c="8">
          <tpl fld="1" item="65"/>
          <tpl hier="17" item="3"/>
          <tpl hier="19" item="1"/>
          <tpl hier="20" item="2"/>
          <tpl hier="22" item="0"/>
          <tpl hier="23" item="5"/>
          <tpl hier="24" item="4"/>
          <tpl fld="0" item="1"/>
        </tpls>
      </n>
      <n v="17791.62998008728">
        <tpls c="8">
          <tpl fld="1" item="41"/>
          <tpl hier="17" item="3"/>
          <tpl hier="19" item="1"/>
          <tpl hier="20" item="2"/>
          <tpl hier="22" item="0"/>
          <tpl hier="23" item="5"/>
          <tpl hier="24" item="4"/>
          <tpl fld="0" item="1"/>
        </tpls>
      </n>
      <n v="13709.599983215332">
        <tpls c="8">
          <tpl fld="1" item="13"/>
          <tpl hier="17" item="3"/>
          <tpl hier="19" item="1"/>
          <tpl hier="20" item="2"/>
          <tpl hier="22" item="0"/>
          <tpl hier="23" item="5"/>
          <tpl hier="24" item="4"/>
          <tpl fld="0" item="1"/>
        </tpls>
      </n>
      <n v="168">
        <tpls c="8">
          <tpl fld="1" item="197"/>
          <tpl hier="17" item="3"/>
          <tpl hier="19" item="1"/>
          <tpl hier="20" item="2"/>
          <tpl hier="22" item="0"/>
          <tpl hier="23" item="5"/>
          <tpl hier="24" item="4"/>
          <tpl fld="0" item="0"/>
        </tpls>
      </n>
      <n v="166">
        <tpls c="8">
          <tpl fld="1" item="193"/>
          <tpl hier="17" item="3"/>
          <tpl hier="19" item="1"/>
          <tpl hier="20" item="2"/>
          <tpl hier="22" item="0"/>
          <tpl hier="23" item="5"/>
          <tpl hier="24" item="4"/>
          <tpl fld="0" item="0"/>
        </tpls>
      </n>
      <n v="164">
        <tpls c="8">
          <tpl fld="1" item="189"/>
          <tpl hier="17" item="3"/>
          <tpl hier="19" item="1"/>
          <tpl hier="20" item="2"/>
          <tpl hier="22" item="0"/>
          <tpl hier="23" item="5"/>
          <tpl hier="24" item="4"/>
          <tpl fld="0" item="0"/>
        </tpls>
      </n>
      <n v="146">
        <tpls c="8">
          <tpl fld="1" item="185"/>
          <tpl hier="17" item="3"/>
          <tpl hier="19" item="1"/>
          <tpl hier="20" item="2"/>
          <tpl hier="22" item="0"/>
          <tpl hier="23" item="5"/>
          <tpl hier="24" item="4"/>
          <tpl fld="0" item="0"/>
        </tpls>
      </n>
      <n v="150">
        <tpls c="8">
          <tpl fld="1" item="181"/>
          <tpl hier="17" item="3"/>
          <tpl hier="19" item="1"/>
          <tpl hier="20" item="2"/>
          <tpl hier="22" item="0"/>
          <tpl hier="23" item="5"/>
          <tpl hier="24" item="4"/>
          <tpl fld="0" item="0"/>
        </tpls>
      </n>
      <n v="161">
        <tpls c="8">
          <tpl fld="1" item="177"/>
          <tpl hier="17" item="3"/>
          <tpl hier="19" item="1"/>
          <tpl hier="20" item="2"/>
          <tpl hier="22" item="0"/>
          <tpl hier="23" item="5"/>
          <tpl hier="24" item="4"/>
          <tpl fld="0" item="0"/>
        </tpls>
      </n>
      <n v="132">
        <tpls c="8">
          <tpl fld="1" item="173"/>
          <tpl hier="17" item="3"/>
          <tpl hier="19" item="1"/>
          <tpl hier="20" item="2"/>
          <tpl hier="22" item="0"/>
          <tpl hier="23" item="5"/>
          <tpl hier="24" item="4"/>
          <tpl fld="0" item="0"/>
        </tpls>
      </n>
      <n v="155">
        <tpls c="8">
          <tpl fld="1" item="169"/>
          <tpl hier="17" item="3"/>
          <tpl hier="19" item="1"/>
          <tpl hier="20" item="2"/>
          <tpl hier="22" item="0"/>
          <tpl hier="23" item="5"/>
          <tpl hier="24" item="4"/>
          <tpl fld="0" item="0"/>
        </tpls>
      </n>
      <n v="155">
        <tpls c="8">
          <tpl fld="1" item="165"/>
          <tpl hier="17" item="3"/>
          <tpl hier="19" item="1"/>
          <tpl hier="20" item="2"/>
          <tpl hier="22" item="0"/>
          <tpl hier="23" item="5"/>
          <tpl hier="24" item="4"/>
          <tpl fld="0" item="0"/>
        </tpls>
      </n>
      <n v="159">
        <tpls c="8">
          <tpl fld="1" item="161"/>
          <tpl hier="17" item="3"/>
          <tpl hier="19" item="1"/>
          <tpl hier="20" item="2"/>
          <tpl hier="22" item="0"/>
          <tpl hier="23" item="5"/>
          <tpl hier="24" item="4"/>
          <tpl fld="0" item="0"/>
        </tpls>
      </n>
      <n v="153">
        <tpls c="8">
          <tpl fld="1" item="157"/>
          <tpl hier="17" item="3"/>
          <tpl hier="19" item="1"/>
          <tpl hier="20" item="2"/>
          <tpl hier="22" item="0"/>
          <tpl hier="23" item="5"/>
          <tpl hier="24" item="4"/>
          <tpl fld="0" item="0"/>
        </tpls>
      </n>
      <n v="142">
        <tpls c="8">
          <tpl fld="1" item="153"/>
          <tpl hier="17" item="3"/>
          <tpl hier="19" item="1"/>
          <tpl hier="20" item="2"/>
          <tpl hier="22" item="0"/>
          <tpl hier="23" item="5"/>
          <tpl hier="24" item="4"/>
          <tpl fld="0" item="0"/>
        </tpls>
      </n>
      <n v="144">
        <tpls c="8">
          <tpl fld="1" item="149"/>
          <tpl hier="17" item="3"/>
          <tpl hier="19" item="1"/>
          <tpl hier="20" item="2"/>
          <tpl hier="22" item="0"/>
          <tpl hier="23" item="5"/>
          <tpl hier="24" item="4"/>
          <tpl fld="0" item="0"/>
        </tpls>
      </n>
      <n v="167">
        <tpls c="8">
          <tpl fld="1" item="145"/>
          <tpl hier="17" item="3"/>
          <tpl hier="19" item="1"/>
          <tpl hier="20" item="2"/>
          <tpl hier="22" item="0"/>
          <tpl hier="23" item="5"/>
          <tpl hier="24" item="4"/>
          <tpl fld="0" item="0"/>
        </tpls>
      </n>
      <n v="171">
        <tpls c="8">
          <tpl fld="1" item="141"/>
          <tpl hier="17" item="3"/>
          <tpl hier="19" item="1"/>
          <tpl hier="20" item="2"/>
          <tpl hier="22" item="0"/>
          <tpl hier="23" item="5"/>
          <tpl hier="24" item="4"/>
          <tpl fld="0" item="0"/>
        </tpls>
      </n>
      <n v="158">
        <tpls c="8">
          <tpl fld="1" item="137"/>
          <tpl hier="17" item="3"/>
          <tpl hier="19" item="1"/>
          <tpl hier="20" item="2"/>
          <tpl hier="22" item="0"/>
          <tpl hier="23" item="5"/>
          <tpl hier="24" item="4"/>
          <tpl fld="0" item="0"/>
        </tpls>
      </n>
      <n v="160">
        <tpls c="8">
          <tpl fld="1" item="133"/>
          <tpl hier="17" item="3"/>
          <tpl hier="19" item="1"/>
          <tpl hier="20" item="2"/>
          <tpl hier="22" item="0"/>
          <tpl hier="23" item="5"/>
          <tpl hier="24" item="4"/>
          <tpl fld="0" item="0"/>
        </tpls>
      </n>
      <n v="158">
        <tpls c="8">
          <tpl fld="1" item="129"/>
          <tpl hier="17" item="3"/>
          <tpl hier="19" item="1"/>
          <tpl hier="20" item="2"/>
          <tpl hier="22" item="0"/>
          <tpl hier="23" item="5"/>
          <tpl hier="24" item="4"/>
          <tpl fld="0" item="0"/>
        </tpls>
      </n>
      <n v="155">
        <tpls c="8">
          <tpl fld="1" item="125"/>
          <tpl hier="17" item="3"/>
          <tpl hier="19" item="1"/>
          <tpl hier="20" item="2"/>
          <tpl hier="22" item="0"/>
          <tpl hier="23" item="5"/>
          <tpl hier="24" item="4"/>
          <tpl fld="0" item="0"/>
        </tpls>
      </n>
      <n v="130">
        <tpls c="8">
          <tpl fld="1" item="121"/>
          <tpl hier="17" item="3"/>
          <tpl hier="19" item="1"/>
          <tpl hier="20" item="2"/>
          <tpl hier="22" item="0"/>
          <tpl hier="23" item="5"/>
          <tpl hier="24" item="4"/>
          <tpl fld="0" item="0"/>
        </tpls>
      </n>
      <n v="148">
        <tpls c="8">
          <tpl fld="1" item="117"/>
          <tpl hier="17" item="3"/>
          <tpl hier="19" item="1"/>
          <tpl hier="20" item="2"/>
          <tpl hier="22" item="0"/>
          <tpl hier="23" item="5"/>
          <tpl hier="24" item="4"/>
          <tpl fld="0" item="0"/>
        </tpls>
      </n>
      <n v="160">
        <tpls c="8">
          <tpl fld="1" item="113"/>
          <tpl hier="17" item="3"/>
          <tpl hier="19" item="1"/>
          <tpl hier="20" item="2"/>
          <tpl hier="22" item="0"/>
          <tpl hier="23" item="5"/>
          <tpl hier="24" item="4"/>
          <tpl fld="0" item="0"/>
        </tpls>
      </n>
      <n v="150">
        <tpls c="8">
          <tpl fld="1" item="109"/>
          <tpl hier="17" item="3"/>
          <tpl hier="19" item="1"/>
          <tpl hier="20" item="2"/>
          <tpl hier="22" item="0"/>
          <tpl hier="23" item="5"/>
          <tpl hier="24" item="4"/>
          <tpl fld="0" item="0"/>
        </tpls>
      </n>
      <n v="145">
        <tpls c="8">
          <tpl fld="1" item="105"/>
          <tpl hier="17" item="3"/>
          <tpl hier="19" item="1"/>
          <tpl hier="20" item="2"/>
          <tpl hier="22" item="0"/>
          <tpl hier="23" item="5"/>
          <tpl hier="24" item="4"/>
          <tpl fld="0" item="0"/>
        </tpls>
      </n>
      <n v="150">
        <tpls c="8">
          <tpl fld="1" item="101"/>
          <tpl hier="17" item="3"/>
          <tpl hier="19" item="1"/>
          <tpl hier="20" item="2"/>
          <tpl hier="22" item="0"/>
          <tpl hier="23" item="5"/>
          <tpl hier="24" item="4"/>
          <tpl fld="0" item="0"/>
        </tpls>
      </n>
      <n v="139">
        <tpls c="8">
          <tpl fld="1" item="97"/>
          <tpl hier="17" item="3"/>
          <tpl hier="19" item="1"/>
          <tpl hier="20" item="2"/>
          <tpl hier="22" item="0"/>
          <tpl hier="23" item="5"/>
          <tpl hier="24" item="4"/>
          <tpl fld="0" item="0"/>
        </tpls>
      </n>
      <n v="158">
        <tpls c="8">
          <tpl fld="1" item="93"/>
          <tpl hier="17" item="3"/>
          <tpl hier="19" item="1"/>
          <tpl hier="20" item="2"/>
          <tpl hier="22" item="0"/>
          <tpl hier="23" item="5"/>
          <tpl hier="24" item="4"/>
          <tpl fld="0" item="0"/>
        </tpls>
      </n>
      <n v="139">
        <tpls c="8">
          <tpl fld="1" item="89"/>
          <tpl hier="17" item="3"/>
          <tpl hier="19" item="1"/>
          <tpl hier="20" item="2"/>
          <tpl hier="22" item="0"/>
          <tpl hier="23" item="5"/>
          <tpl hier="24" item="4"/>
          <tpl fld="0" item="0"/>
        </tpls>
      </n>
      <n v="147">
        <tpls c="8">
          <tpl fld="1" item="85"/>
          <tpl hier="17" item="3"/>
          <tpl hier="19" item="1"/>
          <tpl hier="20" item="2"/>
          <tpl hier="22" item="0"/>
          <tpl hier="23" item="5"/>
          <tpl hier="24" item="4"/>
          <tpl fld="0" item="0"/>
        </tpls>
      </n>
      <n v="159">
        <tpls c="8">
          <tpl fld="1" item="81"/>
          <tpl hier="17" item="3"/>
          <tpl hier="19" item="1"/>
          <tpl hier="20" item="2"/>
          <tpl hier="22" item="0"/>
          <tpl hier="23" item="5"/>
          <tpl hier="24" item="4"/>
          <tpl fld="0" item="0"/>
        </tpls>
      </n>
      <n v="168">
        <tpls c="8">
          <tpl fld="1" item="77"/>
          <tpl hier="17" item="3"/>
          <tpl hier="19" item="1"/>
          <tpl hier="20" item="2"/>
          <tpl hier="22" item="0"/>
          <tpl hier="23" item="5"/>
          <tpl hier="24" item="4"/>
          <tpl fld="0" item="0"/>
        </tpls>
      </n>
      <n v="159">
        <tpls c="8">
          <tpl fld="1" item="73"/>
          <tpl hier="17" item="3"/>
          <tpl hier="19" item="1"/>
          <tpl hier="20" item="2"/>
          <tpl hier="22" item="0"/>
          <tpl hier="23" item="5"/>
          <tpl hier="24" item="4"/>
          <tpl fld="0" item="0"/>
        </tpls>
      </n>
      <n v="133">
        <tpls c="8">
          <tpl fld="1" item="69"/>
          <tpl hier="17" item="3"/>
          <tpl hier="19" item="1"/>
          <tpl hier="20" item="2"/>
          <tpl hier="22" item="0"/>
          <tpl hier="23" item="5"/>
          <tpl hier="24" item="4"/>
          <tpl fld="0" item="0"/>
        </tpls>
      </n>
      <n v="145">
        <tpls c="8">
          <tpl fld="1" item="65"/>
          <tpl hier="17" item="3"/>
          <tpl hier="19" item="1"/>
          <tpl hier="20" item="2"/>
          <tpl hier="22" item="0"/>
          <tpl hier="23" item="5"/>
          <tpl hier="24" item="4"/>
          <tpl fld="0" item="0"/>
        </tpls>
      </n>
      <n v="143">
        <tpls c="8">
          <tpl fld="1" item="61"/>
          <tpl hier="17" item="3"/>
          <tpl hier="19" item="1"/>
          <tpl hier="20" item="2"/>
          <tpl hier="22" item="0"/>
          <tpl hier="23" item="5"/>
          <tpl hier="24" item="4"/>
          <tpl fld="0" item="0"/>
        </tpls>
      </n>
      <n v="145">
        <tpls c="8">
          <tpl fld="1" item="57"/>
          <tpl hier="17" item="3"/>
          <tpl hier="19" item="1"/>
          <tpl hier="20" item="2"/>
          <tpl hier="22" item="0"/>
          <tpl hier="23" item="5"/>
          <tpl hier="24" item="4"/>
          <tpl fld="0" item="0"/>
        </tpls>
      </n>
      <n v="163">
        <tpls c="8">
          <tpl fld="1" item="53"/>
          <tpl hier="17" item="3"/>
          <tpl hier="19" item="1"/>
          <tpl hier="20" item="2"/>
          <tpl hier="22" item="0"/>
          <tpl hier="23" item="5"/>
          <tpl hier="24" item="4"/>
          <tpl fld="0" item="0"/>
        </tpls>
      </n>
      <n v="165">
        <tpls c="8">
          <tpl fld="1" item="49"/>
          <tpl hier="17" item="3"/>
          <tpl hier="19" item="1"/>
          <tpl hier="20" item="2"/>
          <tpl hier="22" item="0"/>
          <tpl hier="23" item="5"/>
          <tpl hier="24" item="4"/>
          <tpl fld="0" item="0"/>
        </tpls>
      </n>
      <n v="148">
        <tpls c="8">
          <tpl fld="1" item="45"/>
          <tpl hier="17" item="3"/>
          <tpl hier="19" item="1"/>
          <tpl hier="20" item="2"/>
          <tpl hier="22" item="0"/>
          <tpl hier="23" item="5"/>
          <tpl hier="24" item="4"/>
          <tpl fld="0" item="0"/>
        </tpls>
      </n>
      <n v="166">
        <tpls c="8">
          <tpl fld="1" item="41"/>
          <tpl hier="17" item="3"/>
          <tpl hier="19" item="1"/>
          <tpl hier="20" item="2"/>
          <tpl hier="22" item="0"/>
          <tpl hier="23" item="5"/>
          <tpl hier="24" item="4"/>
          <tpl fld="0" item="0"/>
        </tpls>
      </n>
      <n v="149">
        <tpls c="8">
          <tpl fld="1" item="37"/>
          <tpl hier="17" item="3"/>
          <tpl hier="19" item="1"/>
          <tpl hier="20" item="2"/>
          <tpl hier="22" item="0"/>
          <tpl hier="23" item="5"/>
          <tpl hier="24" item="4"/>
          <tpl fld="0" item="0"/>
        </tpls>
      </n>
      <n v="156">
        <tpls c="8">
          <tpl fld="1" item="33"/>
          <tpl hier="17" item="3"/>
          <tpl hier="19" item="1"/>
          <tpl hier="20" item="2"/>
          <tpl hier="22" item="0"/>
          <tpl hier="23" item="5"/>
          <tpl hier="24" item="4"/>
          <tpl fld="0" item="0"/>
        </tpls>
      </n>
      <n v="150">
        <tpls c="8">
          <tpl fld="1" item="29"/>
          <tpl hier="17" item="3"/>
          <tpl hier="19" item="1"/>
          <tpl hier="20" item="2"/>
          <tpl hier="22" item="0"/>
          <tpl hier="23" item="5"/>
          <tpl hier="24" item="4"/>
          <tpl fld="0" item="0"/>
        </tpls>
      </n>
      <n v="148">
        <tpls c="8">
          <tpl fld="1" item="25"/>
          <tpl hier="17" item="3"/>
          <tpl hier="19" item="1"/>
          <tpl hier="20" item="2"/>
          <tpl hier="22" item="0"/>
          <tpl hier="23" item="5"/>
          <tpl hier="24" item="4"/>
          <tpl fld="0" item="0"/>
        </tpls>
      </n>
      <n v="162">
        <tpls c="8">
          <tpl fld="1" item="21"/>
          <tpl hier="17" item="3"/>
          <tpl hier="19" item="1"/>
          <tpl hier="20" item="2"/>
          <tpl hier="22" item="0"/>
          <tpl hier="23" item="5"/>
          <tpl hier="24" item="4"/>
          <tpl fld="0" item="0"/>
        </tpls>
      </n>
      <n v="133">
        <tpls c="8">
          <tpl fld="1" item="13"/>
          <tpl hier="17" item="3"/>
          <tpl hier="19" item="1"/>
          <tpl hier="20" item="2"/>
          <tpl hier="22" item="0"/>
          <tpl hier="23" item="5"/>
          <tpl hier="24" item="4"/>
          <tpl fld="0" item="0"/>
        </tpls>
      </n>
      <n v="169">
        <tpls c="8">
          <tpl fld="1" item="9"/>
          <tpl hier="17" item="3"/>
          <tpl hier="19" item="1"/>
          <tpl hier="20" item="2"/>
          <tpl hier="22" item="0"/>
          <tpl hier="23" item="5"/>
          <tpl hier="24" item="4"/>
          <tpl fld="0" item="0"/>
        </tpls>
      </n>
      <n v="151">
        <tpls c="8">
          <tpl fld="1" item="5"/>
          <tpl hier="17" item="3"/>
          <tpl hier="19" item="1"/>
          <tpl hier="20" item="2"/>
          <tpl hier="22" item="0"/>
          <tpl hier="23" item="5"/>
          <tpl hier="24" item="4"/>
          <tpl fld="0" item="0"/>
        </tpls>
      </n>
      <n v="161">
        <tpls c="8">
          <tpl fld="1" item="1"/>
          <tpl hier="17" item="3"/>
          <tpl hier="19" item="1"/>
          <tpl hier="20" item="2"/>
          <tpl hier="22" item="0"/>
          <tpl hier="23" item="5"/>
          <tpl hier="24" item="4"/>
          <tpl fld="0" item="0"/>
        </tpls>
      </n>
      <n v="13681.500017166138">
        <tpls c="8">
          <tpl fld="1" item="121"/>
          <tpl hier="17" item="3"/>
          <tpl hier="19" item="1"/>
          <tpl hier="20" item="2"/>
          <tpl hier="22" item="0"/>
          <tpl hier="23" item="5"/>
          <tpl hier="24" item="4"/>
          <tpl fld="0" item="1"/>
        </tpls>
      </n>
      <n v="16238.830018997192">
        <tpls c="8">
          <tpl fld="1" item="93"/>
          <tpl hier="17" item="3"/>
          <tpl hier="19" item="1"/>
          <tpl hier="20" item="2"/>
          <tpl hier="22" item="0"/>
          <tpl hier="23" item="5"/>
          <tpl hier="24" item="4"/>
          <tpl fld="0" item="1"/>
        </tpls>
      </n>
      <n v="13906.670001983643">
        <tpls c="8">
          <tpl fld="1" item="61"/>
          <tpl hier="17" item="3"/>
          <tpl hier="19" item="1"/>
          <tpl hier="20" item="2"/>
          <tpl hier="22" item="0"/>
          <tpl hier="23" item="5"/>
          <tpl hier="24" item="4"/>
          <tpl fld="0" item="1"/>
        </tpls>
      </n>
      <n v="15752.53000831604">
        <tpls c="8">
          <tpl fld="1" item="33"/>
          <tpl hier="17" item="3"/>
          <tpl hier="19" item="1"/>
          <tpl hier="20" item="2"/>
          <tpl hier="22" item="0"/>
          <tpl hier="23" item="5"/>
          <tpl hier="24" item="4"/>
          <tpl fld="0" item="1"/>
        </tpls>
      </n>
      <n v="17600.480009078979">
        <tpls c="8">
          <tpl fld="1" item="9"/>
          <tpl hier="17" item="3"/>
          <tpl hier="19" item="1"/>
          <tpl hier="20" item="2"/>
          <tpl hier="22" item="0"/>
          <tpl hier="23" item="5"/>
          <tpl hier="24" item="4"/>
          <tpl fld="0" item="1"/>
        </tpls>
      </n>
      <n v="147">
        <tpls c="8">
          <tpl fld="1" item="156"/>
          <tpl hier="17" item="3"/>
          <tpl hier="19" item="1"/>
          <tpl hier="20" item="2"/>
          <tpl hier="22" item="0"/>
          <tpl hier="23" item="5"/>
          <tpl hier="24" item="4"/>
          <tpl fld="0" item="0"/>
        </tpls>
      </n>
      <n v="15044.380002975464">
        <tpls c="8">
          <tpl fld="1" item="156"/>
          <tpl hier="17" item="3"/>
          <tpl hier="19" item="1"/>
          <tpl hier="20" item="2"/>
          <tpl hier="22" item="0"/>
          <tpl hier="23" item="5"/>
          <tpl hier="24" item="4"/>
          <tpl fld="0" item="1"/>
        </tpls>
      </n>
      <n v="171">
        <tpls c="8">
          <tpl fld="1" item="92"/>
          <tpl hier="17" item="3"/>
          <tpl hier="19" item="1"/>
          <tpl hier="20" item="2"/>
          <tpl hier="22" item="0"/>
          <tpl hier="23" item="5"/>
          <tpl hier="24" item="4"/>
          <tpl fld="0" item="0"/>
        </tpls>
      </n>
      <n v="18784.169933319092">
        <tpls c="8">
          <tpl fld="1" item="92"/>
          <tpl hier="17" item="3"/>
          <tpl hier="19" item="1"/>
          <tpl hier="20" item="2"/>
          <tpl hier="22" item="0"/>
          <tpl hier="23" item="5"/>
          <tpl hier="24" item="4"/>
          <tpl fld="0" item="1"/>
        </tpls>
      </n>
      <n v="152">
        <tpls c="8">
          <tpl fld="1" item="36"/>
          <tpl hier="17" item="3"/>
          <tpl hier="19" item="1"/>
          <tpl hier="20" item="2"/>
          <tpl hier="22" item="0"/>
          <tpl hier="23" item="5"/>
          <tpl hier="24" item="4"/>
          <tpl fld="0" item="0"/>
        </tpls>
      </n>
      <n v="16157.860019683838">
        <tpls c="8">
          <tpl fld="1" item="36"/>
          <tpl hier="17" item="3"/>
          <tpl hier="19" item="1"/>
          <tpl hier="20" item="2"/>
          <tpl hier="22" item="0"/>
          <tpl hier="23" item="5"/>
          <tpl hier="24" item="4"/>
          <tpl fld="0" item="1"/>
        </tpls>
      </n>
      <n v="30782">
        <tpls c="8">
          <tpl hier="16" item="4294967295"/>
          <tpl hier="17" item="3"/>
          <tpl hier="19" item="1"/>
          <tpl hier="20" item="2"/>
          <tpl hier="22" item="0"/>
          <tpl hier="23" item="5"/>
          <tpl hier="24" item="4"/>
          <tpl fld="0" item="0"/>
        </tpls>
      </n>
      <n v="3164388.4722633362">
        <tpls c="8">
          <tpl hier="16" item="4294967295"/>
          <tpl hier="17" item="3"/>
          <tpl hier="19" item="1"/>
          <tpl hier="20" item="2"/>
          <tpl hier="22" item="0"/>
          <tpl hier="23" item="5"/>
          <tpl hier="24" item="4"/>
          <tpl fld="0" item="1"/>
        </tpls>
      </n>
      <n v="159">
        <tpls c="8">
          <tpl fld="1" item="192"/>
          <tpl hier="17" item="3"/>
          <tpl hier="19" item="1"/>
          <tpl hier="20" item="2"/>
          <tpl hier="22" item="0"/>
          <tpl hier="23" item="5"/>
          <tpl hier="24" item="4"/>
          <tpl fld="0" item="0"/>
        </tpls>
      </n>
      <n v="16121.880023956299">
        <tpls c="8">
          <tpl fld="1" item="192"/>
          <tpl hier="17" item="3"/>
          <tpl hier="19" item="1"/>
          <tpl hier="20" item="2"/>
          <tpl hier="22" item="0"/>
          <tpl hier="23" item="5"/>
          <tpl hier="24" item="4"/>
          <tpl fld="0" item="1"/>
        </tpls>
      </n>
      <n v="172">
        <tpls c="8">
          <tpl fld="1" item="184"/>
          <tpl hier="17" item="3"/>
          <tpl hier="19" item="1"/>
          <tpl hier="20" item="2"/>
          <tpl hier="22" item="0"/>
          <tpl hier="23" item="5"/>
          <tpl hier="24" item="4"/>
          <tpl fld="0" item="0"/>
        </tpls>
      </n>
      <n v="17899.540033340454">
        <tpls c="8">
          <tpl fld="1" item="184"/>
          <tpl hier="17" item="3"/>
          <tpl hier="19" item="1"/>
          <tpl hier="20" item="2"/>
          <tpl hier="22" item="0"/>
          <tpl hier="23" item="5"/>
          <tpl hier="24" item="4"/>
          <tpl fld="0" item="1"/>
        </tpls>
      </n>
      <n v="171">
        <tpls c="8">
          <tpl fld="1" item="176"/>
          <tpl hier="17" item="3"/>
          <tpl hier="19" item="1"/>
          <tpl hier="20" item="2"/>
          <tpl hier="22" item="0"/>
          <tpl hier="23" item="5"/>
          <tpl hier="24" item="4"/>
          <tpl fld="0" item="0"/>
        </tpls>
      </n>
      <n v="17356.089990615845">
        <tpls c="8">
          <tpl fld="1" item="176"/>
          <tpl hier="17" item="3"/>
          <tpl hier="19" item="1"/>
          <tpl hier="20" item="2"/>
          <tpl hier="22" item="0"/>
          <tpl hier="23" item="5"/>
          <tpl hier="24" item="4"/>
          <tpl fld="0" item="1"/>
        </tpls>
      </n>
      <n v="151">
        <tpls c="8">
          <tpl fld="1" item="168"/>
          <tpl hier="17" item="3"/>
          <tpl hier="19" item="1"/>
          <tpl hier="20" item="2"/>
          <tpl hier="22" item="0"/>
          <tpl hier="23" item="5"/>
          <tpl hier="24" item="4"/>
          <tpl fld="0" item="0"/>
        </tpls>
      </n>
      <n v="15506.33002281189">
        <tpls c="8">
          <tpl fld="1" item="168"/>
          <tpl hier="17" item="3"/>
          <tpl hier="19" item="1"/>
          <tpl hier="20" item="2"/>
          <tpl hier="22" item="0"/>
          <tpl hier="23" item="5"/>
          <tpl hier="24" item="4"/>
          <tpl fld="0" item="1"/>
        </tpls>
      </n>
      <n v="143">
        <tpls c="8">
          <tpl fld="1" item="160"/>
          <tpl hier="17" item="3"/>
          <tpl hier="19" item="1"/>
          <tpl hier="20" item="2"/>
          <tpl hier="22" item="0"/>
          <tpl hier="23" item="5"/>
          <tpl hier="24" item="4"/>
          <tpl fld="0" item="0"/>
        </tpls>
      </n>
      <n v="14946.060047149658">
        <tpls c="8">
          <tpl fld="1" item="160"/>
          <tpl hier="17" item="3"/>
          <tpl hier="19" item="1"/>
          <tpl hier="20" item="2"/>
          <tpl hier="22" item="0"/>
          <tpl hier="23" item="5"/>
          <tpl hier="24" item="4"/>
          <tpl fld="0" item="1"/>
        </tpls>
      </n>
      <n v="170">
        <tpls c="8">
          <tpl fld="1" item="152"/>
          <tpl hier="17" item="3"/>
          <tpl hier="19" item="1"/>
          <tpl hier="20" item="2"/>
          <tpl hier="22" item="0"/>
          <tpl hier="23" item="5"/>
          <tpl hier="24" item="4"/>
          <tpl fld="0" item="0"/>
        </tpls>
      </n>
      <n v="16563.480009078979">
        <tpls c="8">
          <tpl fld="1" item="152"/>
          <tpl hier="17" item="3"/>
          <tpl hier="19" item="1"/>
          <tpl hier="20" item="2"/>
          <tpl hier="22" item="0"/>
          <tpl hier="23" item="5"/>
          <tpl hier="24" item="4"/>
          <tpl fld="0" item="1"/>
        </tpls>
      </n>
      <n v="140">
        <tpls c="8">
          <tpl fld="1" item="144"/>
          <tpl hier="17" item="3"/>
          <tpl hier="19" item="1"/>
          <tpl hier="20" item="2"/>
          <tpl hier="22" item="0"/>
          <tpl hier="23" item="5"/>
          <tpl hier="24" item="4"/>
          <tpl fld="0" item="0"/>
        </tpls>
      </n>
      <n v="13964.999992370605">
        <tpls c="8">
          <tpl fld="1" item="144"/>
          <tpl hier="17" item="3"/>
          <tpl hier="19" item="1"/>
          <tpl hier="20" item="2"/>
          <tpl hier="22" item="0"/>
          <tpl hier="23" item="5"/>
          <tpl hier="24" item="4"/>
          <tpl fld="0" item="1"/>
        </tpls>
      </n>
      <n v="157">
        <tpls c="8">
          <tpl fld="1" item="136"/>
          <tpl hier="17" item="3"/>
          <tpl hier="19" item="1"/>
          <tpl hier="20" item="2"/>
          <tpl hier="22" item="0"/>
          <tpl hier="23" item="5"/>
          <tpl hier="24" item="4"/>
          <tpl fld="0" item="0"/>
        </tpls>
      </n>
      <n v="16090.690006256104">
        <tpls c="8">
          <tpl fld="1" item="136"/>
          <tpl hier="17" item="3"/>
          <tpl hier="19" item="1"/>
          <tpl hier="20" item="2"/>
          <tpl hier="22" item="0"/>
          <tpl hier="23" item="5"/>
          <tpl hier="24" item="4"/>
          <tpl fld="0" item="1"/>
        </tpls>
      </n>
      <n v="180">
        <tpls c="8">
          <tpl fld="1" item="128"/>
          <tpl hier="17" item="3"/>
          <tpl hier="19" item="1"/>
          <tpl hier="20" item="2"/>
          <tpl hier="22" item="0"/>
          <tpl hier="23" item="5"/>
          <tpl hier="24" item="4"/>
          <tpl fld="0" item="0"/>
        </tpls>
      </n>
      <n v="19351.00001335144">
        <tpls c="8">
          <tpl fld="1" item="128"/>
          <tpl hier="17" item="3"/>
          <tpl hier="19" item="1"/>
          <tpl hier="20" item="2"/>
          <tpl hier="22" item="0"/>
          <tpl hier="23" item="5"/>
          <tpl hier="24" item="4"/>
          <tpl fld="0" item="1"/>
        </tpls>
      </n>
      <n v="142">
        <tpls c="8">
          <tpl fld="1" item="120"/>
          <tpl hier="17" item="3"/>
          <tpl hier="19" item="1"/>
          <tpl hier="20" item="2"/>
          <tpl hier="22" item="0"/>
          <tpl hier="23" item="5"/>
          <tpl hier="24" item="4"/>
          <tpl fld="0" item="0"/>
        </tpls>
      </n>
      <n v="14753.1399974823">
        <tpls c="8">
          <tpl fld="1" item="120"/>
          <tpl hier="17" item="3"/>
          <tpl hier="19" item="1"/>
          <tpl hier="20" item="2"/>
          <tpl hier="22" item="0"/>
          <tpl hier="23" item="5"/>
          <tpl hier="24" item="4"/>
          <tpl fld="0" item="1"/>
        </tpls>
      </n>
      <n v="149">
        <tpls c="8">
          <tpl fld="1" item="112"/>
          <tpl hier="17" item="3"/>
          <tpl hier="19" item="1"/>
          <tpl hier="20" item="2"/>
          <tpl hier="22" item="0"/>
          <tpl hier="23" item="5"/>
          <tpl hier="24" item="4"/>
          <tpl fld="0" item="0"/>
        </tpls>
      </n>
      <n v="14675.359985351563">
        <tpls c="8">
          <tpl fld="1" item="112"/>
          <tpl hier="17" item="3"/>
          <tpl hier="19" item="1"/>
          <tpl hier="20" item="2"/>
          <tpl hier="22" item="0"/>
          <tpl hier="23" item="5"/>
          <tpl hier="24" item="4"/>
          <tpl fld="0" item="1"/>
        </tpls>
      </n>
      <n v="155">
        <tpls c="8">
          <tpl fld="1" item="104"/>
          <tpl hier="17" item="3"/>
          <tpl hier="19" item="1"/>
          <tpl hier="20" item="2"/>
          <tpl hier="22" item="0"/>
          <tpl hier="23" item="5"/>
          <tpl hier="24" item="4"/>
          <tpl fld="0" item="0"/>
        </tpls>
      </n>
      <n v="16351.350038528442">
        <tpls c="8">
          <tpl fld="1" item="104"/>
          <tpl hier="17" item="3"/>
          <tpl hier="19" item="1"/>
          <tpl hier="20" item="2"/>
          <tpl hier="22" item="0"/>
          <tpl hier="23" item="5"/>
          <tpl hier="24" item="4"/>
          <tpl fld="0" item="1"/>
        </tpls>
      </n>
      <n v="142">
        <tpls c="8">
          <tpl fld="1" item="96"/>
          <tpl hier="17" item="3"/>
          <tpl hier="19" item="1"/>
          <tpl hier="20" item="2"/>
          <tpl hier="22" item="0"/>
          <tpl hier="23" item="5"/>
          <tpl hier="24" item="4"/>
          <tpl fld="0" item="0"/>
        </tpls>
      </n>
      <n v="13994.450029373169">
        <tpls c="8">
          <tpl fld="1" item="96"/>
          <tpl hier="17" item="3"/>
          <tpl hier="19" item="1"/>
          <tpl hier="20" item="2"/>
          <tpl hier="22" item="0"/>
          <tpl hier="23" item="5"/>
          <tpl hier="24" item="4"/>
          <tpl fld="0" item="1"/>
        </tpls>
      </n>
      <n v="137">
        <tpls c="8">
          <tpl fld="1" item="88"/>
          <tpl hier="17" item="3"/>
          <tpl hier="19" item="1"/>
          <tpl hier="20" item="2"/>
          <tpl hier="22" item="0"/>
          <tpl hier="23" item="5"/>
          <tpl hier="24" item="4"/>
          <tpl fld="0" item="0"/>
        </tpls>
      </n>
      <n v="14706.159976959229">
        <tpls c="8">
          <tpl fld="1" item="88"/>
          <tpl hier="17" item="3"/>
          <tpl hier="19" item="1"/>
          <tpl hier="20" item="2"/>
          <tpl hier="22" item="0"/>
          <tpl hier="23" item="5"/>
          <tpl hier="24" item="4"/>
          <tpl fld="0" item="1"/>
        </tpls>
      </n>
      <n v="151">
        <tpls c="8">
          <tpl fld="1" item="80"/>
          <tpl hier="17" item="3"/>
          <tpl hier="19" item="1"/>
          <tpl hier="20" item="2"/>
          <tpl hier="22" item="0"/>
          <tpl hier="23" item="5"/>
          <tpl hier="24" item="4"/>
          <tpl fld="0" item="0"/>
        </tpls>
      </n>
      <n v="17252.379983901978">
        <tpls c="8">
          <tpl fld="1" item="80"/>
          <tpl hier="17" item="3"/>
          <tpl hier="19" item="1"/>
          <tpl hier="20" item="2"/>
          <tpl hier="22" item="0"/>
          <tpl hier="23" item="5"/>
          <tpl hier="24" item="4"/>
          <tpl fld="0" item="1"/>
        </tpls>
      </n>
      <n v="158">
        <tpls c="8">
          <tpl fld="1" item="72"/>
          <tpl hier="17" item="3"/>
          <tpl hier="19" item="1"/>
          <tpl hier="20" item="2"/>
          <tpl hier="22" item="0"/>
          <tpl hier="23" item="5"/>
          <tpl hier="24" item="4"/>
          <tpl fld="0" item="0"/>
        </tpls>
      </n>
      <n v="16699.049999237061">
        <tpls c="8">
          <tpl fld="1" item="72"/>
          <tpl hier="17" item="3"/>
          <tpl hier="19" item="1"/>
          <tpl hier="20" item="2"/>
          <tpl hier="22" item="0"/>
          <tpl hier="23" item="5"/>
          <tpl hier="24" item="4"/>
          <tpl fld="0" item="1"/>
        </tpls>
      </n>
      <n v="153">
        <tpls c="8">
          <tpl fld="1" item="64"/>
          <tpl hier="17" item="3"/>
          <tpl hier="19" item="1"/>
          <tpl hier="20" item="2"/>
          <tpl hier="22" item="0"/>
          <tpl hier="23" item="5"/>
          <tpl hier="24" item="4"/>
          <tpl fld="0" item="0"/>
        </tpls>
      </n>
      <n v="17261.169981002808">
        <tpls c="8">
          <tpl fld="1" item="64"/>
          <tpl hier="17" item="3"/>
          <tpl hier="19" item="1"/>
          <tpl hier="20" item="2"/>
          <tpl hier="22" item="0"/>
          <tpl hier="23" item="5"/>
          <tpl hier="24" item="4"/>
          <tpl fld="0" item="1"/>
        </tpls>
      </n>
      <n v="156">
        <tpls c="8">
          <tpl fld="1" item="56"/>
          <tpl hier="17" item="3"/>
          <tpl hier="19" item="1"/>
          <tpl hier="20" item="2"/>
          <tpl hier="22" item="0"/>
          <tpl hier="23" item="5"/>
          <tpl hier="24" item="4"/>
          <tpl fld="0" item="0"/>
        </tpls>
      </n>
      <n v="15533.150003433228">
        <tpls c="8">
          <tpl fld="1" item="56"/>
          <tpl hier="17" item="3"/>
          <tpl hier="19" item="1"/>
          <tpl hier="20" item="2"/>
          <tpl hier="22" item="0"/>
          <tpl hier="23" item="5"/>
          <tpl hier="24" item="4"/>
          <tpl fld="0" item="1"/>
        </tpls>
      </n>
      <n v="135">
        <tpls c="8">
          <tpl fld="1" item="48"/>
          <tpl hier="17" item="3"/>
          <tpl hier="19" item="1"/>
          <tpl hier="20" item="2"/>
          <tpl hier="22" item="0"/>
          <tpl hier="23" item="5"/>
          <tpl hier="24" item="4"/>
          <tpl fld="0" item="0"/>
        </tpls>
      </n>
      <n v="15069.129995346069">
        <tpls c="8">
          <tpl fld="1" item="48"/>
          <tpl hier="17" item="3"/>
          <tpl hier="19" item="1"/>
          <tpl hier="20" item="2"/>
          <tpl hier="22" item="0"/>
          <tpl hier="23" item="5"/>
          <tpl hier="24" item="4"/>
          <tpl fld="0" item="1"/>
        </tpls>
      </n>
      <n v="141">
        <tpls c="8">
          <tpl fld="1" item="40"/>
          <tpl hier="17" item="3"/>
          <tpl hier="19" item="1"/>
          <tpl hier="20" item="2"/>
          <tpl hier="22" item="0"/>
          <tpl hier="23" item="5"/>
          <tpl hier="24" item="4"/>
          <tpl fld="0" item="0"/>
        </tpls>
      </n>
      <n v="13268.630041122437">
        <tpls c="8">
          <tpl fld="1" item="40"/>
          <tpl hier="17" item="3"/>
          <tpl hier="19" item="1"/>
          <tpl hier="20" item="2"/>
          <tpl hier="22" item="0"/>
          <tpl hier="23" item="5"/>
          <tpl hier="24" item="4"/>
          <tpl fld="0" item="1"/>
        </tpls>
      </n>
      <n v="167">
        <tpls c="8">
          <tpl fld="1" item="32"/>
          <tpl hier="17" item="3"/>
          <tpl hier="19" item="1"/>
          <tpl hier="20" item="2"/>
          <tpl hier="22" item="0"/>
          <tpl hier="23" item="5"/>
          <tpl hier="24" item="4"/>
          <tpl fld="0" item="0"/>
        </tpls>
      </n>
      <n v="16956.350019454956">
        <tpls c="8">
          <tpl fld="1" item="32"/>
          <tpl hier="17" item="3"/>
          <tpl hier="19" item="1"/>
          <tpl hier="20" item="2"/>
          <tpl hier="22" item="0"/>
          <tpl hier="23" item="5"/>
          <tpl hier="24" item="4"/>
          <tpl fld="0" item="1"/>
        </tpls>
      </n>
      <n v="129">
        <tpls c="8">
          <tpl fld="1" item="24"/>
          <tpl hier="17" item="3"/>
          <tpl hier="19" item="1"/>
          <tpl hier="20" item="2"/>
          <tpl hier="22" item="0"/>
          <tpl hier="23" item="5"/>
          <tpl hier="24" item="4"/>
          <tpl fld="0" item="0"/>
        </tpls>
      </n>
      <n v="12252.380033493042">
        <tpls c="8">
          <tpl fld="1" item="24"/>
          <tpl hier="17" item="3"/>
          <tpl hier="19" item="1"/>
          <tpl hier="20" item="2"/>
          <tpl hier="22" item="0"/>
          <tpl hier="23" item="5"/>
          <tpl hier="24" item="4"/>
          <tpl fld="0" item="1"/>
        </tpls>
      </n>
      <n v="136">
        <tpls c="8">
          <tpl fld="1" item="16"/>
          <tpl hier="17" item="3"/>
          <tpl hier="19" item="1"/>
          <tpl hier="20" item="2"/>
          <tpl hier="22" item="0"/>
          <tpl hier="23" item="5"/>
          <tpl hier="24" item="4"/>
          <tpl fld="0" item="0"/>
        </tpls>
      </n>
      <n v="13372.40997505188">
        <tpls c="8">
          <tpl fld="1" item="16"/>
          <tpl hier="17" item="3"/>
          <tpl hier="19" item="1"/>
          <tpl hier="20" item="2"/>
          <tpl hier="22" item="0"/>
          <tpl hier="23" item="5"/>
          <tpl hier="24" item="4"/>
          <tpl fld="0" item="1"/>
        </tpls>
      </n>
      <n v="131">
        <tpls c="8">
          <tpl fld="1" item="8"/>
          <tpl hier="17" item="3"/>
          <tpl hier="19" item="1"/>
          <tpl hier="20" item="2"/>
          <tpl hier="22" item="0"/>
          <tpl hier="23" item="5"/>
          <tpl hier="24" item="4"/>
          <tpl fld="0" item="0"/>
        </tpls>
      </n>
      <n v="13794.190029144287">
        <tpls c="8">
          <tpl fld="1" item="8"/>
          <tpl hier="17" item="3"/>
          <tpl hier="19" item="1"/>
          <tpl hier="20" item="2"/>
          <tpl hier="22" item="0"/>
          <tpl hier="23" item="5"/>
          <tpl hier="24" item="4"/>
          <tpl fld="0" item="1"/>
        </tpls>
      </n>
      <n v="168">
        <tpls c="8">
          <tpl fld="1" item="0"/>
          <tpl hier="17" item="3"/>
          <tpl hier="19" item="1"/>
          <tpl hier="20" item="2"/>
          <tpl hier="22" item="0"/>
          <tpl hier="23" item="5"/>
          <tpl hier="24" item="4"/>
          <tpl fld="0" item="0"/>
        </tpls>
      </n>
      <n v="17983.770023345947">
        <tpls c="8">
          <tpl fld="1" item="0"/>
          <tpl hier="17" item="3"/>
          <tpl hier="19" item="1"/>
          <tpl hier="20" item="2"/>
          <tpl hier="22" item="0"/>
          <tpl hier="23" item="5"/>
          <tpl hier="24" item="4"/>
          <tpl fld="0" item="1"/>
        </tpls>
      </n>
      <n v="13439.120006561279">
        <tpls c="8">
          <tpl fld="1" item="71"/>
          <tpl hier="17" item="3"/>
          <tpl hier="19" item="1"/>
          <tpl hier="20" item="2"/>
          <tpl hier="22" item="0"/>
          <tpl hier="23" item="5"/>
          <tpl hier="24" item="4"/>
          <tpl fld="0" item="1"/>
        </tpls>
      </n>
      <n v="14991.539978027344">
        <tpls c="8">
          <tpl fld="1" item="15"/>
          <tpl hier="17" item="3"/>
          <tpl hier="19" item="1"/>
          <tpl hier="20" item="2"/>
          <tpl hier="22" item="0"/>
          <tpl hier="23" item="5"/>
          <tpl hier="24" item="4"/>
          <tpl fld="0" item="1"/>
        </tpls>
      </n>
      <n v="15366.740015029907">
        <tpls c="8">
          <tpl fld="1" item="23"/>
          <tpl hier="17" item="3"/>
          <tpl hier="19" item="1"/>
          <tpl hier="20" item="2"/>
          <tpl hier="22" item="0"/>
          <tpl hier="23" item="5"/>
          <tpl hier="24" item="4"/>
          <tpl fld="0" item="1"/>
        </tpls>
      </n>
      <n v="16229.55002784729">
        <tpls c="8">
          <tpl fld="1" item="1"/>
          <tpl hier="17" item="3"/>
          <tpl hier="19" item="1"/>
          <tpl hier="20" item="2"/>
          <tpl hier="22" item="0"/>
          <tpl hier="23" item="5"/>
          <tpl hier="24" item="4"/>
          <tpl fld="0" item="1"/>
        </tpls>
      </n>
      <n v="15346.889991760254">
        <tpls c="8">
          <tpl fld="1" item="57"/>
          <tpl hier="17" item="3"/>
          <tpl hier="19" item="1"/>
          <tpl hier="20" item="2"/>
          <tpl hier="22" item="0"/>
          <tpl hier="23" item="5"/>
          <tpl hier="24" item="4"/>
          <tpl fld="0" item="1"/>
        </tpls>
      </n>
      <n v="15559.560009002686">
        <tpls c="8">
          <tpl fld="1" item="129"/>
          <tpl hier="17" item="3"/>
          <tpl hier="19" item="1"/>
          <tpl hier="20" item="2"/>
          <tpl hier="22" item="0"/>
          <tpl hier="23" item="5"/>
          <tpl hier="24" item="4"/>
          <tpl fld="0" item="1"/>
        </tpls>
      </n>
      <n v="15868.499965667725">
        <tpls c="8">
          <tpl fld="1" item="28"/>
          <tpl hier="17" item="3"/>
          <tpl hier="19" item="1"/>
          <tpl hier="20" item="2"/>
          <tpl hier="22" item="0"/>
          <tpl hier="23" item="5"/>
          <tpl hier="24" item="4"/>
          <tpl fld="0" item="1"/>
        </tpls>
      </n>
      <n v="14851.689968109131">
        <tpls c="8">
          <tpl fld="1" item="84"/>
          <tpl hier="17" item="3"/>
          <tpl hier="19" item="1"/>
          <tpl hier="20" item="2"/>
          <tpl hier="22" item="0"/>
          <tpl hier="23" item="5"/>
          <tpl hier="24" item="4"/>
          <tpl fld="0" item="1"/>
        </tpls>
      </n>
      <n v="16020.04002571106">
        <tpls c="8">
          <tpl fld="1" item="140"/>
          <tpl hier="17" item="3"/>
          <tpl hier="19" item="1"/>
          <tpl hier="20" item="2"/>
          <tpl hier="22" item="0"/>
          <tpl hier="23" item="5"/>
          <tpl hier="24" item="4"/>
          <tpl fld="0" item="1"/>
        </tpls>
      </n>
      <n v="150">
        <tpls c="8">
          <tpl fld="1" item="188"/>
          <tpl hier="17" item="3"/>
          <tpl hier="19" item="1"/>
          <tpl hier="20" item="2"/>
          <tpl hier="22" item="0"/>
          <tpl hier="23" item="5"/>
          <tpl hier="24" item="4"/>
          <tpl fld="0" item="0"/>
        </tpls>
      </n>
      <n v="14513.050016403198">
        <tpls c="8">
          <tpl fld="1" item="188"/>
          <tpl hier="17" item="3"/>
          <tpl hier="19" item="1"/>
          <tpl hier="20" item="2"/>
          <tpl hier="22" item="0"/>
          <tpl hier="23" item="5"/>
          <tpl hier="24" item="4"/>
          <tpl fld="0" item="1"/>
        </tpls>
      </n>
      <n v="177">
        <tpls c="8">
          <tpl fld="1" item="108"/>
          <tpl hier="17" item="3"/>
          <tpl hier="19" item="1"/>
          <tpl hier="20" item="2"/>
          <tpl hier="22" item="0"/>
          <tpl hier="23" item="5"/>
          <tpl hier="24" item="4"/>
          <tpl fld="0" item="0"/>
        </tpls>
      </n>
      <n v="18520.300006866455">
        <tpls c="8">
          <tpl fld="1" item="108"/>
          <tpl hier="17" item="3"/>
          <tpl hier="19" item="1"/>
          <tpl hier="20" item="2"/>
          <tpl hier="22" item="0"/>
          <tpl hier="23" item="5"/>
          <tpl hier="24" item="4"/>
          <tpl fld="0" item="1"/>
        </tpls>
      </n>
      <n v="148">
        <tpls c="8">
          <tpl fld="1" item="44"/>
          <tpl hier="17" item="3"/>
          <tpl hier="19" item="1"/>
          <tpl hier="20" item="2"/>
          <tpl hier="22" item="0"/>
          <tpl hier="23" item="5"/>
          <tpl hier="24" item="4"/>
          <tpl fld="0" item="0"/>
        </tpls>
      </n>
      <n v="15154.390027999878">
        <tpls c="8">
          <tpl fld="1" item="44"/>
          <tpl hier="17" item="3"/>
          <tpl hier="19" item="1"/>
          <tpl hier="20" item="2"/>
          <tpl hier="22" item="0"/>
          <tpl hier="23" item="5"/>
          <tpl hier="24" item="4"/>
          <tpl fld="0" item="1"/>
        </tpls>
      </n>
      <n v="150">
        <tpls c="8">
          <tpl fld="1" item="199"/>
          <tpl hier="17" item="3"/>
          <tpl hier="19" item="1"/>
          <tpl hier="20" item="2"/>
          <tpl hier="22" item="0"/>
          <tpl hier="23" item="5"/>
          <tpl hier="24" item="4"/>
          <tpl fld="0" item="0"/>
        </tpls>
      </n>
      <n v="15544.989999771118">
        <tpls c="8">
          <tpl fld="1" item="199"/>
          <tpl hier="17" item="3"/>
          <tpl hier="19" item="1"/>
          <tpl hier="20" item="2"/>
          <tpl hier="22" item="0"/>
          <tpl hier="23" item="5"/>
          <tpl hier="24" item="4"/>
          <tpl fld="0" item="1"/>
        </tpls>
      </n>
      <n v="156">
        <tpls c="8">
          <tpl fld="1" item="191"/>
          <tpl hier="17" item="3"/>
          <tpl hier="19" item="1"/>
          <tpl hier="20" item="2"/>
          <tpl hier="22" item="0"/>
          <tpl hier="23" item="5"/>
          <tpl hier="24" item="4"/>
          <tpl fld="0" item="0"/>
        </tpls>
      </n>
      <n v="15774.409984588623">
        <tpls c="8">
          <tpl fld="1" item="191"/>
          <tpl hier="17" item="3"/>
          <tpl hier="19" item="1"/>
          <tpl hier="20" item="2"/>
          <tpl hier="22" item="0"/>
          <tpl hier="23" item="5"/>
          <tpl hier="24" item="4"/>
          <tpl fld="0" item="1"/>
        </tpls>
      </n>
      <n v="146">
        <tpls c="8">
          <tpl fld="1" item="183"/>
          <tpl hier="17" item="3"/>
          <tpl hier="19" item="1"/>
          <tpl hier="20" item="2"/>
          <tpl hier="22" item="0"/>
          <tpl hier="23" item="5"/>
          <tpl hier="24" item="4"/>
          <tpl fld="0" item="0"/>
        </tpls>
      </n>
      <n v="14379.210052490234">
        <tpls c="8">
          <tpl fld="1" item="183"/>
          <tpl hier="17" item="3"/>
          <tpl hier="19" item="1"/>
          <tpl hier="20" item="2"/>
          <tpl hier="22" item="0"/>
          <tpl hier="23" item="5"/>
          <tpl hier="24" item="4"/>
          <tpl fld="0" item="1"/>
        </tpls>
      </n>
      <n v="140">
        <tpls c="8">
          <tpl fld="1" item="175"/>
          <tpl hier="17" item="3"/>
          <tpl hier="19" item="1"/>
          <tpl hier="20" item="2"/>
          <tpl hier="22" item="0"/>
          <tpl hier="23" item="5"/>
          <tpl hier="24" item="4"/>
          <tpl fld="0" item="0"/>
        </tpls>
      </n>
      <n v="15141.889974594116">
        <tpls c="8">
          <tpl fld="1" item="175"/>
          <tpl hier="17" item="3"/>
          <tpl hier="19" item="1"/>
          <tpl hier="20" item="2"/>
          <tpl hier="22" item="0"/>
          <tpl hier="23" item="5"/>
          <tpl hier="24" item="4"/>
          <tpl fld="0" item="1"/>
        </tpls>
      </n>
      <n v="153">
        <tpls c="8">
          <tpl fld="1" item="167"/>
          <tpl hier="17" item="3"/>
          <tpl hier="19" item="1"/>
          <tpl hier="20" item="2"/>
          <tpl hier="22" item="0"/>
          <tpl hier="23" item="5"/>
          <tpl hier="24" item="4"/>
          <tpl fld="0" item="0"/>
        </tpls>
      </n>
      <n v="16026.430000305176">
        <tpls c="8">
          <tpl fld="1" item="167"/>
          <tpl hier="17" item="3"/>
          <tpl hier="19" item="1"/>
          <tpl hier="20" item="2"/>
          <tpl hier="22" item="0"/>
          <tpl hier="23" item="5"/>
          <tpl hier="24" item="4"/>
          <tpl fld="0" item="1"/>
        </tpls>
      </n>
      <n v="142">
        <tpls c="8">
          <tpl fld="1" item="159"/>
          <tpl hier="17" item="3"/>
          <tpl hier="19" item="1"/>
          <tpl hier="20" item="2"/>
          <tpl hier="22" item="0"/>
          <tpl hier="23" item="5"/>
          <tpl hier="24" item="4"/>
          <tpl fld="0" item="0"/>
        </tpls>
      </n>
      <n v="15040.280048370361">
        <tpls c="8">
          <tpl fld="1" item="159"/>
          <tpl hier="17" item="3"/>
          <tpl hier="19" item="1"/>
          <tpl hier="20" item="2"/>
          <tpl hier="22" item="0"/>
          <tpl hier="23" item="5"/>
          <tpl hier="24" item="4"/>
          <tpl fld="0" item="1"/>
        </tpls>
      </n>
      <n v="162">
        <tpls c="8">
          <tpl fld="1" item="151"/>
          <tpl hier="17" item="3"/>
          <tpl hier="19" item="1"/>
          <tpl hier="20" item="2"/>
          <tpl hier="22" item="0"/>
          <tpl hier="23" item="5"/>
          <tpl hier="24" item="4"/>
          <tpl fld="0" item="0"/>
        </tpls>
      </n>
      <n v="15978.739994049072">
        <tpls c="8">
          <tpl fld="1" item="151"/>
          <tpl hier="17" item="3"/>
          <tpl hier="19" item="1"/>
          <tpl hier="20" item="2"/>
          <tpl hier="22" item="0"/>
          <tpl hier="23" item="5"/>
          <tpl hier="24" item="4"/>
          <tpl fld="0" item="1"/>
        </tpls>
      </n>
      <n v="145">
        <tpls c="8">
          <tpl fld="1" item="143"/>
          <tpl hier="17" item="3"/>
          <tpl hier="19" item="1"/>
          <tpl hier="20" item="2"/>
          <tpl hier="22" item="0"/>
          <tpl hier="23" item="5"/>
          <tpl hier="24" item="4"/>
          <tpl fld="0" item="0"/>
        </tpls>
      </n>
      <n v="14316.260038375854">
        <tpls c="8">
          <tpl fld="1" item="143"/>
          <tpl hier="17" item="3"/>
          <tpl hier="19" item="1"/>
          <tpl hier="20" item="2"/>
          <tpl hier="22" item="0"/>
          <tpl hier="23" item="5"/>
          <tpl hier="24" item="4"/>
          <tpl fld="0" item="1"/>
        </tpls>
      </n>
      <n v="151">
        <tpls c="8">
          <tpl fld="1" item="135"/>
          <tpl hier="17" item="3"/>
          <tpl hier="19" item="1"/>
          <tpl hier="20" item="2"/>
          <tpl hier="22" item="0"/>
          <tpl hier="23" item="5"/>
          <tpl hier="24" item="4"/>
          <tpl fld="0" item="0"/>
        </tpls>
      </n>
      <n v="15879.270013809204">
        <tpls c="8">
          <tpl fld="1" item="135"/>
          <tpl hier="17" item="3"/>
          <tpl hier="19" item="1"/>
          <tpl hier="20" item="2"/>
          <tpl hier="22" item="0"/>
          <tpl hier="23" item="5"/>
          <tpl hier="24" item="4"/>
          <tpl fld="0" item="1"/>
        </tpls>
      </n>
      <n v="158">
        <tpls c="8">
          <tpl fld="1" item="127"/>
          <tpl hier="17" item="3"/>
          <tpl hier="19" item="1"/>
          <tpl hier="20" item="2"/>
          <tpl hier="22" item="0"/>
          <tpl hier="23" item="5"/>
          <tpl hier="24" item="4"/>
          <tpl fld="0" item="0"/>
        </tpls>
      </n>
      <n v="16200.250043869019">
        <tpls c="8">
          <tpl fld="1" item="127"/>
          <tpl hier="17" item="3"/>
          <tpl hier="19" item="1"/>
          <tpl hier="20" item="2"/>
          <tpl hier="22" item="0"/>
          <tpl hier="23" item="5"/>
          <tpl hier="24" item="4"/>
          <tpl fld="0" item="1"/>
        </tpls>
      </n>
      <n v="158">
        <tpls c="8">
          <tpl fld="1" item="119"/>
          <tpl hier="17" item="3"/>
          <tpl hier="19" item="1"/>
          <tpl hier="20" item="2"/>
          <tpl hier="22" item="0"/>
          <tpl hier="23" item="5"/>
          <tpl hier="24" item="4"/>
          <tpl fld="0" item="0"/>
        </tpls>
      </n>
      <n v="16015.139986038208">
        <tpls c="8">
          <tpl fld="1" item="119"/>
          <tpl hier="17" item="3"/>
          <tpl hier="19" item="1"/>
          <tpl hier="20" item="2"/>
          <tpl hier="22" item="0"/>
          <tpl hier="23" item="5"/>
          <tpl hier="24" item="4"/>
          <tpl fld="0" item="1"/>
        </tpls>
      </n>
      <n v="138">
        <tpls c="8">
          <tpl fld="1" item="111"/>
          <tpl hier="17" item="3"/>
          <tpl hier="19" item="1"/>
          <tpl hier="20" item="2"/>
          <tpl hier="22" item="0"/>
          <tpl hier="23" item="5"/>
          <tpl hier="24" item="4"/>
          <tpl fld="0" item="0"/>
        </tpls>
      </n>
      <n v="14305.930021286011">
        <tpls c="8">
          <tpl fld="1" item="111"/>
          <tpl hier="17" item="3"/>
          <tpl hier="19" item="1"/>
          <tpl hier="20" item="2"/>
          <tpl hier="22" item="0"/>
          <tpl hier="23" item="5"/>
          <tpl hier="24" item="4"/>
          <tpl fld="0" item="1"/>
        </tpls>
      </n>
      <n v="157">
        <tpls c="8">
          <tpl fld="1" item="103"/>
          <tpl hier="17" item="3"/>
          <tpl hier="19" item="1"/>
          <tpl hier="20" item="2"/>
          <tpl hier="22" item="0"/>
          <tpl hier="23" item="5"/>
          <tpl hier="24" item="4"/>
          <tpl fld="0" item="0"/>
        </tpls>
      </n>
      <n v="16049.000019073486">
        <tpls c="8">
          <tpl fld="1" item="103"/>
          <tpl hier="17" item="3"/>
          <tpl hier="19" item="1"/>
          <tpl hier="20" item="2"/>
          <tpl hier="22" item="0"/>
          <tpl hier="23" item="5"/>
          <tpl hier="24" item="4"/>
          <tpl fld="0" item="1"/>
        </tpls>
      </n>
      <n v="152">
        <tpls c="8">
          <tpl fld="1" item="95"/>
          <tpl hier="17" item="3"/>
          <tpl hier="19" item="1"/>
          <tpl hier="20" item="2"/>
          <tpl hier="22" item="0"/>
          <tpl hier="23" item="5"/>
          <tpl hier="24" item="4"/>
          <tpl fld="0" item="0"/>
        </tpls>
      </n>
      <n v="15304.340030670166">
        <tpls c="8">
          <tpl fld="1" item="95"/>
          <tpl hier="17" item="3"/>
          <tpl hier="19" item="1"/>
          <tpl hier="20" item="2"/>
          <tpl hier="22" item="0"/>
          <tpl hier="23" item="5"/>
          <tpl hier="24" item="4"/>
          <tpl fld="0" item="1"/>
        </tpls>
      </n>
      <n v="172">
        <tpls c="8">
          <tpl fld="1" item="87"/>
          <tpl hier="17" item="3"/>
          <tpl hier="19" item="1"/>
          <tpl hier="20" item="2"/>
          <tpl hier="22" item="0"/>
          <tpl hier="23" item="5"/>
          <tpl hier="24" item="4"/>
          <tpl fld="0" item="0"/>
        </tpls>
      </n>
      <n v="18561.599987030029">
        <tpls c="8">
          <tpl fld="1" item="87"/>
          <tpl hier="17" item="3"/>
          <tpl hier="19" item="1"/>
          <tpl hier="20" item="2"/>
          <tpl hier="22" item="0"/>
          <tpl hier="23" item="5"/>
          <tpl hier="24" item="4"/>
          <tpl fld="0" item="1"/>
        </tpls>
      </n>
      <n v="152">
        <tpls c="8">
          <tpl fld="1" item="79"/>
          <tpl hier="17" item="3"/>
          <tpl hier="19" item="1"/>
          <tpl hier="20" item="2"/>
          <tpl hier="22" item="0"/>
          <tpl hier="23" item="5"/>
          <tpl hier="24" item="4"/>
          <tpl fld="0" item="0"/>
        </tpls>
      </n>
      <n v="16611.119976043701">
        <tpls c="8">
          <tpl fld="1" item="79"/>
          <tpl hier="17" item="3"/>
          <tpl hier="19" item="1"/>
          <tpl hier="20" item="2"/>
          <tpl hier="22" item="0"/>
          <tpl hier="23" item="5"/>
          <tpl hier="24" item="4"/>
          <tpl fld="0" item="1"/>
        </tpls>
      </n>
      <n v="174">
        <tpls c="8">
          <tpl fld="1" item="63"/>
          <tpl hier="17" item="3"/>
          <tpl hier="19" item="1"/>
          <tpl hier="20" item="2"/>
          <tpl hier="22" item="0"/>
          <tpl hier="23" item="5"/>
          <tpl hier="24" item="4"/>
          <tpl fld="0" item="0"/>
        </tpls>
      </n>
      <n v="18949.200031280518">
        <tpls c="8">
          <tpl fld="1" item="63"/>
          <tpl hier="17" item="3"/>
          <tpl hier="19" item="1"/>
          <tpl hier="20" item="2"/>
          <tpl hier="22" item="0"/>
          <tpl hier="23" item="5"/>
          <tpl hier="24" item="4"/>
          <tpl fld="0" item="1"/>
        </tpls>
      </n>
      <n v="148">
        <tpls c="8">
          <tpl fld="1" item="55"/>
          <tpl hier="17" item="3"/>
          <tpl hier="19" item="1"/>
          <tpl hier="20" item="2"/>
          <tpl hier="22" item="0"/>
          <tpl hier="23" item="5"/>
          <tpl hier="24" item="4"/>
          <tpl fld="0" item="0"/>
        </tpls>
      </n>
      <n v="13974.829992294312">
        <tpls c="8">
          <tpl fld="1" item="55"/>
          <tpl hier="17" item="3"/>
          <tpl hier="19" item="1"/>
          <tpl hier="20" item="2"/>
          <tpl hier="22" item="0"/>
          <tpl hier="23" item="5"/>
          <tpl hier="24" item="4"/>
          <tpl fld="0" item="1"/>
        </tpls>
      </n>
      <n v="154">
        <tpls c="8">
          <tpl fld="1" item="47"/>
          <tpl hier="17" item="3"/>
          <tpl hier="19" item="1"/>
          <tpl hier="20" item="2"/>
          <tpl hier="22" item="0"/>
          <tpl hier="23" item="5"/>
          <tpl hier="24" item="4"/>
          <tpl fld="0" item="0"/>
        </tpls>
      </n>
      <n v="16495.900011062622">
        <tpls c="8">
          <tpl fld="1" item="47"/>
          <tpl hier="17" item="3"/>
          <tpl hier="19" item="1"/>
          <tpl hier="20" item="2"/>
          <tpl hier="22" item="0"/>
          <tpl hier="23" item="5"/>
          <tpl hier="24" item="4"/>
          <tpl fld="0" item="1"/>
        </tpls>
      </n>
      <n v="168">
        <tpls c="8">
          <tpl fld="1" item="39"/>
          <tpl hier="17" item="3"/>
          <tpl hier="19" item="1"/>
          <tpl hier="20" item="2"/>
          <tpl hier="22" item="0"/>
          <tpl hier="23" item="5"/>
          <tpl hier="24" item="4"/>
          <tpl fld="0" item="0"/>
        </tpls>
      </n>
      <n v="17871.099994659424">
        <tpls c="8">
          <tpl fld="1" item="39"/>
          <tpl hier="17" item="3"/>
          <tpl hier="19" item="1"/>
          <tpl hier="20" item="2"/>
          <tpl hier="22" item="0"/>
          <tpl hier="23" item="5"/>
          <tpl hier="24" item="4"/>
          <tpl fld="0" item="1"/>
        </tpls>
      </n>
      <n v="154">
        <tpls c="8">
          <tpl fld="1" item="7"/>
          <tpl hier="17" item="3"/>
          <tpl hier="19" item="1"/>
          <tpl hier="20" item="2"/>
          <tpl hier="22" item="0"/>
          <tpl hier="23" item="5"/>
          <tpl hier="24" item="4"/>
          <tpl fld="0" item="0"/>
        </tpls>
      </n>
      <n v="15803.230001449585">
        <tpls c="8">
          <tpl fld="1" item="7"/>
          <tpl hier="17" item="3"/>
          <tpl hier="19" item="1"/>
          <tpl hier="20" item="2"/>
          <tpl hier="22" item="0"/>
          <tpl hier="23" item="5"/>
          <tpl hier="24" item="4"/>
          <tpl fld="0" item="1"/>
        </tpls>
      </n>
      <n v="166">
        <tpls c="8">
          <tpl fld="1" item="180"/>
          <tpl hier="17" item="3"/>
          <tpl hier="19" item="1"/>
          <tpl hier="20" item="2"/>
          <tpl hier="22" item="0"/>
          <tpl hier="23" item="5"/>
          <tpl hier="24" item="4"/>
          <tpl fld="0" item="0"/>
        </tpls>
      </n>
      <n v="17732.390014648438">
        <tpls c="8">
          <tpl fld="1" item="180"/>
          <tpl hier="17" item="3"/>
          <tpl hier="19" item="1"/>
          <tpl hier="20" item="2"/>
          <tpl hier="22" item="0"/>
          <tpl hier="23" item="5"/>
          <tpl hier="24" item="4"/>
          <tpl fld="0" item="1"/>
        </tpls>
      </n>
      <n v="151">
        <tpls c="8">
          <tpl fld="1" item="132"/>
          <tpl hier="17" item="3"/>
          <tpl hier="19" item="1"/>
          <tpl hier="20" item="2"/>
          <tpl hier="22" item="0"/>
          <tpl hier="23" item="5"/>
          <tpl hier="24" item="4"/>
          <tpl fld="0" item="0"/>
        </tpls>
      </n>
      <n v="15705.320068359375">
        <tpls c="8">
          <tpl fld="1" item="132"/>
          <tpl hier="17" item="3"/>
          <tpl hier="19" item="1"/>
          <tpl hier="20" item="2"/>
          <tpl hier="22" item="0"/>
          <tpl hier="23" item="5"/>
          <tpl hier="24" item="4"/>
          <tpl fld="0" item="1"/>
        </tpls>
      </n>
      <n v="133">
        <tpls c="8">
          <tpl fld="1" item="76"/>
          <tpl hier="17" item="3"/>
          <tpl hier="19" item="1"/>
          <tpl hier="20" item="2"/>
          <tpl hier="22" item="0"/>
          <tpl hier="23" item="5"/>
          <tpl hier="24" item="4"/>
          <tpl fld="0" item="0"/>
        </tpls>
      </n>
      <n v="13488.320032119751">
        <tpls c="8">
          <tpl fld="1" item="76"/>
          <tpl hier="17" item="3"/>
          <tpl hier="19" item="1"/>
          <tpl hier="20" item="2"/>
          <tpl hier="22" item="0"/>
          <tpl hier="23" item="5"/>
          <tpl hier="24" item="4"/>
          <tpl fld="0" item="1"/>
        </tpls>
      </n>
      <n v="167">
        <tpls c="8">
          <tpl fld="1" item="4"/>
          <tpl hier="17" item="3"/>
          <tpl hier="19" item="1"/>
          <tpl hier="20" item="2"/>
          <tpl hier="22" item="0"/>
          <tpl hier="23" item="5"/>
          <tpl hier="24" item="4"/>
          <tpl fld="0" item="0"/>
        </tpls>
      </n>
      <n v="15989.869995117188">
        <tpls c="8">
          <tpl fld="1" item="4"/>
          <tpl hier="17" item="3"/>
          <tpl hier="19" item="1"/>
          <tpl hier="20" item="2"/>
          <tpl hier="22" item="0"/>
          <tpl hier="23" item="5"/>
          <tpl hier="24" item="4"/>
          <tpl fld="0" item="1"/>
        </tpls>
      </n>
      <n v="155">
        <tpls c="8">
          <tpl fld="1" item="15"/>
          <tpl hier="17" item="3"/>
          <tpl hier="19" item="1"/>
          <tpl hier="20" item="2"/>
          <tpl hier="22" item="0"/>
          <tpl hier="23" item="5"/>
          <tpl hier="24" item="4"/>
          <tpl fld="0" item="0"/>
        </tpls>
      </n>
      <n v="140">
        <tpls c="8">
          <tpl fld="1" item="23"/>
          <tpl hier="17" item="3"/>
          <tpl hier="19" item="1"/>
          <tpl hier="20" item="2"/>
          <tpl hier="22" item="0"/>
          <tpl hier="23" item="5"/>
          <tpl hier="24" item="4"/>
          <tpl fld="0" item="0"/>
        </tpls>
      </n>
      <n v="143">
        <tpls c="8">
          <tpl fld="1" item="71"/>
          <tpl hier="17" item="3"/>
          <tpl hier="19" item="1"/>
          <tpl hier="20" item="2"/>
          <tpl hier="22" item="0"/>
          <tpl hier="23" item="5"/>
          <tpl hier="24" item="4"/>
          <tpl fld="0" item="0"/>
        </tpls>
      </n>
      <n v="160">
        <tpls c="8">
          <tpl fld="1" item="28"/>
          <tpl hier="17" item="3"/>
          <tpl hier="19" item="1"/>
          <tpl hier="20" item="2"/>
          <tpl hier="22" item="0"/>
          <tpl hier="23" item="5"/>
          <tpl hier="24" item="4"/>
          <tpl fld="0" item="0"/>
        </tpls>
      </n>
      <n v="143">
        <tpls c="8">
          <tpl fld="1" item="84"/>
          <tpl hier="17" item="3"/>
          <tpl hier="19" item="1"/>
          <tpl hier="20" item="2"/>
          <tpl hier="22" item="0"/>
          <tpl hier="23" item="5"/>
          <tpl hier="24" item="4"/>
          <tpl fld="0" item="0"/>
        </tpls>
      </n>
      <n v="150">
        <tpls c="8">
          <tpl fld="1" item="140"/>
          <tpl hier="17" item="3"/>
          <tpl hier="19" item="1"/>
          <tpl hier="20" item="2"/>
          <tpl hier="22" item="0"/>
          <tpl hier="23" item="5"/>
          <tpl hier="24" item="4"/>
          <tpl fld="0" item="0"/>
        </tpls>
      </n>
      <n v="151">
        <tpls c="8">
          <tpl fld="1" item="196"/>
          <tpl hier="17" item="3"/>
          <tpl hier="19" item="1"/>
          <tpl hier="20" item="2"/>
          <tpl hier="22" item="0"/>
          <tpl hier="23" item="5"/>
          <tpl hier="24" item="4"/>
          <tpl fld="0" item="0"/>
        </tpls>
      </n>
      <n v="14996.220006942749">
        <tpls c="8">
          <tpl fld="1" item="196"/>
          <tpl hier="17" item="3"/>
          <tpl hier="19" item="1"/>
          <tpl hier="20" item="2"/>
          <tpl hier="22" item="0"/>
          <tpl hier="23" item="5"/>
          <tpl hier="24" item="4"/>
          <tpl fld="0" item="1"/>
        </tpls>
      </n>
      <n v="161">
        <tpls c="8">
          <tpl fld="1" item="148"/>
          <tpl hier="17" item="3"/>
          <tpl hier="19" item="1"/>
          <tpl hier="20" item="2"/>
          <tpl hier="22" item="0"/>
          <tpl hier="23" item="5"/>
          <tpl hier="24" item="4"/>
          <tpl fld="0" item="0"/>
        </tpls>
      </n>
      <n v="16122.339990615845">
        <tpls c="8">
          <tpl fld="1" item="148"/>
          <tpl hier="17" item="3"/>
          <tpl hier="19" item="1"/>
          <tpl hier="20" item="2"/>
          <tpl hier="22" item="0"/>
          <tpl hier="23" item="5"/>
          <tpl hier="24" item="4"/>
          <tpl fld="0" item="1"/>
        </tpls>
      </n>
      <n v="150">
        <tpls c="8">
          <tpl fld="1" item="100"/>
          <tpl hier="17" item="3"/>
          <tpl hier="19" item="1"/>
          <tpl hier="20" item="2"/>
          <tpl hier="22" item="0"/>
          <tpl hier="23" item="5"/>
          <tpl hier="24" item="4"/>
          <tpl fld="0" item="0"/>
        </tpls>
      </n>
      <n v="16452.290063858032">
        <tpls c="8">
          <tpl fld="1" item="100"/>
          <tpl hier="17" item="3"/>
          <tpl hier="19" item="1"/>
          <tpl hier="20" item="2"/>
          <tpl hier="22" item="0"/>
          <tpl hier="23" item="5"/>
          <tpl hier="24" item="4"/>
          <tpl fld="0" item="1"/>
        </tpls>
      </n>
      <n v="130">
        <tpls c="8">
          <tpl fld="1" item="60"/>
          <tpl hier="17" item="3"/>
          <tpl hier="19" item="1"/>
          <tpl hier="20" item="2"/>
          <tpl hier="22" item="0"/>
          <tpl hier="23" item="5"/>
          <tpl hier="24" item="4"/>
          <tpl fld="0" item="0"/>
        </tpls>
      </n>
      <n v="12280.309989929199">
        <tpls c="8">
          <tpl fld="1" item="60"/>
          <tpl hier="17" item="3"/>
          <tpl hier="19" item="1"/>
          <tpl hier="20" item="2"/>
          <tpl hier="22" item="0"/>
          <tpl hier="23" item="5"/>
          <tpl hier="24" item="4"/>
          <tpl fld="0" item="1"/>
        </tpls>
      </n>
      <n v="165">
        <tpls c="8">
          <tpl fld="1" item="12"/>
          <tpl hier="17" item="3"/>
          <tpl hier="19" item="1"/>
          <tpl hier="20" item="2"/>
          <tpl hier="22" item="0"/>
          <tpl hier="23" item="5"/>
          <tpl hier="24" item="4"/>
          <tpl fld="0" item="0"/>
        </tpls>
      </n>
      <n v="16607.260025024414">
        <tpls c="8">
          <tpl fld="1" item="12"/>
          <tpl hier="17" item="3"/>
          <tpl hier="19" item="1"/>
          <tpl hier="20" item="2"/>
          <tpl hier="22" item="0"/>
          <tpl hier="23" item="5"/>
          <tpl hier="24" item="4"/>
          <tpl fld="0" item="1"/>
        </tpls>
      </n>
      <n v="153">
        <tpls c="8">
          <tpl fld="1" item="164"/>
          <tpl hier="17" item="3"/>
          <tpl hier="19" item="1"/>
          <tpl hier="20" item="2"/>
          <tpl hier="22" item="0"/>
          <tpl hier="23" item="5"/>
          <tpl hier="24" item="4"/>
          <tpl fld="0" item="0"/>
        </tpls>
      </n>
      <n v="16357.300003051758">
        <tpls c="8">
          <tpl fld="1" item="164"/>
          <tpl hier="17" item="3"/>
          <tpl hier="19" item="1"/>
          <tpl hier="20" item="2"/>
          <tpl hier="22" item="0"/>
          <tpl hier="23" item="5"/>
          <tpl hier="24" item="4"/>
          <tpl fld="0" item="1"/>
        </tpls>
      </n>
      <n v="157">
        <tpls c="8">
          <tpl fld="1" item="116"/>
          <tpl hier="17" item="3"/>
          <tpl hier="19" item="1"/>
          <tpl hier="20" item="2"/>
          <tpl hier="22" item="0"/>
          <tpl hier="23" item="5"/>
          <tpl hier="24" item="4"/>
          <tpl fld="0" item="0"/>
        </tpls>
      </n>
      <n v="16689.900016784668">
        <tpls c="8">
          <tpl fld="1" item="116"/>
          <tpl hier="17" item="3"/>
          <tpl hier="19" item="1"/>
          <tpl hier="20" item="2"/>
          <tpl hier="22" item="0"/>
          <tpl hier="23" item="5"/>
          <tpl hier="24" item="4"/>
          <tpl fld="0" item="1"/>
        </tpls>
      </n>
      <n v="168">
        <tpls c="8">
          <tpl fld="1" item="52"/>
          <tpl hier="17" item="3"/>
          <tpl hier="19" item="1"/>
          <tpl hier="20" item="2"/>
          <tpl hier="22" item="0"/>
          <tpl hier="23" item="5"/>
          <tpl hier="24" item="4"/>
          <tpl fld="0" item="0"/>
        </tpls>
      </n>
      <n v="17093.650014877319">
        <tpls c="8">
          <tpl fld="1" item="52"/>
          <tpl hier="17" item="3"/>
          <tpl hier="19" item="1"/>
          <tpl hier="20" item="2"/>
          <tpl hier="22" item="0"/>
          <tpl hier="23" item="5"/>
          <tpl hier="24" item="4"/>
          <tpl fld="0" item="1"/>
        </tpls>
      </n>
      <n v="157">
        <tpls c="8">
          <tpl fld="1" item="195"/>
          <tpl hier="17" item="3"/>
          <tpl hier="19" item="1"/>
          <tpl hier="20" item="2"/>
          <tpl hier="22" item="0"/>
          <tpl hier="23" item="5"/>
          <tpl hier="24" item="4"/>
          <tpl fld="0" item="0"/>
        </tpls>
      </n>
      <n v="14963.229972839355">
        <tpls c="8">
          <tpl fld="1" item="195"/>
          <tpl hier="17" item="3"/>
          <tpl hier="19" item="1"/>
          <tpl hier="20" item="2"/>
          <tpl hier="22" item="0"/>
          <tpl hier="23" item="5"/>
          <tpl hier="24" item="4"/>
          <tpl fld="0" item="1"/>
        </tpls>
      </n>
      <n v="156">
        <tpls c="8">
          <tpl fld="1" item="187"/>
          <tpl hier="17" item="3"/>
          <tpl hier="19" item="1"/>
          <tpl hier="20" item="2"/>
          <tpl hier="22" item="0"/>
          <tpl hier="23" item="5"/>
          <tpl hier="24" item="4"/>
          <tpl fld="0" item="0"/>
        </tpls>
      </n>
      <n v="16088.900022506714">
        <tpls c="8">
          <tpl fld="1" item="187"/>
          <tpl hier="17" item="3"/>
          <tpl hier="19" item="1"/>
          <tpl hier="20" item="2"/>
          <tpl hier="22" item="0"/>
          <tpl hier="23" item="5"/>
          <tpl hier="24" item="4"/>
          <tpl fld="0" item="1"/>
        </tpls>
      </n>
      <n v="149">
        <tpls c="8">
          <tpl fld="1" item="179"/>
          <tpl hier="17" item="3"/>
          <tpl hier="19" item="1"/>
          <tpl hier="20" item="2"/>
          <tpl hier="22" item="0"/>
          <tpl hier="23" item="5"/>
          <tpl hier="24" item="4"/>
          <tpl fld="0" item="0"/>
        </tpls>
      </n>
      <n v="15341.910028457642">
        <tpls c="8">
          <tpl fld="1" item="179"/>
          <tpl hier="17" item="3"/>
          <tpl hier="19" item="1"/>
          <tpl hier="20" item="2"/>
          <tpl hier="22" item="0"/>
          <tpl hier="23" item="5"/>
          <tpl hier="24" item="4"/>
          <tpl fld="0" item="1"/>
        </tpls>
      </n>
      <n v="187">
        <tpls c="8">
          <tpl fld="1" item="171"/>
          <tpl hier="17" item="3"/>
          <tpl hier="19" item="1"/>
          <tpl hier="20" item="2"/>
          <tpl hier="22" item="0"/>
          <tpl hier="23" item="5"/>
          <tpl hier="24" item="4"/>
          <tpl fld="0" item="0"/>
        </tpls>
      </n>
      <n v="18847.510049819946">
        <tpls c="8">
          <tpl fld="1" item="171"/>
          <tpl hier="17" item="3"/>
          <tpl hier="19" item="1"/>
          <tpl hier="20" item="2"/>
          <tpl hier="22" item="0"/>
          <tpl hier="23" item="5"/>
          <tpl hier="24" item="4"/>
          <tpl fld="0" item="1"/>
        </tpls>
      </n>
      <n v="157">
        <tpls c="8">
          <tpl fld="1" item="163"/>
          <tpl hier="17" item="3"/>
          <tpl hier="19" item="1"/>
          <tpl hier="20" item="2"/>
          <tpl hier="22" item="0"/>
          <tpl hier="23" item="5"/>
          <tpl hier="24" item="4"/>
          <tpl fld="0" item="0"/>
        </tpls>
      </n>
      <n v="15885.340013504028">
        <tpls c="8">
          <tpl fld="1" item="163"/>
          <tpl hier="17" item="3"/>
          <tpl hier="19" item="1"/>
          <tpl hier="20" item="2"/>
          <tpl hier="22" item="0"/>
          <tpl hier="23" item="5"/>
          <tpl hier="24" item="4"/>
          <tpl fld="0" item="1"/>
        </tpls>
      </n>
      <n v="135">
        <tpls c="8">
          <tpl fld="1" item="155"/>
          <tpl hier="17" item="3"/>
          <tpl hier="19" item="1"/>
          <tpl hier="20" item="2"/>
          <tpl hier="22" item="0"/>
          <tpl hier="23" item="5"/>
          <tpl hier="24" item="4"/>
          <tpl fld="0" item="0"/>
        </tpls>
      </n>
      <n v="14347.790031433105">
        <tpls c="8">
          <tpl fld="1" item="155"/>
          <tpl hier="17" item="3"/>
          <tpl hier="19" item="1"/>
          <tpl hier="20" item="2"/>
          <tpl hier="22" item="0"/>
          <tpl hier="23" item="5"/>
          <tpl hier="24" item="4"/>
          <tpl fld="0" item="1"/>
        </tpls>
      </n>
      <n v="182">
        <tpls c="8">
          <tpl fld="1" item="147"/>
          <tpl hier="17" item="3"/>
          <tpl hier="19" item="1"/>
          <tpl hier="20" item="2"/>
          <tpl hier="22" item="0"/>
          <tpl hier="23" item="5"/>
          <tpl hier="24" item="4"/>
          <tpl fld="0" item="0"/>
        </tpls>
      </n>
      <n v="18894.240003585815">
        <tpls c="8">
          <tpl fld="1" item="147"/>
          <tpl hier="17" item="3"/>
          <tpl hier="19" item="1"/>
          <tpl hier="20" item="2"/>
          <tpl hier="22" item="0"/>
          <tpl hier="23" item="5"/>
          <tpl hier="24" item="4"/>
          <tpl fld="0" item="1"/>
        </tpls>
      </n>
      <n v="155">
        <tpls c="8">
          <tpl fld="1" item="139"/>
          <tpl hier="17" item="3"/>
          <tpl hier="19" item="1"/>
          <tpl hier="20" item="2"/>
          <tpl hier="22" item="0"/>
          <tpl hier="23" item="5"/>
          <tpl hier="24" item="4"/>
          <tpl fld="0" item="0"/>
        </tpls>
      </n>
      <n v="16304.100008010864">
        <tpls c="8">
          <tpl fld="1" item="139"/>
          <tpl hier="17" item="3"/>
          <tpl hier="19" item="1"/>
          <tpl hier="20" item="2"/>
          <tpl hier="22" item="0"/>
          <tpl hier="23" item="5"/>
          <tpl hier="24" item="4"/>
          <tpl fld="0" item="1"/>
        </tpls>
      </n>
      <n v="149">
        <tpls c="8">
          <tpl fld="1" item="131"/>
          <tpl hier="17" item="3"/>
          <tpl hier="19" item="1"/>
          <tpl hier="20" item="2"/>
          <tpl hier="22" item="0"/>
          <tpl hier="23" item="5"/>
          <tpl hier="24" item="4"/>
          <tpl fld="0" item="0"/>
        </tpls>
      </n>
      <n v="14806.120004653931">
        <tpls c="8">
          <tpl fld="1" item="131"/>
          <tpl hier="17" item="3"/>
          <tpl hier="19" item="1"/>
          <tpl hier="20" item="2"/>
          <tpl hier="22" item="0"/>
          <tpl hier="23" item="5"/>
          <tpl hier="24" item="4"/>
          <tpl fld="0" item="1"/>
        </tpls>
      </n>
      <n v="162">
        <tpls c="8">
          <tpl fld="1" item="123"/>
          <tpl hier="17" item="3"/>
          <tpl hier="19" item="1"/>
          <tpl hier="20" item="2"/>
          <tpl hier="22" item="0"/>
          <tpl hier="23" item="5"/>
          <tpl hier="24" item="4"/>
          <tpl fld="0" item="0"/>
        </tpls>
      </n>
      <n v="17955.780004501343">
        <tpls c="8">
          <tpl fld="1" item="123"/>
          <tpl hier="17" item="3"/>
          <tpl hier="19" item="1"/>
          <tpl hier="20" item="2"/>
          <tpl hier="22" item="0"/>
          <tpl hier="23" item="5"/>
          <tpl hier="24" item="4"/>
          <tpl fld="0" item="1"/>
        </tpls>
      </n>
      <n v="144">
        <tpls c="8">
          <tpl fld="1" item="115"/>
          <tpl hier="17" item="3"/>
          <tpl hier="19" item="1"/>
          <tpl hier="20" item="2"/>
          <tpl hier="22" item="0"/>
          <tpl hier="23" item="5"/>
          <tpl hier="24" item="4"/>
          <tpl fld="0" item="0"/>
        </tpls>
      </n>
      <n v="15602.400014877319">
        <tpls c="8">
          <tpl fld="1" item="115"/>
          <tpl hier="17" item="3"/>
          <tpl hier="19" item="1"/>
          <tpl hier="20" item="2"/>
          <tpl hier="22" item="0"/>
          <tpl hier="23" item="5"/>
          <tpl hier="24" item="4"/>
          <tpl fld="0" item="1"/>
        </tpls>
      </n>
      <n v="163">
        <tpls c="8">
          <tpl fld="1" item="107"/>
          <tpl hier="17" item="3"/>
          <tpl hier="19" item="1"/>
          <tpl hier="20" item="2"/>
          <tpl hier="22" item="0"/>
          <tpl hier="23" item="5"/>
          <tpl hier="24" item="4"/>
          <tpl fld="0" item="0"/>
        </tpls>
      </n>
      <n v="15796.67999458313">
        <tpls c="8">
          <tpl fld="1" item="107"/>
          <tpl hier="17" item="3"/>
          <tpl hier="19" item="1"/>
          <tpl hier="20" item="2"/>
          <tpl hier="22" item="0"/>
          <tpl hier="23" item="5"/>
          <tpl hier="24" item="4"/>
          <tpl fld="0" item="1"/>
        </tpls>
      </n>
      <n v="156">
        <tpls c="8">
          <tpl fld="1" item="99"/>
          <tpl hier="17" item="3"/>
          <tpl hier="19" item="1"/>
          <tpl hier="20" item="2"/>
          <tpl hier="22" item="0"/>
          <tpl hier="23" item="5"/>
          <tpl hier="24" item="4"/>
          <tpl fld="0" item="0"/>
        </tpls>
      </n>
      <n v="16397.590017318726">
        <tpls c="8">
          <tpl fld="1" item="99"/>
          <tpl hier="17" item="3"/>
          <tpl hier="19" item="1"/>
          <tpl hier="20" item="2"/>
          <tpl hier="22" item="0"/>
          <tpl hier="23" item="5"/>
          <tpl hier="24" item="4"/>
          <tpl fld="0" item="1"/>
        </tpls>
      </n>
      <n v="134">
        <tpls c="8">
          <tpl fld="1" item="91"/>
          <tpl hier="17" item="3"/>
          <tpl hier="19" item="1"/>
          <tpl hier="20" item="2"/>
          <tpl hier="22" item="0"/>
          <tpl hier="23" item="5"/>
          <tpl hier="24" item="4"/>
          <tpl fld="0" item="0"/>
        </tpls>
      </n>
      <n v="14246.100027084351">
        <tpls c="8">
          <tpl fld="1" item="91"/>
          <tpl hier="17" item="3"/>
          <tpl hier="19" item="1"/>
          <tpl hier="20" item="2"/>
          <tpl hier="22" item="0"/>
          <tpl hier="23" item="5"/>
          <tpl hier="24" item="4"/>
          <tpl fld="0" item="1"/>
        </tpls>
      </n>
      <n v="134">
        <tpls c="8">
          <tpl fld="1" item="83"/>
          <tpl hier="17" item="3"/>
          <tpl hier="19" item="1"/>
          <tpl hier="20" item="2"/>
          <tpl hier="22" item="0"/>
          <tpl hier="23" item="5"/>
          <tpl hier="24" item="4"/>
          <tpl fld="0" item="0"/>
        </tpls>
      </n>
      <n v="14361.289978027344">
        <tpls c="8">
          <tpl fld="1" item="83"/>
          <tpl hier="17" item="3"/>
          <tpl hier="19" item="1"/>
          <tpl hier="20" item="2"/>
          <tpl hier="22" item="0"/>
          <tpl hier="23" item="5"/>
          <tpl hier="24" item="4"/>
          <tpl fld="0" item="1"/>
        </tpls>
      </n>
      <n v="149">
        <tpls c="8">
          <tpl fld="1" item="75"/>
          <tpl hier="17" item="3"/>
          <tpl hier="19" item="1"/>
          <tpl hier="20" item="2"/>
          <tpl hier="22" item="0"/>
          <tpl hier="23" item="5"/>
          <tpl hier="24" item="4"/>
          <tpl fld="0" item="0"/>
        </tpls>
      </n>
      <n v="16903.10001373291">
        <tpls c="8">
          <tpl fld="1" item="75"/>
          <tpl hier="17" item="3"/>
          <tpl hier="19" item="1"/>
          <tpl hier="20" item="2"/>
          <tpl hier="22" item="0"/>
          <tpl hier="23" item="5"/>
          <tpl hier="24" item="4"/>
          <tpl fld="0" item="1"/>
        </tpls>
      </n>
      <n v="170">
        <tpls c="8">
          <tpl fld="1" item="67"/>
          <tpl hier="17" item="3"/>
          <tpl hier="19" item="1"/>
          <tpl hier="20" item="2"/>
          <tpl hier="22" item="0"/>
          <tpl hier="23" item="5"/>
          <tpl hier="24" item="4"/>
          <tpl fld="0" item="0"/>
        </tpls>
      </n>
      <n v="18677.410013198853">
        <tpls c="8">
          <tpl fld="1" item="67"/>
          <tpl hier="17" item="3"/>
          <tpl hier="19" item="1"/>
          <tpl hier="20" item="2"/>
          <tpl hier="22" item="0"/>
          <tpl hier="23" item="5"/>
          <tpl hier="24" item="4"/>
          <tpl fld="0" item="1"/>
        </tpls>
      </n>
      <n v="126">
        <tpls c="8">
          <tpl fld="1" item="59"/>
          <tpl hier="17" item="3"/>
          <tpl hier="19" item="1"/>
          <tpl hier="20" item="2"/>
          <tpl hier="22" item="0"/>
          <tpl hier="23" item="5"/>
          <tpl hier="24" item="4"/>
          <tpl fld="0" item="0"/>
        </tpls>
      </n>
      <n v="12040.060037612915">
        <tpls c="8">
          <tpl fld="1" item="59"/>
          <tpl hier="17" item="3"/>
          <tpl hier="19" item="1"/>
          <tpl hier="20" item="2"/>
          <tpl hier="22" item="0"/>
          <tpl hier="23" item="5"/>
          <tpl hier="24" item="4"/>
          <tpl fld="0" item="1"/>
        </tpls>
      </n>
      <n v="152">
        <tpls c="8">
          <tpl fld="1" item="51"/>
          <tpl hier="17" item="3"/>
          <tpl hier="19" item="1"/>
          <tpl hier="20" item="2"/>
          <tpl hier="22" item="0"/>
          <tpl hier="23" item="5"/>
          <tpl hier="24" item="4"/>
          <tpl fld="0" item="0"/>
        </tpls>
      </n>
      <n v="15552.790021896362">
        <tpls c="8">
          <tpl fld="1" item="51"/>
          <tpl hier="17" item="3"/>
          <tpl hier="19" item="1"/>
          <tpl hier="20" item="2"/>
          <tpl hier="22" item="0"/>
          <tpl hier="23" item="5"/>
          <tpl hier="24" item="4"/>
          <tpl fld="0" item="1"/>
        </tpls>
      </n>
      <n v="160">
        <tpls c="8">
          <tpl fld="1" item="43"/>
          <tpl hier="17" item="3"/>
          <tpl hier="19" item="1"/>
          <tpl hier="20" item="2"/>
          <tpl hier="22" item="0"/>
          <tpl hier="23" item="5"/>
          <tpl hier="24" item="4"/>
          <tpl fld="0" item="0"/>
        </tpls>
      </n>
      <n v="15567.230056762695">
        <tpls c="8">
          <tpl fld="1" item="43"/>
          <tpl hier="17" item="3"/>
          <tpl hier="19" item="1"/>
          <tpl hier="20" item="2"/>
          <tpl hier="22" item="0"/>
          <tpl hier="23" item="5"/>
          <tpl hier="24" item="4"/>
          <tpl fld="0" item="1"/>
        </tpls>
      </n>
      <n v="146">
        <tpls c="8">
          <tpl fld="1" item="35"/>
          <tpl hier="17" item="3"/>
          <tpl hier="19" item="1"/>
          <tpl hier="20" item="2"/>
          <tpl hier="22" item="0"/>
          <tpl hier="23" item="5"/>
          <tpl hier="24" item="4"/>
          <tpl fld="0" item="0"/>
        </tpls>
      </n>
      <n v="14449.079998016357">
        <tpls c="8">
          <tpl fld="1" item="35"/>
          <tpl hier="17" item="3"/>
          <tpl hier="19" item="1"/>
          <tpl hier="20" item="2"/>
          <tpl hier="22" item="0"/>
          <tpl hier="23" item="5"/>
          <tpl hier="24" item="4"/>
          <tpl fld="0" item="1"/>
        </tpls>
      </n>
      <n v="168">
        <tpls c="8">
          <tpl fld="1" item="27"/>
          <tpl hier="17" item="3"/>
          <tpl hier="19" item="1"/>
          <tpl hier="20" item="2"/>
          <tpl hier="22" item="0"/>
          <tpl hier="23" item="5"/>
          <tpl hier="24" item="4"/>
          <tpl fld="0" item="0"/>
        </tpls>
      </n>
      <n v="18161.409997940063">
        <tpls c="8">
          <tpl fld="1" item="27"/>
          <tpl hier="17" item="3"/>
          <tpl hier="19" item="1"/>
          <tpl hier="20" item="2"/>
          <tpl hier="22" item="0"/>
          <tpl hier="23" item="5"/>
          <tpl hier="24" item="4"/>
          <tpl fld="0" item="1"/>
        </tpls>
      </n>
      <n v="158">
        <tpls c="8">
          <tpl fld="1" item="19"/>
          <tpl hier="17" item="3"/>
          <tpl hier="19" item="1"/>
          <tpl hier="20" item="2"/>
          <tpl hier="22" item="0"/>
          <tpl hier="23" item="5"/>
          <tpl hier="24" item="4"/>
          <tpl fld="0" item="0"/>
        </tpls>
      </n>
      <n v="16935.390022277832">
        <tpls c="8">
          <tpl fld="1" item="19"/>
          <tpl hier="17" item="3"/>
          <tpl hier="19" item="1"/>
          <tpl hier="20" item="2"/>
          <tpl hier="22" item="0"/>
          <tpl hier="23" item="5"/>
          <tpl hier="24" item="4"/>
          <tpl fld="0" item="1"/>
        </tpls>
      </n>
      <n v="146">
        <tpls c="8">
          <tpl fld="1" item="11"/>
          <tpl hier="17" item="3"/>
          <tpl hier="19" item="1"/>
          <tpl hier="20" item="2"/>
          <tpl hier="22" item="0"/>
          <tpl hier="23" item="5"/>
          <tpl hier="24" item="4"/>
          <tpl fld="0" item="0"/>
        </tpls>
      </n>
      <n v="15473.160037994385">
        <tpls c="8">
          <tpl fld="1" item="11"/>
          <tpl hier="17" item="3"/>
          <tpl hier="19" item="1"/>
          <tpl hier="20" item="2"/>
          <tpl hier="22" item="0"/>
          <tpl hier="23" item="5"/>
          <tpl hier="24" item="4"/>
          <tpl fld="0" item="1"/>
        </tpls>
      </n>
      <n v="174">
        <tpls c="8">
          <tpl fld="1" item="3"/>
          <tpl hier="17" item="3"/>
          <tpl hier="19" item="1"/>
          <tpl hier="20" item="2"/>
          <tpl hier="22" item="0"/>
          <tpl hier="23" item="5"/>
          <tpl hier="24" item="4"/>
          <tpl fld="0" item="0"/>
        </tpls>
      </n>
      <n v="18226.62003326416">
        <tpls c="8">
          <tpl fld="1" item="3"/>
          <tpl hier="17" item="3"/>
          <tpl hier="19" item="1"/>
          <tpl hier="20" item="2"/>
          <tpl hier="22" item="0"/>
          <tpl hier="23" item="5"/>
          <tpl hier="24" item="4"/>
          <tpl fld="0" item="1"/>
        </tpls>
      </n>
      <n v="171">
        <tpls c="8">
          <tpl fld="1" item="17"/>
          <tpl hier="17" item="3"/>
          <tpl hier="19" item="1"/>
          <tpl hier="20" item="2"/>
          <tpl hier="22" item="0"/>
          <tpl hier="23" item="5"/>
          <tpl hier="24" item="4"/>
          <tpl fld="0" item="0"/>
        </tpls>
      </n>
      <n v="18985.330009460449">
        <tpls c="8">
          <tpl fld="1" item="17"/>
          <tpl hier="17" item="3"/>
          <tpl hier="19" item="1"/>
          <tpl hier="20" item="2"/>
          <tpl hier="22" item="0"/>
          <tpl hier="23" item="5"/>
          <tpl hier="24" item="4"/>
          <tpl fld="0" item="1"/>
        </tpls>
      </n>
      <n v="126">
        <tpls c="8">
          <tpl fld="1" item="31"/>
          <tpl hier="17" item="3"/>
          <tpl hier="19" item="1"/>
          <tpl hier="20" item="2"/>
          <tpl hier="22" item="0"/>
          <tpl hier="23" item="5"/>
          <tpl hier="24" item="4"/>
          <tpl fld="0" item="0"/>
        </tpls>
      </n>
      <n v="12119.479978561401">
        <tpls c="8">
          <tpl fld="1" item="31"/>
          <tpl hier="17" item="3"/>
          <tpl hier="19" item="1"/>
          <tpl hier="20" item="2"/>
          <tpl hier="22" item="0"/>
          <tpl hier="23" item="5"/>
          <tpl hier="24" item="4"/>
          <tpl fld="0" item="1"/>
        </tpls>
      </n>
      <n v="164">
        <tpls c="8">
          <tpl fld="1" item="172"/>
          <tpl hier="17" item="3"/>
          <tpl hier="19" item="1"/>
          <tpl hier="20" item="2"/>
          <tpl hier="22" item="0"/>
          <tpl hier="23" item="5"/>
          <tpl hier="24" item="4"/>
          <tpl fld="0" item="0"/>
        </tpls>
      </n>
      <n v="17234.830009460449">
        <tpls c="8">
          <tpl fld="1" item="172"/>
          <tpl hier="17" item="3"/>
          <tpl hier="19" item="1"/>
          <tpl hier="20" item="2"/>
          <tpl hier="22" item="0"/>
          <tpl hier="23" item="5"/>
          <tpl hier="24" item="4"/>
          <tpl fld="0" item="1"/>
        </tpls>
      </n>
      <n v="156">
        <tpls c="8">
          <tpl fld="1" item="124"/>
          <tpl hier="17" item="3"/>
          <tpl hier="19" item="1"/>
          <tpl hier="20" item="2"/>
          <tpl hier="22" item="0"/>
          <tpl hier="23" item="5"/>
          <tpl hier="24" item="4"/>
          <tpl fld="0" item="0"/>
        </tpls>
      </n>
      <n v="15965.280055999756">
        <tpls c="8">
          <tpl fld="1" item="124"/>
          <tpl hier="17" item="3"/>
          <tpl hier="19" item="1"/>
          <tpl hier="20" item="2"/>
          <tpl hier="22" item="0"/>
          <tpl hier="23" item="5"/>
          <tpl hier="24" item="4"/>
          <tpl fld="0" item="1"/>
        </tpls>
      </n>
      <n v="155">
        <tpls c="8">
          <tpl fld="1" item="68"/>
          <tpl hier="17" item="3"/>
          <tpl hier="19" item="1"/>
          <tpl hier="20" item="2"/>
          <tpl hier="22" item="0"/>
          <tpl hier="23" item="5"/>
          <tpl hier="24" item="4"/>
          <tpl fld="0" item="0"/>
        </tpls>
      </n>
      <n v="16190.290023803711">
        <tpls c="8">
          <tpl fld="1" item="68"/>
          <tpl hier="17" item="3"/>
          <tpl hier="19" item="1"/>
          <tpl hier="20" item="2"/>
          <tpl hier="22" item="0"/>
          <tpl hier="23" item="5"/>
          <tpl hier="24" item="4"/>
          <tpl fld="0" item="1"/>
        </tpls>
      </n>
      <n v="150">
        <tpls c="8">
          <tpl fld="1" item="20"/>
          <tpl hier="17" item="3"/>
          <tpl hier="19" item="1"/>
          <tpl hier="20" item="2"/>
          <tpl hier="22" item="0"/>
          <tpl hier="23" item="5"/>
          <tpl hier="24" item="4"/>
          <tpl fld="0" item="0"/>
        </tpls>
      </n>
      <n v="14795.620012283325">
        <tpls c="8">
          <tpl fld="1" item="20"/>
          <tpl hier="17" item="3"/>
          <tpl hier="19" item="1"/>
          <tpl hier="20" item="2"/>
          <tpl hier="22" item="0"/>
          <tpl hier="23" item="5"/>
          <tpl hier="24" item="4"/>
          <tpl fld="0" item="1"/>
        </tpls>
      </n>
      <n v="43.220001220703125">
        <tpls c="8">
          <tpl fld="1" item="73"/>
          <tpl hier="17" item="3"/>
          <tpl hier="19" item="1"/>
          <tpl hier="20" item="2"/>
          <tpl hier="22" item="6"/>
          <tpl hier="23" item="5"/>
          <tpl hier="24" item="4"/>
          <tpl fld="0" item="1"/>
        </tpls>
      </n>
      <n v="172.8800048828125">
        <tpls c="8">
          <tpl fld="1" item="49"/>
          <tpl hier="17" item="3"/>
          <tpl hier="19" item="1"/>
          <tpl hier="20" item="2"/>
          <tpl hier="22" item="6"/>
          <tpl hier="23" item="5"/>
          <tpl hier="24" item="4"/>
          <tpl fld="0" item="1"/>
        </tpls>
      </n>
      <n v="129.66000366210938">
        <tpls c="8">
          <tpl fld="1" item="137"/>
          <tpl hier="17" item="3"/>
          <tpl hier="19" item="1"/>
          <tpl hier="20" item="2"/>
          <tpl hier="22" item="6"/>
          <tpl hier="23" item="5"/>
          <tpl hier="24" item="4"/>
          <tpl fld="0" item="1"/>
        </tpls>
      </n>
      <m>
        <tpls c="8">
          <tpl fld="1" item="81"/>
          <tpl hier="17" item="3"/>
          <tpl hier="19" item="1"/>
          <tpl hier="20" item="2"/>
          <tpl hier="22" item="6"/>
          <tpl hier="23" item="5"/>
          <tpl hier="24" item="4"/>
          <tpl fld="0" item="1"/>
        </tpls>
      </m>
      <m>
        <tpls c="8">
          <tpl fld="1" item="194"/>
          <tpl hier="17" item="3"/>
          <tpl hier="19" item="1"/>
          <tpl hier="20" item="2"/>
          <tpl hier="22" item="6"/>
          <tpl hier="23" item="5"/>
          <tpl hier="24" item="4"/>
          <tpl fld="0" item="1"/>
        </tpls>
      </m>
      <n v="43.220001220703125">
        <tpls c="8">
          <tpl fld="1" item="186"/>
          <tpl hier="17" item="3"/>
          <tpl hier="19" item="1"/>
          <tpl hier="20" item="2"/>
          <tpl hier="22" item="6"/>
          <tpl hier="23" item="5"/>
          <tpl hier="24" item="4"/>
          <tpl fld="0" item="1"/>
        </tpls>
      </n>
      <n v="43.220001220703125">
        <tpls c="8">
          <tpl fld="1" item="178"/>
          <tpl hier="17" item="3"/>
          <tpl hier="19" item="1"/>
          <tpl hier="20" item="2"/>
          <tpl hier="22" item="6"/>
          <tpl hier="23" item="5"/>
          <tpl hier="24" item="4"/>
          <tpl fld="0" item="1"/>
        </tpls>
      </n>
      <n v="43.220001220703125">
        <tpls c="8">
          <tpl fld="1" item="170"/>
          <tpl hier="17" item="3"/>
          <tpl hier="19" item="1"/>
          <tpl hier="20" item="2"/>
          <tpl hier="22" item="6"/>
          <tpl hier="23" item="5"/>
          <tpl hier="24" item="4"/>
          <tpl fld="0" item="1"/>
        </tpls>
      </n>
      <m>
        <tpls c="8">
          <tpl fld="1" item="162"/>
          <tpl hier="17" item="3"/>
          <tpl hier="19" item="1"/>
          <tpl hier="20" item="2"/>
          <tpl hier="22" item="6"/>
          <tpl hier="23" item="5"/>
          <tpl hier="24" item="4"/>
          <tpl fld="0" item="1"/>
        </tpls>
      </m>
      <n v="43.220001220703125">
        <tpls c="8">
          <tpl fld="1" item="154"/>
          <tpl hier="17" item="3"/>
          <tpl hier="19" item="1"/>
          <tpl hier="20" item="2"/>
          <tpl hier="22" item="6"/>
          <tpl hier="23" item="5"/>
          <tpl hier="24" item="4"/>
          <tpl fld="0" item="1"/>
        </tpls>
      </n>
      <n v="43.220001220703125">
        <tpls c="8">
          <tpl fld="1" item="146"/>
          <tpl hier="17" item="3"/>
          <tpl hier="19" item="1"/>
          <tpl hier="20" item="2"/>
          <tpl hier="22" item="6"/>
          <tpl hier="23" item="5"/>
          <tpl hier="24" item="4"/>
          <tpl fld="0" item="1"/>
        </tpls>
      </n>
      <n v="172.8800048828125">
        <tpls c="8">
          <tpl fld="1" item="138"/>
          <tpl hier="17" item="3"/>
          <tpl hier="19" item="1"/>
          <tpl hier="20" item="2"/>
          <tpl hier="22" item="6"/>
          <tpl hier="23" item="5"/>
          <tpl hier="24" item="4"/>
          <tpl fld="0" item="1"/>
        </tpls>
      </n>
      <n v="43.220001220703125">
        <tpls c="8">
          <tpl fld="1" item="130"/>
          <tpl hier="17" item="3"/>
          <tpl hier="19" item="1"/>
          <tpl hier="20" item="2"/>
          <tpl hier="22" item="6"/>
          <tpl hier="23" item="5"/>
          <tpl hier="24" item="4"/>
          <tpl fld="0" item="1"/>
        </tpls>
      </n>
      <m>
        <tpls c="8">
          <tpl fld="1" item="122"/>
          <tpl hier="17" item="3"/>
          <tpl hier="19" item="1"/>
          <tpl hier="20" item="2"/>
          <tpl hier="22" item="6"/>
          <tpl hier="23" item="5"/>
          <tpl hier="24" item="4"/>
          <tpl fld="0" item="1"/>
        </tpls>
      </m>
      <m>
        <tpls c="8">
          <tpl fld="1" item="114"/>
          <tpl hier="17" item="3"/>
          <tpl hier="19" item="1"/>
          <tpl hier="20" item="2"/>
          <tpl hier="22" item="6"/>
          <tpl hier="23" item="5"/>
          <tpl hier="24" item="4"/>
          <tpl fld="0" item="1"/>
        </tpls>
      </m>
      <m>
        <tpls c="8">
          <tpl fld="1" item="106"/>
          <tpl hier="17" item="3"/>
          <tpl hier="19" item="1"/>
          <tpl hier="20" item="2"/>
          <tpl hier="22" item="6"/>
          <tpl hier="23" item="5"/>
          <tpl hier="24" item="4"/>
          <tpl fld="0" item="1"/>
        </tpls>
      </m>
      <m>
        <tpls c="8">
          <tpl fld="1" item="98"/>
          <tpl hier="17" item="3"/>
          <tpl hier="19" item="1"/>
          <tpl hier="20" item="2"/>
          <tpl hier="22" item="6"/>
          <tpl hier="23" item="5"/>
          <tpl hier="24" item="4"/>
          <tpl fld="0" item="1"/>
        </tpls>
      </m>
      <m>
        <tpls c="8">
          <tpl fld="1" item="90"/>
          <tpl hier="17" item="3"/>
          <tpl hier="19" item="1"/>
          <tpl hier="20" item="2"/>
          <tpl hier="22" item="6"/>
          <tpl hier="23" item="5"/>
          <tpl hier="24" item="4"/>
          <tpl fld="0" item="1"/>
        </tpls>
      </m>
      <n v="43.220001220703125">
        <tpls c="8">
          <tpl fld="1" item="82"/>
          <tpl hier="17" item="3"/>
          <tpl hier="19" item="1"/>
          <tpl hier="20" item="2"/>
          <tpl hier="22" item="6"/>
          <tpl hier="23" item="5"/>
          <tpl hier="24" item="4"/>
          <tpl fld="0" item="1"/>
        </tpls>
      </n>
      <n v="43.220001220703125">
        <tpls c="8">
          <tpl fld="1" item="74"/>
          <tpl hier="17" item="3"/>
          <tpl hier="19" item="1"/>
          <tpl hier="20" item="2"/>
          <tpl hier="22" item="6"/>
          <tpl hier="23" item="5"/>
          <tpl hier="24" item="4"/>
          <tpl fld="0" item="1"/>
        </tpls>
      </n>
      <n v="43.220001220703125">
        <tpls c="8">
          <tpl fld="1" item="66"/>
          <tpl hier="17" item="3"/>
          <tpl hier="19" item="1"/>
          <tpl hier="20" item="2"/>
          <tpl hier="22" item="6"/>
          <tpl hier="23" item="5"/>
          <tpl hier="24" item="4"/>
          <tpl fld="0" item="1"/>
        </tpls>
      </n>
      <n v="43.220001220703125">
        <tpls c="8">
          <tpl fld="1" item="58"/>
          <tpl hier="17" item="3"/>
          <tpl hier="19" item="1"/>
          <tpl hier="20" item="2"/>
          <tpl hier="22" item="6"/>
          <tpl hier="23" item="5"/>
          <tpl hier="24" item="4"/>
          <tpl fld="0" item="1"/>
        </tpls>
      </n>
      <n v="43.220001220703125">
        <tpls c="8">
          <tpl fld="1" item="50"/>
          <tpl hier="17" item="3"/>
          <tpl hier="19" item="1"/>
          <tpl hier="20" item="2"/>
          <tpl hier="22" item="6"/>
          <tpl hier="23" item="5"/>
          <tpl hier="24" item="4"/>
          <tpl fld="0" item="1"/>
        </tpls>
      </n>
      <m>
        <tpls c="8">
          <tpl fld="1" item="42"/>
          <tpl hier="17" item="3"/>
          <tpl hier="19" item="1"/>
          <tpl hier="20" item="2"/>
          <tpl hier="22" item="6"/>
          <tpl hier="23" item="5"/>
          <tpl hier="24" item="4"/>
          <tpl fld="0" item="1"/>
        </tpls>
      </m>
      <n v="129.66000366210938">
        <tpls c="8">
          <tpl fld="1" item="34"/>
          <tpl hier="17" item="3"/>
          <tpl hier="19" item="1"/>
          <tpl hier="20" item="2"/>
          <tpl hier="22" item="6"/>
          <tpl hier="23" item="5"/>
          <tpl hier="24" item="4"/>
          <tpl fld="0" item="1"/>
        </tpls>
      </n>
      <m>
        <tpls c="8">
          <tpl fld="1" item="26"/>
          <tpl hier="17" item="3"/>
          <tpl hier="19" item="1"/>
          <tpl hier="20" item="2"/>
          <tpl hier="22" item="6"/>
          <tpl hier="23" item="5"/>
          <tpl hier="24" item="4"/>
          <tpl fld="0" item="1"/>
        </tpls>
      </m>
      <n v="129.66000366210938">
        <tpls c="8">
          <tpl fld="1" item="18"/>
          <tpl hier="17" item="3"/>
          <tpl hier="19" item="1"/>
          <tpl hier="20" item="2"/>
          <tpl hier="22" item="6"/>
          <tpl hier="23" item="5"/>
          <tpl hier="24" item="4"/>
          <tpl fld="0" item="1"/>
        </tpls>
      </n>
      <n v="86.44000244140625">
        <tpls c="8">
          <tpl fld="1" item="10"/>
          <tpl hier="17" item="3"/>
          <tpl hier="19" item="1"/>
          <tpl hier="20" item="2"/>
          <tpl hier="22" item="6"/>
          <tpl hier="23" item="5"/>
          <tpl hier="24" item="4"/>
          <tpl fld="0" item="1"/>
        </tpls>
      </n>
      <n v="43.220001220703125">
        <tpls c="8">
          <tpl fld="1" item="2"/>
          <tpl hier="17" item="3"/>
          <tpl hier="19" item="1"/>
          <tpl hier="20" item="2"/>
          <tpl hier="22" item="6"/>
          <tpl hier="23" item="5"/>
          <tpl hier="24" item="4"/>
          <tpl fld="0" item="1"/>
        </tpls>
      </n>
      <n v="43.220001220703125">
        <tpls c="8">
          <tpl fld="1" item="198"/>
          <tpl hier="17" item="3"/>
          <tpl hier="19" item="1"/>
          <tpl hier="20" item="2"/>
          <tpl hier="22" item="6"/>
          <tpl hier="23" item="5"/>
          <tpl hier="24" item="4"/>
          <tpl fld="0" item="1"/>
        </tpls>
      </n>
      <m>
        <tpls c="8">
          <tpl fld="1" item="190"/>
          <tpl hier="17" item="3"/>
          <tpl hier="19" item="1"/>
          <tpl hier="20" item="2"/>
          <tpl hier="22" item="6"/>
          <tpl hier="23" item="5"/>
          <tpl hier="24" item="4"/>
          <tpl fld="0" item="1"/>
        </tpls>
      </m>
      <n v="216.10000610351563">
        <tpls c="8">
          <tpl fld="1" item="182"/>
          <tpl hier="17" item="3"/>
          <tpl hier="19" item="1"/>
          <tpl hier="20" item="2"/>
          <tpl hier="22" item="6"/>
          <tpl hier="23" item="5"/>
          <tpl hier="24" item="4"/>
          <tpl fld="0" item="1"/>
        </tpls>
      </n>
      <n v="86.44000244140625">
        <tpls c="8">
          <tpl fld="1" item="174"/>
          <tpl hier="17" item="3"/>
          <tpl hier="19" item="1"/>
          <tpl hier="20" item="2"/>
          <tpl hier="22" item="6"/>
          <tpl hier="23" item="5"/>
          <tpl hier="24" item="4"/>
          <tpl fld="0" item="1"/>
        </tpls>
      </n>
      <m>
        <tpls c="8">
          <tpl fld="1" item="166"/>
          <tpl hier="17" item="3"/>
          <tpl hier="19" item="1"/>
          <tpl hier="20" item="2"/>
          <tpl hier="22" item="6"/>
          <tpl hier="23" item="5"/>
          <tpl hier="24" item="4"/>
          <tpl fld="0" item="1"/>
        </tpls>
      </m>
      <n v="43.220001220703125">
        <tpls c="8">
          <tpl fld="1" item="158"/>
          <tpl hier="17" item="3"/>
          <tpl hier="19" item="1"/>
          <tpl hier="20" item="2"/>
          <tpl hier="22" item="6"/>
          <tpl hier="23" item="5"/>
          <tpl hier="24" item="4"/>
          <tpl fld="0" item="1"/>
        </tpls>
      </n>
      <m>
        <tpls c="8">
          <tpl fld="1" item="150"/>
          <tpl hier="17" item="3"/>
          <tpl hier="19" item="1"/>
          <tpl hier="20" item="2"/>
          <tpl hier="22" item="6"/>
          <tpl hier="23" item="5"/>
          <tpl hier="24" item="4"/>
          <tpl fld="0" item="1"/>
        </tpls>
      </m>
      <n v="129.66000366210938">
        <tpls c="8">
          <tpl fld="1" item="142"/>
          <tpl hier="17" item="3"/>
          <tpl hier="19" item="1"/>
          <tpl hier="20" item="2"/>
          <tpl hier="22" item="6"/>
          <tpl hier="23" item="5"/>
          <tpl hier="24" item="4"/>
          <tpl fld="0" item="1"/>
        </tpls>
      </n>
      <n v="86.44000244140625">
        <tpls c="8">
          <tpl fld="1" item="134"/>
          <tpl hier="17" item="3"/>
          <tpl hier="19" item="1"/>
          <tpl hier="20" item="2"/>
          <tpl hier="22" item="6"/>
          <tpl hier="23" item="5"/>
          <tpl hier="24" item="4"/>
          <tpl fld="0" item="1"/>
        </tpls>
      </n>
      <n v="86.44000244140625">
        <tpls c="8">
          <tpl fld="1" item="126"/>
          <tpl hier="17" item="3"/>
          <tpl hier="19" item="1"/>
          <tpl hier="20" item="2"/>
          <tpl hier="22" item="6"/>
          <tpl hier="23" item="5"/>
          <tpl hier="24" item="4"/>
          <tpl fld="0" item="1"/>
        </tpls>
      </n>
      <m>
        <tpls c="8">
          <tpl fld="1" item="118"/>
          <tpl hier="17" item="3"/>
          <tpl hier="19" item="1"/>
          <tpl hier="20" item="2"/>
          <tpl hier="22" item="6"/>
          <tpl hier="23" item="5"/>
          <tpl hier="24" item="4"/>
          <tpl fld="0" item="1"/>
        </tpls>
      </m>
      <n v="43.220001220703125">
        <tpls c="8">
          <tpl fld="1" item="110"/>
          <tpl hier="17" item="3"/>
          <tpl hier="19" item="1"/>
          <tpl hier="20" item="2"/>
          <tpl hier="22" item="6"/>
          <tpl hier="23" item="5"/>
          <tpl hier="24" item="4"/>
          <tpl fld="0" item="1"/>
        </tpls>
      </n>
      <n v="43.220001220703125">
        <tpls c="8">
          <tpl fld="1" item="102"/>
          <tpl hier="17" item="3"/>
          <tpl hier="19" item="1"/>
          <tpl hier="20" item="2"/>
          <tpl hier="22" item="6"/>
          <tpl hier="23" item="5"/>
          <tpl hier="24" item="4"/>
          <tpl fld="0" item="1"/>
        </tpls>
      </n>
      <n v="86.44000244140625">
        <tpls c="8">
          <tpl fld="1" item="94"/>
          <tpl hier="17" item="3"/>
          <tpl hier="19" item="1"/>
          <tpl hier="20" item="2"/>
          <tpl hier="22" item="6"/>
          <tpl hier="23" item="5"/>
          <tpl hier="24" item="4"/>
          <tpl fld="0" item="1"/>
        </tpls>
      </n>
      <n v="43.220001220703125">
        <tpls c="8">
          <tpl fld="1" item="86"/>
          <tpl hier="17" item="3"/>
          <tpl hier="19" item="1"/>
          <tpl hier="20" item="2"/>
          <tpl hier="22" item="6"/>
          <tpl hier="23" item="5"/>
          <tpl hier="24" item="4"/>
          <tpl fld="0" item="1"/>
        </tpls>
      </n>
      <n v="43.220001220703125">
        <tpls c="8">
          <tpl fld="1" item="78"/>
          <tpl hier="17" item="3"/>
          <tpl hier="19" item="1"/>
          <tpl hier="20" item="2"/>
          <tpl hier="22" item="6"/>
          <tpl hier="23" item="5"/>
          <tpl hier="24" item="4"/>
          <tpl fld="0" item="1"/>
        </tpls>
      </n>
      <n v="172.8800048828125">
        <tpls c="8">
          <tpl fld="1" item="70"/>
          <tpl hier="17" item="3"/>
          <tpl hier="19" item="1"/>
          <tpl hier="20" item="2"/>
          <tpl hier="22" item="6"/>
          <tpl hier="23" item="5"/>
          <tpl hier="24" item="4"/>
          <tpl fld="0" item="1"/>
        </tpls>
      </n>
      <n v="43.220001220703125">
        <tpls c="8">
          <tpl fld="1" item="62"/>
          <tpl hier="17" item="3"/>
          <tpl hier="19" item="1"/>
          <tpl hier="20" item="2"/>
          <tpl hier="22" item="6"/>
          <tpl hier="23" item="5"/>
          <tpl hier="24" item="4"/>
          <tpl fld="0" item="1"/>
        </tpls>
      </n>
      <n v="43.220001220703125">
        <tpls c="8">
          <tpl fld="1" item="54"/>
          <tpl hier="17" item="3"/>
          <tpl hier="19" item="1"/>
          <tpl hier="20" item="2"/>
          <tpl hier="22" item="6"/>
          <tpl hier="23" item="5"/>
          <tpl hier="24" item="4"/>
          <tpl fld="0" item="1"/>
        </tpls>
      </n>
      <n v="43.220001220703125">
        <tpls c="8">
          <tpl fld="1" item="46"/>
          <tpl hier="17" item="3"/>
          <tpl hier="19" item="1"/>
          <tpl hier="20" item="2"/>
          <tpl hier="22" item="6"/>
          <tpl hier="23" item="5"/>
          <tpl hier="24" item="4"/>
          <tpl fld="0" item="1"/>
        </tpls>
      </n>
      <n v="129.66000366210938">
        <tpls c="8">
          <tpl fld="1" item="38"/>
          <tpl hier="17" item="3"/>
          <tpl hier="19" item="1"/>
          <tpl hier="20" item="2"/>
          <tpl hier="22" item="6"/>
          <tpl hier="23" item="5"/>
          <tpl hier="24" item="4"/>
          <tpl fld="0" item="1"/>
        </tpls>
      </n>
      <n v="129.66000366210938">
        <tpls c="8">
          <tpl fld="1" item="30"/>
          <tpl hier="17" item="3"/>
          <tpl hier="19" item="1"/>
          <tpl hier="20" item="2"/>
          <tpl hier="22" item="6"/>
          <tpl hier="23" item="5"/>
          <tpl hier="24" item="4"/>
          <tpl fld="0" item="1"/>
        </tpls>
      </n>
      <n v="43.220001220703125">
        <tpls c="8">
          <tpl fld="1" item="22"/>
          <tpl hier="17" item="3"/>
          <tpl hier="19" item="1"/>
          <tpl hier="20" item="2"/>
          <tpl hier="22" item="6"/>
          <tpl hier="23" item="5"/>
          <tpl hier="24" item="4"/>
          <tpl fld="0" item="1"/>
        </tpls>
      </n>
      <n v="43.220001220703125">
        <tpls c="8">
          <tpl fld="1" item="14"/>
          <tpl hier="17" item="3"/>
          <tpl hier="19" item="1"/>
          <tpl hier="20" item="2"/>
          <tpl hier="22" item="6"/>
          <tpl hier="23" item="5"/>
          <tpl hier="24" item="4"/>
          <tpl fld="0" item="1"/>
        </tpls>
      </n>
      <m>
        <tpls c="8">
          <tpl fld="1" item="6"/>
          <tpl hier="17" item="3"/>
          <tpl hier="19" item="1"/>
          <tpl hier="20" item="2"/>
          <tpl hier="22" item="6"/>
          <tpl hier="23" item="5"/>
          <tpl hier="24" item="4"/>
          <tpl fld="0" item="1"/>
        </tpls>
      </m>
      <m>
        <tpls c="8">
          <tpl fld="1" item="25"/>
          <tpl hier="17" item="3"/>
          <tpl hier="19" item="1"/>
          <tpl hier="20" item="2"/>
          <tpl hier="22" item="6"/>
          <tpl hier="23" item="5"/>
          <tpl hier="24" item="4"/>
          <tpl fld="0" item="1"/>
        </tpls>
      </m>
      <n v="1">
        <tpls c="8">
          <tpl fld="1" item="198"/>
          <tpl hier="17" item="3"/>
          <tpl hier="19" item="1"/>
          <tpl hier="20" item="2"/>
          <tpl hier="22" item="6"/>
          <tpl hier="23" item="5"/>
          <tpl hier="24" item="4"/>
          <tpl fld="0" item="0"/>
        </tpls>
      </n>
      <m>
        <tpls c="8">
          <tpl fld="1" item="194"/>
          <tpl hier="17" item="3"/>
          <tpl hier="19" item="1"/>
          <tpl hier="20" item="2"/>
          <tpl hier="22" item="6"/>
          <tpl hier="23" item="5"/>
          <tpl hier="24" item="4"/>
          <tpl fld="0" item="0"/>
        </tpls>
      </m>
      <m>
        <tpls c="8">
          <tpl fld="1" item="190"/>
          <tpl hier="17" item="3"/>
          <tpl hier="19" item="1"/>
          <tpl hier="20" item="2"/>
          <tpl hier="22" item="6"/>
          <tpl hier="23" item="5"/>
          <tpl hier="24" item="4"/>
          <tpl fld="0" item="0"/>
        </tpls>
      </m>
      <n v="1">
        <tpls c="8">
          <tpl fld="1" item="186"/>
          <tpl hier="17" item="3"/>
          <tpl hier="19" item="1"/>
          <tpl hier="20" item="2"/>
          <tpl hier="22" item="6"/>
          <tpl hier="23" item="5"/>
          <tpl hier="24" item="4"/>
          <tpl fld="0" item="0"/>
        </tpls>
      </n>
      <n v="3">
        <tpls c="8">
          <tpl fld="1" item="182"/>
          <tpl hier="17" item="3"/>
          <tpl hier="19" item="1"/>
          <tpl hier="20" item="2"/>
          <tpl hier="22" item="6"/>
          <tpl hier="23" item="5"/>
          <tpl hier="24" item="4"/>
          <tpl fld="0" item="0"/>
        </tpls>
      </n>
      <n v="1">
        <tpls c="8">
          <tpl fld="1" item="178"/>
          <tpl hier="17" item="3"/>
          <tpl hier="19" item="1"/>
          <tpl hier="20" item="2"/>
          <tpl hier="22" item="6"/>
          <tpl hier="23" item="5"/>
          <tpl hier="24" item="4"/>
          <tpl fld="0" item="0"/>
        </tpls>
      </n>
      <n v="2">
        <tpls c="8">
          <tpl fld="1" item="174"/>
          <tpl hier="17" item="3"/>
          <tpl hier="19" item="1"/>
          <tpl hier="20" item="2"/>
          <tpl hier="22" item="6"/>
          <tpl hier="23" item="5"/>
          <tpl hier="24" item="4"/>
          <tpl fld="0" item="0"/>
        </tpls>
      </n>
      <n v="1">
        <tpls c="8">
          <tpl fld="1" item="170"/>
          <tpl hier="17" item="3"/>
          <tpl hier="19" item="1"/>
          <tpl hier="20" item="2"/>
          <tpl hier="22" item="6"/>
          <tpl hier="23" item="5"/>
          <tpl hier="24" item="4"/>
          <tpl fld="0" item="0"/>
        </tpls>
      </n>
      <m>
        <tpls c="8">
          <tpl fld="1" item="166"/>
          <tpl hier="17" item="3"/>
          <tpl hier="19" item="1"/>
          <tpl hier="20" item="2"/>
          <tpl hier="22" item="6"/>
          <tpl hier="23" item="5"/>
          <tpl hier="24" item="4"/>
          <tpl fld="0" item="0"/>
        </tpls>
      </m>
      <m>
        <tpls c="8">
          <tpl fld="1" item="162"/>
          <tpl hier="17" item="3"/>
          <tpl hier="19" item="1"/>
          <tpl hier="20" item="2"/>
          <tpl hier="22" item="6"/>
          <tpl hier="23" item="5"/>
          <tpl hier="24" item="4"/>
          <tpl fld="0" item="0"/>
        </tpls>
      </m>
      <n v="1">
        <tpls c="8">
          <tpl fld="1" item="158"/>
          <tpl hier="17" item="3"/>
          <tpl hier="19" item="1"/>
          <tpl hier="20" item="2"/>
          <tpl hier="22" item="6"/>
          <tpl hier="23" item="5"/>
          <tpl hier="24" item="4"/>
          <tpl fld="0" item="0"/>
        </tpls>
      </n>
      <n v="1">
        <tpls c="8">
          <tpl fld="1" item="154"/>
          <tpl hier="17" item="3"/>
          <tpl hier="19" item="1"/>
          <tpl hier="20" item="2"/>
          <tpl hier="22" item="6"/>
          <tpl hier="23" item="5"/>
          <tpl hier="24" item="4"/>
          <tpl fld="0" item="0"/>
        </tpls>
      </n>
      <m>
        <tpls c="8">
          <tpl fld="1" item="150"/>
          <tpl hier="17" item="3"/>
          <tpl hier="19" item="1"/>
          <tpl hier="20" item="2"/>
          <tpl hier="22" item="6"/>
          <tpl hier="23" item="5"/>
          <tpl hier="24" item="4"/>
          <tpl fld="0" item="0"/>
        </tpls>
      </m>
      <n v="1">
        <tpls c="8">
          <tpl fld="1" item="146"/>
          <tpl hier="17" item="3"/>
          <tpl hier="19" item="1"/>
          <tpl hier="20" item="2"/>
          <tpl hier="22" item="6"/>
          <tpl hier="23" item="5"/>
          <tpl hier="24" item="4"/>
          <tpl fld="0" item="0"/>
        </tpls>
      </n>
      <n v="3">
        <tpls c="8">
          <tpl fld="1" item="142"/>
          <tpl hier="17" item="3"/>
          <tpl hier="19" item="1"/>
          <tpl hier="20" item="2"/>
          <tpl hier="22" item="6"/>
          <tpl hier="23" item="5"/>
          <tpl hier="24" item="4"/>
          <tpl fld="0" item="0"/>
        </tpls>
      </n>
      <n v="3">
        <tpls c="8">
          <tpl fld="1" item="138"/>
          <tpl hier="17" item="3"/>
          <tpl hier="19" item="1"/>
          <tpl hier="20" item="2"/>
          <tpl hier="22" item="6"/>
          <tpl hier="23" item="5"/>
          <tpl hier="24" item="4"/>
          <tpl fld="0" item="0"/>
        </tpls>
      </n>
      <n v="1">
        <tpls c="8">
          <tpl fld="1" item="134"/>
          <tpl hier="17" item="3"/>
          <tpl hier="19" item="1"/>
          <tpl hier="20" item="2"/>
          <tpl hier="22" item="6"/>
          <tpl hier="23" item="5"/>
          <tpl hier="24" item="4"/>
          <tpl fld="0" item="0"/>
        </tpls>
      </n>
      <n v="1">
        <tpls c="8">
          <tpl fld="1" item="130"/>
          <tpl hier="17" item="3"/>
          <tpl hier="19" item="1"/>
          <tpl hier="20" item="2"/>
          <tpl hier="22" item="6"/>
          <tpl hier="23" item="5"/>
          <tpl hier="24" item="4"/>
          <tpl fld="0" item="0"/>
        </tpls>
      </n>
      <n v="2">
        <tpls c="8">
          <tpl fld="1" item="126"/>
          <tpl hier="17" item="3"/>
          <tpl hier="19" item="1"/>
          <tpl hier="20" item="2"/>
          <tpl hier="22" item="6"/>
          <tpl hier="23" item="5"/>
          <tpl hier="24" item="4"/>
          <tpl fld="0" item="0"/>
        </tpls>
      </n>
      <m>
        <tpls c="8">
          <tpl fld="1" item="122"/>
          <tpl hier="17" item="3"/>
          <tpl hier="19" item="1"/>
          <tpl hier="20" item="2"/>
          <tpl hier="22" item="6"/>
          <tpl hier="23" item="5"/>
          <tpl hier="24" item="4"/>
          <tpl fld="0" item="0"/>
        </tpls>
      </m>
      <m>
        <tpls c="8">
          <tpl fld="1" item="118"/>
          <tpl hier="17" item="3"/>
          <tpl hier="19" item="1"/>
          <tpl hier="20" item="2"/>
          <tpl hier="22" item="6"/>
          <tpl hier="23" item="5"/>
          <tpl hier="24" item="4"/>
          <tpl fld="0" item="0"/>
        </tpls>
      </m>
      <m>
        <tpls c="8">
          <tpl fld="1" item="114"/>
          <tpl hier="17" item="3"/>
          <tpl hier="19" item="1"/>
          <tpl hier="20" item="2"/>
          <tpl hier="22" item="6"/>
          <tpl hier="23" item="5"/>
          <tpl hier="24" item="4"/>
          <tpl fld="0" item="0"/>
        </tpls>
      </m>
      <n v="1">
        <tpls c="8">
          <tpl fld="1" item="110"/>
          <tpl hier="17" item="3"/>
          <tpl hier="19" item="1"/>
          <tpl hier="20" item="2"/>
          <tpl hier="22" item="6"/>
          <tpl hier="23" item="5"/>
          <tpl hier="24" item="4"/>
          <tpl fld="0" item="0"/>
        </tpls>
      </n>
      <m>
        <tpls c="8">
          <tpl fld="1" item="106"/>
          <tpl hier="17" item="3"/>
          <tpl hier="19" item="1"/>
          <tpl hier="20" item="2"/>
          <tpl hier="22" item="6"/>
          <tpl hier="23" item="5"/>
          <tpl hier="24" item="4"/>
          <tpl fld="0" item="0"/>
        </tpls>
      </m>
      <n v="1">
        <tpls c="8">
          <tpl fld="1" item="102"/>
          <tpl hier="17" item="3"/>
          <tpl hier="19" item="1"/>
          <tpl hier="20" item="2"/>
          <tpl hier="22" item="6"/>
          <tpl hier="23" item="5"/>
          <tpl hier="24" item="4"/>
          <tpl fld="0" item="0"/>
        </tpls>
      </n>
      <m>
        <tpls c="8">
          <tpl fld="1" item="98"/>
          <tpl hier="17" item="3"/>
          <tpl hier="19" item="1"/>
          <tpl hier="20" item="2"/>
          <tpl hier="22" item="6"/>
          <tpl hier="23" item="5"/>
          <tpl hier="24" item="4"/>
          <tpl fld="0" item="0"/>
        </tpls>
      </m>
      <n v="2">
        <tpls c="8">
          <tpl fld="1" item="94"/>
          <tpl hier="17" item="3"/>
          <tpl hier="19" item="1"/>
          <tpl hier="20" item="2"/>
          <tpl hier="22" item="6"/>
          <tpl hier="23" item="5"/>
          <tpl hier="24" item="4"/>
          <tpl fld="0" item="0"/>
        </tpls>
      </n>
      <m>
        <tpls c="8">
          <tpl fld="1" item="90"/>
          <tpl hier="17" item="3"/>
          <tpl hier="19" item="1"/>
          <tpl hier="20" item="2"/>
          <tpl hier="22" item="6"/>
          <tpl hier="23" item="5"/>
          <tpl hier="24" item="4"/>
          <tpl fld="0" item="0"/>
        </tpls>
      </m>
      <n v="1">
        <tpls c="8">
          <tpl fld="1" item="86"/>
          <tpl hier="17" item="3"/>
          <tpl hier="19" item="1"/>
          <tpl hier="20" item="2"/>
          <tpl hier="22" item="6"/>
          <tpl hier="23" item="5"/>
          <tpl hier="24" item="4"/>
          <tpl fld="0" item="0"/>
        </tpls>
      </n>
      <n v="1">
        <tpls c="8">
          <tpl fld="1" item="82"/>
          <tpl hier="17" item="3"/>
          <tpl hier="19" item="1"/>
          <tpl hier="20" item="2"/>
          <tpl hier="22" item="6"/>
          <tpl hier="23" item="5"/>
          <tpl hier="24" item="4"/>
          <tpl fld="0" item="0"/>
        </tpls>
      </n>
      <n v="1">
        <tpls c="8">
          <tpl fld="1" item="78"/>
          <tpl hier="17" item="3"/>
          <tpl hier="19" item="1"/>
          <tpl hier="20" item="2"/>
          <tpl hier="22" item="6"/>
          <tpl hier="23" item="5"/>
          <tpl hier="24" item="4"/>
          <tpl fld="0" item="0"/>
        </tpls>
      </n>
      <n v="1">
        <tpls c="8">
          <tpl fld="1" item="74"/>
          <tpl hier="17" item="3"/>
          <tpl hier="19" item="1"/>
          <tpl hier="20" item="2"/>
          <tpl hier="22" item="6"/>
          <tpl hier="23" item="5"/>
          <tpl hier="24" item="4"/>
          <tpl fld="0" item="0"/>
        </tpls>
      </n>
      <n v="4">
        <tpls c="8">
          <tpl fld="1" item="70"/>
          <tpl hier="17" item="3"/>
          <tpl hier="19" item="1"/>
          <tpl hier="20" item="2"/>
          <tpl hier="22" item="6"/>
          <tpl hier="23" item="5"/>
          <tpl hier="24" item="4"/>
          <tpl fld="0" item="0"/>
        </tpls>
      </n>
      <n v="1">
        <tpls c="8">
          <tpl fld="1" item="66"/>
          <tpl hier="17" item="3"/>
          <tpl hier="19" item="1"/>
          <tpl hier="20" item="2"/>
          <tpl hier="22" item="6"/>
          <tpl hier="23" item="5"/>
          <tpl hier="24" item="4"/>
          <tpl fld="0" item="0"/>
        </tpls>
      </n>
      <n v="1">
        <tpls c="8">
          <tpl fld="1" item="62"/>
          <tpl hier="17" item="3"/>
          <tpl hier="19" item="1"/>
          <tpl hier="20" item="2"/>
          <tpl hier="22" item="6"/>
          <tpl hier="23" item="5"/>
          <tpl hier="24" item="4"/>
          <tpl fld="0" item="0"/>
        </tpls>
      </n>
      <n v="1">
        <tpls c="8">
          <tpl fld="1" item="58"/>
          <tpl hier="17" item="3"/>
          <tpl hier="19" item="1"/>
          <tpl hier="20" item="2"/>
          <tpl hier="22" item="6"/>
          <tpl hier="23" item="5"/>
          <tpl hier="24" item="4"/>
          <tpl fld="0" item="0"/>
        </tpls>
      </n>
      <n v="1">
        <tpls c="8">
          <tpl fld="1" item="54"/>
          <tpl hier="17" item="3"/>
          <tpl hier="19" item="1"/>
          <tpl hier="20" item="2"/>
          <tpl hier="22" item="6"/>
          <tpl hier="23" item="5"/>
          <tpl hier="24" item="4"/>
          <tpl fld="0" item="0"/>
        </tpls>
      </n>
      <n v="1">
        <tpls c="8">
          <tpl fld="1" item="50"/>
          <tpl hier="17" item="3"/>
          <tpl hier="19" item="1"/>
          <tpl hier="20" item="2"/>
          <tpl hier="22" item="6"/>
          <tpl hier="23" item="5"/>
          <tpl hier="24" item="4"/>
          <tpl fld="0" item="0"/>
        </tpls>
      </n>
      <n v="1">
        <tpls c="8">
          <tpl fld="1" item="46"/>
          <tpl hier="17" item="3"/>
          <tpl hier="19" item="1"/>
          <tpl hier="20" item="2"/>
          <tpl hier="22" item="6"/>
          <tpl hier="23" item="5"/>
          <tpl hier="24" item="4"/>
          <tpl fld="0" item="0"/>
        </tpls>
      </n>
      <m>
        <tpls c="8">
          <tpl fld="1" item="42"/>
          <tpl hier="17" item="3"/>
          <tpl hier="19" item="1"/>
          <tpl hier="20" item="2"/>
          <tpl hier="22" item="6"/>
          <tpl hier="23" item="5"/>
          <tpl hier="24" item="4"/>
          <tpl fld="0" item="0"/>
        </tpls>
      </m>
      <n v="3">
        <tpls c="8">
          <tpl fld="1" item="38"/>
          <tpl hier="17" item="3"/>
          <tpl hier="19" item="1"/>
          <tpl hier="20" item="2"/>
          <tpl hier="22" item="6"/>
          <tpl hier="23" item="5"/>
          <tpl hier="24" item="4"/>
          <tpl fld="0" item="0"/>
        </tpls>
      </n>
      <n v="3">
        <tpls c="8">
          <tpl fld="1" item="34"/>
          <tpl hier="17" item="3"/>
          <tpl hier="19" item="1"/>
          <tpl hier="20" item="2"/>
          <tpl hier="22" item="6"/>
          <tpl hier="23" item="5"/>
          <tpl hier="24" item="4"/>
          <tpl fld="0" item="0"/>
        </tpls>
      </n>
      <n v="2">
        <tpls c="8">
          <tpl fld="1" item="30"/>
          <tpl hier="17" item="3"/>
          <tpl hier="19" item="1"/>
          <tpl hier="20" item="2"/>
          <tpl hier="22" item="6"/>
          <tpl hier="23" item="5"/>
          <tpl hier="24" item="4"/>
          <tpl fld="0" item="0"/>
        </tpls>
      </n>
      <m>
        <tpls c="8">
          <tpl fld="1" item="26"/>
          <tpl hier="17" item="3"/>
          <tpl hier="19" item="1"/>
          <tpl hier="20" item="2"/>
          <tpl hier="22" item="6"/>
          <tpl hier="23" item="5"/>
          <tpl hier="24" item="4"/>
          <tpl fld="0" item="0"/>
        </tpls>
      </m>
      <n v="1">
        <tpls c="8">
          <tpl fld="1" item="22"/>
          <tpl hier="17" item="3"/>
          <tpl hier="19" item="1"/>
          <tpl hier="20" item="2"/>
          <tpl hier="22" item="6"/>
          <tpl hier="23" item="5"/>
          <tpl hier="24" item="4"/>
          <tpl fld="0" item="0"/>
        </tpls>
      </n>
      <n v="3">
        <tpls c="8">
          <tpl fld="1" item="18"/>
          <tpl hier="17" item="3"/>
          <tpl hier="19" item="1"/>
          <tpl hier="20" item="2"/>
          <tpl hier="22" item="6"/>
          <tpl hier="23" item="5"/>
          <tpl hier="24" item="4"/>
          <tpl fld="0" item="0"/>
        </tpls>
      </n>
      <n v="1">
        <tpls c="8">
          <tpl fld="1" item="14"/>
          <tpl hier="17" item="3"/>
          <tpl hier="19" item="1"/>
          <tpl hier="20" item="2"/>
          <tpl hier="22" item="6"/>
          <tpl hier="23" item="5"/>
          <tpl hier="24" item="4"/>
          <tpl fld="0" item="0"/>
        </tpls>
      </n>
      <n v="2">
        <tpls c="8">
          <tpl fld="1" item="10"/>
          <tpl hier="17" item="3"/>
          <tpl hier="19" item="1"/>
          <tpl hier="20" item="2"/>
          <tpl hier="22" item="6"/>
          <tpl hier="23" item="5"/>
          <tpl hier="24" item="4"/>
          <tpl fld="0" item="0"/>
        </tpls>
      </n>
      <m>
        <tpls c="8">
          <tpl fld="1" item="6"/>
          <tpl hier="17" item="3"/>
          <tpl hier="19" item="1"/>
          <tpl hier="20" item="2"/>
          <tpl hier="22" item="6"/>
          <tpl hier="23" item="5"/>
          <tpl hier="24" item="4"/>
          <tpl fld="0" item="0"/>
        </tpls>
      </m>
      <n v="1">
        <tpls c="8">
          <tpl fld="1" item="2"/>
          <tpl hier="17" item="3"/>
          <tpl hier="19" item="1"/>
          <tpl hier="20" item="2"/>
          <tpl hier="22" item="6"/>
          <tpl hier="23" item="5"/>
          <tpl hier="24" item="4"/>
          <tpl fld="0" item="0"/>
        </tpls>
      </n>
      <n v="43.220001220703125">
        <tpls c="8">
          <tpl fld="1" item="133"/>
          <tpl hier="17" item="3"/>
          <tpl hier="19" item="1"/>
          <tpl hier="20" item="2"/>
          <tpl hier="22" item="6"/>
          <tpl hier="23" item="5"/>
          <tpl hier="24" item="4"/>
          <tpl fld="0" item="1"/>
        </tpls>
      </n>
      <n v="43.220001220703125">
        <tpls c="8">
          <tpl fld="1" item="125"/>
          <tpl hier="17" item="3"/>
          <tpl hier="19" item="1"/>
          <tpl hier="20" item="2"/>
          <tpl hier="22" item="6"/>
          <tpl hier="23" item="5"/>
          <tpl hier="24" item="4"/>
          <tpl fld="0" item="1"/>
        </tpls>
      </n>
      <n v="43.220001220703125">
        <tpls c="8">
          <tpl fld="1" item="117"/>
          <tpl hier="17" item="3"/>
          <tpl hier="19" item="1"/>
          <tpl hier="20" item="2"/>
          <tpl hier="22" item="6"/>
          <tpl hier="23" item="5"/>
          <tpl hier="24" item="4"/>
          <tpl fld="0" item="1"/>
        </tpls>
      </n>
      <n v="86.44000244140625">
        <tpls c="8">
          <tpl fld="1" item="85"/>
          <tpl hier="17" item="3"/>
          <tpl hier="19" item="1"/>
          <tpl hier="20" item="2"/>
          <tpl hier="22" item="6"/>
          <tpl hier="23" item="5"/>
          <tpl hier="24" item="4"/>
          <tpl fld="0" item="1"/>
        </tpls>
      </n>
      <n v="43.220001220703125">
        <tpls c="8">
          <tpl fld="1" item="77"/>
          <tpl hier="17" item="3"/>
          <tpl hier="19" item="1"/>
          <tpl hier="20" item="2"/>
          <tpl hier="22" item="6"/>
          <tpl hier="23" item="5"/>
          <tpl hier="24" item="4"/>
          <tpl fld="0" item="1"/>
        </tpls>
      </n>
      <n v="43.220001220703125">
        <tpls c="8">
          <tpl fld="1" item="69"/>
          <tpl hier="17" item="3"/>
          <tpl hier="19" item="1"/>
          <tpl hier="20" item="2"/>
          <tpl hier="22" item="6"/>
          <tpl hier="23" item="5"/>
          <tpl hier="24" item="4"/>
          <tpl fld="0" item="1"/>
        </tpls>
      </n>
      <n v="216.10000610351563">
        <tpls c="8">
          <tpl fld="1" item="53"/>
          <tpl hier="17" item="3"/>
          <tpl hier="19" item="1"/>
          <tpl hier="20" item="2"/>
          <tpl hier="22" item="6"/>
          <tpl hier="23" item="5"/>
          <tpl hier="24" item="4"/>
          <tpl fld="0" item="1"/>
        </tpls>
      </n>
      <n v="43.220001220703125">
        <tpls c="8">
          <tpl fld="1" item="45"/>
          <tpl hier="17" item="3"/>
          <tpl hier="19" item="1"/>
          <tpl hier="20" item="2"/>
          <tpl hier="22" item="6"/>
          <tpl hier="23" item="5"/>
          <tpl hier="24" item="4"/>
          <tpl fld="0" item="1"/>
        </tpls>
      </n>
      <m>
        <tpls c="8">
          <tpl fld="1" item="37"/>
          <tpl hier="17" item="3"/>
          <tpl hier="19" item="1"/>
          <tpl hier="20" item="2"/>
          <tpl hier="22" item="6"/>
          <tpl hier="23" item="5"/>
          <tpl hier="24" item="4"/>
          <tpl fld="0" item="1"/>
        </tpls>
      </m>
      <n v="43.220001220703125">
        <tpls c="8">
          <tpl fld="1" item="29"/>
          <tpl hier="17" item="3"/>
          <tpl hier="19" item="1"/>
          <tpl hier="20" item="2"/>
          <tpl hier="22" item="6"/>
          <tpl hier="23" item="5"/>
          <tpl hier="24" item="4"/>
          <tpl fld="0" item="1"/>
        </tpls>
      </n>
      <n v="43.220001220703125">
        <tpls c="8">
          <tpl fld="1" item="21"/>
          <tpl hier="17" item="3"/>
          <tpl hier="19" item="1"/>
          <tpl hier="20" item="2"/>
          <tpl hier="22" item="6"/>
          <tpl hier="23" item="5"/>
          <tpl hier="24" item="4"/>
          <tpl fld="0" item="1"/>
        </tpls>
      </n>
      <n v="86.44000244140625">
        <tpls c="8">
          <tpl fld="1" item="5"/>
          <tpl hier="17" item="3"/>
          <tpl hier="19" item="1"/>
          <tpl hier="20" item="2"/>
          <tpl hier="22" item="6"/>
          <tpl hier="23" item="5"/>
          <tpl hier="24" item="4"/>
          <tpl fld="0" item="1"/>
        </tpls>
      </n>
      <m>
        <tpls c="8">
          <tpl fld="1" item="197"/>
          <tpl hier="17" item="3"/>
          <tpl hier="19" item="1"/>
          <tpl hier="20" item="2"/>
          <tpl hier="22" item="6"/>
          <tpl hier="23" item="5"/>
          <tpl hier="24" item="4"/>
          <tpl fld="0" item="1"/>
        </tpls>
      </m>
      <m>
        <tpls c="8">
          <tpl fld="1" item="193"/>
          <tpl hier="17" item="3"/>
          <tpl hier="19" item="1"/>
          <tpl hier="20" item="2"/>
          <tpl hier="22" item="6"/>
          <tpl hier="23" item="5"/>
          <tpl hier="24" item="4"/>
          <tpl fld="0" item="1"/>
        </tpls>
      </m>
      <n v="43.220001220703125">
        <tpls c="8">
          <tpl fld="1" item="189"/>
          <tpl hier="17" item="3"/>
          <tpl hier="19" item="1"/>
          <tpl hier="20" item="2"/>
          <tpl hier="22" item="6"/>
          <tpl hier="23" item="5"/>
          <tpl hier="24" item="4"/>
          <tpl fld="0" item="1"/>
        </tpls>
      </n>
      <n v="43.220001220703125">
        <tpls c="8">
          <tpl fld="1" item="185"/>
          <tpl hier="17" item="3"/>
          <tpl hier="19" item="1"/>
          <tpl hier="20" item="2"/>
          <tpl hier="22" item="6"/>
          <tpl hier="23" item="5"/>
          <tpl hier="24" item="4"/>
          <tpl fld="0" item="1"/>
        </tpls>
      </n>
      <n v="86.44000244140625">
        <tpls c="8">
          <tpl fld="1" item="181"/>
          <tpl hier="17" item="3"/>
          <tpl hier="19" item="1"/>
          <tpl hier="20" item="2"/>
          <tpl hier="22" item="6"/>
          <tpl hier="23" item="5"/>
          <tpl hier="24" item="4"/>
          <tpl fld="0" item="1"/>
        </tpls>
      </n>
      <n v="43.220001220703125">
        <tpls c="8">
          <tpl fld="1" item="177"/>
          <tpl hier="17" item="3"/>
          <tpl hier="19" item="1"/>
          <tpl hier="20" item="2"/>
          <tpl hier="22" item="6"/>
          <tpl hier="23" item="5"/>
          <tpl hier="24" item="4"/>
          <tpl fld="0" item="1"/>
        </tpls>
      </n>
      <m>
        <tpls c="8">
          <tpl fld="1" item="173"/>
          <tpl hier="17" item="3"/>
          <tpl hier="19" item="1"/>
          <tpl hier="20" item="2"/>
          <tpl hier="22" item="6"/>
          <tpl hier="23" item="5"/>
          <tpl hier="24" item="4"/>
          <tpl fld="0" item="1"/>
        </tpls>
      </m>
      <n v="43.220001220703125">
        <tpls c="8">
          <tpl fld="1" item="169"/>
          <tpl hier="17" item="3"/>
          <tpl hier="19" item="1"/>
          <tpl hier="20" item="2"/>
          <tpl hier="22" item="6"/>
          <tpl hier="23" item="5"/>
          <tpl hier="24" item="4"/>
          <tpl fld="0" item="1"/>
        </tpls>
      </n>
      <n v="86.44000244140625">
        <tpls c="8">
          <tpl fld="1" item="165"/>
          <tpl hier="17" item="3"/>
          <tpl hier="19" item="1"/>
          <tpl hier="20" item="2"/>
          <tpl hier="22" item="6"/>
          <tpl hier="23" item="5"/>
          <tpl hier="24" item="4"/>
          <tpl fld="0" item="1"/>
        </tpls>
      </n>
      <m>
        <tpls c="8">
          <tpl fld="1" item="161"/>
          <tpl hier="17" item="3"/>
          <tpl hier="19" item="1"/>
          <tpl hier="20" item="2"/>
          <tpl hier="22" item="6"/>
          <tpl hier="23" item="5"/>
          <tpl hier="24" item="4"/>
          <tpl fld="0" item="1"/>
        </tpls>
      </m>
      <m>
        <tpls c="8">
          <tpl fld="1" item="157"/>
          <tpl hier="17" item="3"/>
          <tpl hier="19" item="1"/>
          <tpl hier="20" item="2"/>
          <tpl hier="22" item="6"/>
          <tpl hier="23" item="5"/>
          <tpl hier="24" item="4"/>
          <tpl fld="0" item="1"/>
        </tpls>
      </m>
      <n v="43.220001220703125">
        <tpls c="8">
          <tpl fld="1" item="153"/>
          <tpl hier="17" item="3"/>
          <tpl hier="19" item="1"/>
          <tpl hier="20" item="2"/>
          <tpl hier="22" item="6"/>
          <tpl hier="23" item="5"/>
          <tpl hier="24" item="4"/>
          <tpl fld="0" item="1"/>
        </tpls>
      </n>
      <n v="86.44000244140625">
        <tpls c="8">
          <tpl fld="1" item="149"/>
          <tpl hier="17" item="3"/>
          <tpl hier="19" item="1"/>
          <tpl hier="20" item="2"/>
          <tpl hier="22" item="6"/>
          <tpl hier="23" item="5"/>
          <tpl hier="24" item="4"/>
          <tpl fld="0" item="1"/>
        </tpls>
      </n>
      <n v="172.8800048828125">
        <tpls c="8">
          <tpl fld="1" item="145"/>
          <tpl hier="17" item="3"/>
          <tpl hier="19" item="1"/>
          <tpl hier="20" item="2"/>
          <tpl hier="22" item="6"/>
          <tpl hier="23" item="5"/>
          <tpl hier="24" item="4"/>
          <tpl fld="0" item="1"/>
        </tpls>
      </n>
      <n v="86.44000244140625">
        <tpls c="8">
          <tpl fld="1" item="141"/>
          <tpl hier="17" item="3"/>
          <tpl hier="19" item="1"/>
          <tpl hier="20" item="2"/>
          <tpl hier="22" item="6"/>
          <tpl hier="23" item="5"/>
          <tpl hier="24" item="4"/>
          <tpl fld="0" item="1"/>
        </tpls>
      </n>
      <m>
        <tpls c="8">
          <tpl fld="1" item="113"/>
          <tpl hier="17" item="3"/>
          <tpl hier="19" item="1"/>
          <tpl hier="20" item="2"/>
          <tpl hier="22" item="6"/>
          <tpl hier="23" item="5"/>
          <tpl hier="24" item="4"/>
          <tpl fld="0" item="1"/>
        </tpls>
      </m>
      <n v="129.66000366210938">
        <tpls c="8">
          <tpl fld="1" item="109"/>
          <tpl hier="17" item="3"/>
          <tpl hier="19" item="1"/>
          <tpl hier="20" item="2"/>
          <tpl hier="22" item="6"/>
          <tpl hier="23" item="5"/>
          <tpl hier="24" item="4"/>
          <tpl fld="0" item="1"/>
        </tpls>
      </n>
      <n v="86.44000244140625">
        <tpls c="8">
          <tpl fld="1" item="105"/>
          <tpl hier="17" item="3"/>
          <tpl hier="19" item="1"/>
          <tpl hier="20" item="2"/>
          <tpl hier="22" item="6"/>
          <tpl hier="23" item="5"/>
          <tpl hier="24" item="4"/>
          <tpl fld="0" item="1"/>
        </tpls>
      </n>
      <m>
        <tpls c="8">
          <tpl fld="1" item="101"/>
          <tpl hier="17" item="3"/>
          <tpl hier="19" item="1"/>
          <tpl hier="20" item="2"/>
          <tpl hier="22" item="6"/>
          <tpl hier="23" item="5"/>
          <tpl hier="24" item="4"/>
          <tpl fld="0" item="1"/>
        </tpls>
      </m>
      <n v="43.220001220703125">
        <tpls c="8">
          <tpl fld="1" item="97"/>
          <tpl hier="17" item="3"/>
          <tpl hier="19" item="1"/>
          <tpl hier="20" item="2"/>
          <tpl hier="22" item="6"/>
          <tpl hier="23" item="5"/>
          <tpl hier="24" item="4"/>
          <tpl fld="0" item="1"/>
        </tpls>
      </n>
      <n v="129.66000366210938">
        <tpls c="8">
          <tpl fld="1" item="89"/>
          <tpl hier="17" item="3"/>
          <tpl hier="19" item="1"/>
          <tpl hier="20" item="2"/>
          <tpl hier="22" item="6"/>
          <tpl hier="23" item="5"/>
          <tpl hier="24" item="4"/>
          <tpl fld="0" item="1"/>
        </tpls>
      </n>
      <n v="129.66000366210938">
        <tpls c="8">
          <tpl fld="1" item="65"/>
          <tpl hier="17" item="3"/>
          <tpl hier="19" item="1"/>
          <tpl hier="20" item="2"/>
          <tpl hier="22" item="6"/>
          <tpl hier="23" item="5"/>
          <tpl hier="24" item="4"/>
          <tpl fld="0" item="1"/>
        </tpls>
      </n>
      <m>
        <tpls c="8">
          <tpl fld="1" item="41"/>
          <tpl hier="17" item="3"/>
          <tpl hier="19" item="1"/>
          <tpl hier="20" item="2"/>
          <tpl hier="22" item="6"/>
          <tpl hier="23" item="5"/>
          <tpl hier="24" item="4"/>
          <tpl fld="0" item="1"/>
        </tpls>
      </m>
      <n v="43.220001220703125">
        <tpls c="8">
          <tpl fld="1" item="13"/>
          <tpl hier="17" item="3"/>
          <tpl hier="19" item="1"/>
          <tpl hier="20" item="2"/>
          <tpl hier="22" item="6"/>
          <tpl hier="23" item="5"/>
          <tpl hier="24" item="4"/>
          <tpl fld="0" item="1"/>
        </tpls>
      </n>
      <m>
        <tpls c="8">
          <tpl fld="1" item="197"/>
          <tpl hier="17" item="3"/>
          <tpl hier="19" item="1"/>
          <tpl hier="20" item="2"/>
          <tpl hier="22" item="6"/>
          <tpl hier="23" item="5"/>
          <tpl hier="24" item="4"/>
          <tpl fld="0" item="0"/>
        </tpls>
      </m>
      <m>
        <tpls c="8">
          <tpl fld="1" item="193"/>
          <tpl hier="17" item="3"/>
          <tpl hier="19" item="1"/>
          <tpl hier="20" item="2"/>
          <tpl hier="22" item="6"/>
          <tpl hier="23" item="5"/>
          <tpl hier="24" item="4"/>
          <tpl fld="0" item="0"/>
        </tpls>
      </m>
      <n v="1">
        <tpls c="8">
          <tpl fld="1" item="189"/>
          <tpl hier="17" item="3"/>
          <tpl hier="19" item="1"/>
          <tpl hier="20" item="2"/>
          <tpl hier="22" item="6"/>
          <tpl hier="23" item="5"/>
          <tpl hier="24" item="4"/>
          <tpl fld="0" item="0"/>
        </tpls>
      </n>
      <n v="1">
        <tpls c="8">
          <tpl fld="1" item="185"/>
          <tpl hier="17" item="3"/>
          <tpl hier="19" item="1"/>
          <tpl hier="20" item="2"/>
          <tpl hier="22" item="6"/>
          <tpl hier="23" item="5"/>
          <tpl hier="24" item="4"/>
          <tpl fld="0" item="0"/>
        </tpls>
      </n>
      <n v="2">
        <tpls c="8">
          <tpl fld="1" item="181"/>
          <tpl hier="17" item="3"/>
          <tpl hier="19" item="1"/>
          <tpl hier="20" item="2"/>
          <tpl hier="22" item="6"/>
          <tpl hier="23" item="5"/>
          <tpl hier="24" item="4"/>
          <tpl fld="0" item="0"/>
        </tpls>
      </n>
      <n v="1">
        <tpls c="8">
          <tpl fld="1" item="177"/>
          <tpl hier="17" item="3"/>
          <tpl hier="19" item="1"/>
          <tpl hier="20" item="2"/>
          <tpl hier="22" item="6"/>
          <tpl hier="23" item="5"/>
          <tpl hier="24" item="4"/>
          <tpl fld="0" item="0"/>
        </tpls>
      </n>
      <m>
        <tpls c="8">
          <tpl fld="1" item="173"/>
          <tpl hier="17" item="3"/>
          <tpl hier="19" item="1"/>
          <tpl hier="20" item="2"/>
          <tpl hier="22" item="6"/>
          <tpl hier="23" item="5"/>
          <tpl hier="24" item="4"/>
          <tpl fld="0" item="0"/>
        </tpls>
      </m>
      <n v="1">
        <tpls c="8">
          <tpl fld="1" item="169"/>
          <tpl hier="17" item="3"/>
          <tpl hier="19" item="1"/>
          <tpl hier="20" item="2"/>
          <tpl hier="22" item="6"/>
          <tpl hier="23" item="5"/>
          <tpl hier="24" item="4"/>
          <tpl fld="0" item="0"/>
        </tpls>
      </n>
      <n v="2">
        <tpls c="8">
          <tpl fld="1" item="165"/>
          <tpl hier="17" item="3"/>
          <tpl hier="19" item="1"/>
          <tpl hier="20" item="2"/>
          <tpl hier="22" item="6"/>
          <tpl hier="23" item="5"/>
          <tpl hier="24" item="4"/>
          <tpl fld="0" item="0"/>
        </tpls>
      </n>
      <m>
        <tpls c="8">
          <tpl fld="1" item="161"/>
          <tpl hier="17" item="3"/>
          <tpl hier="19" item="1"/>
          <tpl hier="20" item="2"/>
          <tpl hier="22" item="6"/>
          <tpl hier="23" item="5"/>
          <tpl hier="24" item="4"/>
          <tpl fld="0" item="0"/>
        </tpls>
      </m>
      <m>
        <tpls c="8">
          <tpl fld="1" item="157"/>
          <tpl hier="17" item="3"/>
          <tpl hier="19" item="1"/>
          <tpl hier="20" item="2"/>
          <tpl hier="22" item="6"/>
          <tpl hier="23" item="5"/>
          <tpl hier="24" item="4"/>
          <tpl fld="0" item="0"/>
        </tpls>
      </m>
      <n v="1">
        <tpls c="8">
          <tpl fld="1" item="153"/>
          <tpl hier="17" item="3"/>
          <tpl hier="19" item="1"/>
          <tpl hier="20" item="2"/>
          <tpl hier="22" item="6"/>
          <tpl hier="23" item="5"/>
          <tpl hier="24" item="4"/>
          <tpl fld="0" item="0"/>
        </tpls>
      </n>
      <n v="1">
        <tpls c="8">
          <tpl fld="1" item="149"/>
          <tpl hier="17" item="3"/>
          <tpl hier="19" item="1"/>
          <tpl hier="20" item="2"/>
          <tpl hier="22" item="6"/>
          <tpl hier="23" item="5"/>
          <tpl hier="24" item="4"/>
          <tpl fld="0" item="0"/>
        </tpls>
      </n>
      <n v="4">
        <tpls c="8">
          <tpl fld="1" item="145"/>
          <tpl hier="17" item="3"/>
          <tpl hier="19" item="1"/>
          <tpl hier="20" item="2"/>
          <tpl hier="22" item="6"/>
          <tpl hier="23" item="5"/>
          <tpl hier="24" item="4"/>
          <tpl fld="0" item="0"/>
        </tpls>
      </n>
      <n v="2">
        <tpls c="8">
          <tpl fld="1" item="141"/>
          <tpl hier="17" item="3"/>
          <tpl hier="19" item="1"/>
          <tpl hier="20" item="2"/>
          <tpl hier="22" item="6"/>
          <tpl hier="23" item="5"/>
          <tpl hier="24" item="4"/>
          <tpl fld="0" item="0"/>
        </tpls>
      </n>
      <n v="3">
        <tpls c="8">
          <tpl fld="1" item="137"/>
          <tpl hier="17" item="3"/>
          <tpl hier="19" item="1"/>
          <tpl hier="20" item="2"/>
          <tpl hier="22" item="6"/>
          <tpl hier="23" item="5"/>
          <tpl hier="24" item="4"/>
          <tpl fld="0" item="0"/>
        </tpls>
      </n>
      <n v="1">
        <tpls c="8">
          <tpl fld="1" item="133"/>
          <tpl hier="17" item="3"/>
          <tpl hier="19" item="1"/>
          <tpl hier="20" item="2"/>
          <tpl hier="22" item="6"/>
          <tpl hier="23" item="5"/>
          <tpl hier="24" item="4"/>
          <tpl fld="0" item="0"/>
        </tpls>
      </n>
      <m>
        <tpls c="8">
          <tpl fld="1" item="129"/>
          <tpl hier="17" item="3"/>
          <tpl hier="19" item="1"/>
          <tpl hier="20" item="2"/>
          <tpl hier="22" item="6"/>
          <tpl hier="23" item="5"/>
          <tpl hier="24" item="4"/>
          <tpl fld="0" item="0"/>
        </tpls>
      </m>
      <n v="1">
        <tpls c="8">
          <tpl fld="1" item="125"/>
          <tpl hier="17" item="3"/>
          <tpl hier="19" item="1"/>
          <tpl hier="20" item="2"/>
          <tpl hier="22" item="6"/>
          <tpl hier="23" item="5"/>
          <tpl hier="24" item="4"/>
          <tpl fld="0" item="0"/>
        </tpls>
      </n>
      <m>
        <tpls c="8">
          <tpl fld="1" item="121"/>
          <tpl hier="17" item="3"/>
          <tpl hier="19" item="1"/>
          <tpl hier="20" item="2"/>
          <tpl hier="22" item="6"/>
          <tpl hier="23" item="5"/>
          <tpl hier="24" item="4"/>
          <tpl fld="0" item="0"/>
        </tpls>
      </m>
      <n v="1">
        <tpls c="8">
          <tpl fld="1" item="117"/>
          <tpl hier="17" item="3"/>
          <tpl hier="19" item="1"/>
          <tpl hier="20" item="2"/>
          <tpl hier="22" item="6"/>
          <tpl hier="23" item="5"/>
          <tpl hier="24" item="4"/>
          <tpl fld="0" item="0"/>
        </tpls>
      </n>
      <m>
        <tpls c="8">
          <tpl fld="1" item="113"/>
          <tpl hier="17" item="3"/>
          <tpl hier="19" item="1"/>
          <tpl hier="20" item="2"/>
          <tpl hier="22" item="6"/>
          <tpl hier="23" item="5"/>
          <tpl hier="24" item="4"/>
          <tpl fld="0" item="0"/>
        </tpls>
      </m>
      <n v="3">
        <tpls c="8">
          <tpl fld="1" item="109"/>
          <tpl hier="17" item="3"/>
          <tpl hier="19" item="1"/>
          <tpl hier="20" item="2"/>
          <tpl hier="22" item="6"/>
          <tpl hier="23" item="5"/>
          <tpl hier="24" item="4"/>
          <tpl fld="0" item="0"/>
        </tpls>
      </n>
      <n v="2">
        <tpls c="8">
          <tpl fld="1" item="105"/>
          <tpl hier="17" item="3"/>
          <tpl hier="19" item="1"/>
          <tpl hier="20" item="2"/>
          <tpl hier="22" item="6"/>
          <tpl hier="23" item="5"/>
          <tpl hier="24" item="4"/>
          <tpl fld="0" item="0"/>
        </tpls>
      </n>
      <m>
        <tpls c="8">
          <tpl fld="1" item="101"/>
          <tpl hier="17" item="3"/>
          <tpl hier="19" item="1"/>
          <tpl hier="20" item="2"/>
          <tpl hier="22" item="6"/>
          <tpl hier="23" item="5"/>
          <tpl hier="24" item="4"/>
          <tpl fld="0" item="0"/>
        </tpls>
      </m>
      <n v="1">
        <tpls c="8">
          <tpl fld="1" item="97"/>
          <tpl hier="17" item="3"/>
          <tpl hier="19" item="1"/>
          <tpl hier="20" item="2"/>
          <tpl hier="22" item="6"/>
          <tpl hier="23" item="5"/>
          <tpl hier="24" item="4"/>
          <tpl fld="0" item="0"/>
        </tpls>
      </n>
      <n v="3">
        <tpls c="8">
          <tpl fld="1" item="93"/>
          <tpl hier="17" item="3"/>
          <tpl hier="19" item="1"/>
          <tpl hier="20" item="2"/>
          <tpl hier="22" item="6"/>
          <tpl hier="23" item="5"/>
          <tpl hier="24" item="4"/>
          <tpl fld="0" item="0"/>
        </tpls>
      </n>
      <n v="2">
        <tpls c="8">
          <tpl fld="1" item="89"/>
          <tpl hier="17" item="3"/>
          <tpl hier="19" item="1"/>
          <tpl hier="20" item="2"/>
          <tpl hier="22" item="6"/>
          <tpl hier="23" item="5"/>
          <tpl hier="24" item="4"/>
          <tpl fld="0" item="0"/>
        </tpls>
      </n>
      <n v="2">
        <tpls c="8">
          <tpl fld="1" item="85"/>
          <tpl hier="17" item="3"/>
          <tpl hier="19" item="1"/>
          <tpl hier="20" item="2"/>
          <tpl hier="22" item="6"/>
          <tpl hier="23" item="5"/>
          <tpl hier="24" item="4"/>
          <tpl fld="0" item="0"/>
        </tpls>
      </n>
      <m>
        <tpls c="8">
          <tpl fld="1" item="81"/>
          <tpl hier="17" item="3"/>
          <tpl hier="19" item="1"/>
          <tpl hier="20" item="2"/>
          <tpl hier="22" item="6"/>
          <tpl hier="23" item="5"/>
          <tpl hier="24" item="4"/>
          <tpl fld="0" item="0"/>
        </tpls>
      </m>
      <n v="1">
        <tpls c="8">
          <tpl fld="1" item="77"/>
          <tpl hier="17" item="3"/>
          <tpl hier="19" item="1"/>
          <tpl hier="20" item="2"/>
          <tpl hier="22" item="6"/>
          <tpl hier="23" item="5"/>
          <tpl hier="24" item="4"/>
          <tpl fld="0" item="0"/>
        </tpls>
      </n>
      <n v="1">
        <tpls c="8">
          <tpl fld="1" item="73"/>
          <tpl hier="17" item="3"/>
          <tpl hier="19" item="1"/>
          <tpl hier="20" item="2"/>
          <tpl hier="22" item="6"/>
          <tpl hier="23" item="5"/>
          <tpl hier="24" item="4"/>
          <tpl fld="0" item="0"/>
        </tpls>
      </n>
      <n v="1">
        <tpls c="8">
          <tpl fld="1" item="69"/>
          <tpl hier="17" item="3"/>
          <tpl hier="19" item="1"/>
          <tpl hier="20" item="2"/>
          <tpl hier="22" item="6"/>
          <tpl hier="23" item="5"/>
          <tpl hier="24" item="4"/>
          <tpl fld="0" item="0"/>
        </tpls>
      </n>
      <n v="3">
        <tpls c="8">
          <tpl fld="1" item="65"/>
          <tpl hier="17" item="3"/>
          <tpl hier="19" item="1"/>
          <tpl hier="20" item="2"/>
          <tpl hier="22" item="6"/>
          <tpl hier="23" item="5"/>
          <tpl hier="24" item="4"/>
          <tpl fld="0" item="0"/>
        </tpls>
      </n>
      <n v="2">
        <tpls c="8">
          <tpl fld="1" item="61"/>
          <tpl hier="17" item="3"/>
          <tpl hier="19" item="1"/>
          <tpl hier="20" item="2"/>
          <tpl hier="22" item="6"/>
          <tpl hier="23" item="5"/>
          <tpl hier="24" item="4"/>
          <tpl fld="0" item="0"/>
        </tpls>
      </n>
      <m>
        <tpls c="8">
          <tpl fld="1" item="57"/>
          <tpl hier="17" item="3"/>
          <tpl hier="19" item="1"/>
          <tpl hier="20" item="2"/>
          <tpl hier="22" item="6"/>
          <tpl hier="23" item="5"/>
          <tpl hier="24" item="4"/>
          <tpl fld="0" item="0"/>
        </tpls>
      </m>
      <n v="4">
        <tpls c="8">
          <tpl fld="1" item="53"/>
          <tpl hier="17" item="3"/>
          <tpl hier="19" item="1"/>
          <tpl hier="20" item="2"/>
          <tpl hier="22" item="6"/>
          <tpl hier="23" item="5"/>
          <tpl hier="24" item="4"/>
          <tpl fld="0" item="0"/>
        </tpls>
      </n>
      <n v="4">
        <tpls c="8">
          <tpl fld="1" item="49"/>
          <tpl hier="17" item="3"/>
          <tpl hier="19" item="1"/>
          <tpl hier="20" item="2"/>
          <tpl hier="22" item="6"/>
          <tpl hier="23" item="5"/>
          <tpl hier="24" item="4"/>
          <tpl fld="0" item="0"/>
        </tpls>
      </n>
      <n v="1">
        <tpls c="8">
          <tpl fld="1" item="45"/>
          <tpl hier="17" item="3"/>
          <tpl hier="19" item="1"/>
          <tpl hier="20" item="2"/>
          <tpl hier="22" item="6"/>
          <tpl hier="23" item="5"/>
          <tpl hier="24" item="4"/>
          <tpl fld="0" item="0"/>
        </tpls>
      </n>
      <m>
        <tpls c="8">
          <tpl fld="1" item="41"/>
          <tpl hier="17" item="3"/>
          <tpl hier="19" item="1"/>
          <tpl hier="20" item="2"/>
          <tpl hier="22" item="6"/>
          <tpl hier="23" item="5"/>
          <tpl hier="24" item="4"/>
          <tpl fld="0" item="0"/>
        </tpls>
      </m>
      <m>
        <tpls c="8">
          <tpl fld="1" item="37"/>
          <tpl hier="17" item="3"/>
          <tpl hier="19" item="1"/>
          <tpl hier="20" item="2"/>
          <tpl hier="22" item="6"/>
          <tpl hier="23" item="5"/>
          <tpl hier="24" item="4"/>
          <tpl fld="0" item="0"/>
        </tpls>
      </m>
      <n v="1">
        <tpls c="8">
          <tpl fld="1" item="33"/>
          <tpl hier="17" item="3"/>
          <tpl hier="19" item="1"/>
          <tpl hier="20" item="2"/>
          <tpl hier="22" item="6"/>
          <tpl hier="23" item="5"/>
          <tpl hier="24" item="4"/>
          <tpl fld="0" item="0"/>
        </tpls>
      </n>
      <n v="1">
        <tpls c="8">
          <tpl fld="1" item="29"/>
          <tpl hier="17" item="3"/>
          <tpl hier="19" item="1"/>
          <tpl hier="20" item="2"/>
          <tpl hier="22" item="6"/>
          <tpl hier="23" item="5"/>
          <tpl hier="24" item="4"/>
          <tpl fld="0" item="0"/>
        </tpls>
      </n>
      <m>
        <tpls c="8">
          <tpl fld="1" item="25"/>
          <tpl hier="17" item="3"/>
          <tpl hier="19" item="1"/>
          <tpl hier="20" item="2"/>
          <tpl hier="22" item="6"/>
          <tpl hier="23" item="5"/>
          <tpl hier="24" item="4"/>
          <tpl fld="0" item="0"/>
        </tpls>
      </m>
      <n v="1">
        <tpls c="8">
          <tpl fld="1" item="21"/>
          <tpl hier="17" item="3"/>
          <tpl hier="19" item="1"/>
          <tpl hier="20" item="2"/>
          <tpl hier="22" item="6"/>
          <tpl hier="23" item="5"/>
          <tpl hier="24" item="4"/>
          <tpl fld="0" item="0"/>
        </tpls>
      </n>
      <n v="1">
        <tpls c="8">
          <tpl fld="1" item="13"/>
          <tpl hier="17" item="3"/>
          <tpl hier="19" item="1"/>
          <tpl hier="20" item="2"/>
          <tpl hier="22" item="6"/>
          <tpl hier="23" item="5"/>
          <tpl hier="24" item="4"/>
          <tpl fld="0" item="0"/>
        </tpls>
      </n>
      <n v="2">
        <tpls c="8">
          <tpl fld="1" item="9"/>
          <tpl hier="17" item="3"/>
          <tpl hier="19" item="1"/>
          <tpl hier="20" item="2"/>
          <tpl hier="22" item="6"/>
          <tpl hier="23" item="5"/>
          <tpl hier="24" item="4"/>
          <tpl fld="0" item="0"/>
        </tpls>
      </n>
      <n v="1">
        <tpls c="8">
          <tpl fld="1" item="5"/>
          <tpl hier="17" item="3"/>
          <tpl hier="19" item="1"/>
          <tpl hier="20" item="2"/>
          <tpl hier="22" item="6"/>
          <tpl hier="23" item="5"/>
          <tpl hier="24" item="4"/>
          <tpl fld="0" item="0"/>
        </tpls>
      </n>
      <m>
        <tpls c="8">
          <tpl fld="1" item="1"/>
          <tpl hier="17" item="3"/>
          <tpl hier="19" item="1"/>
          <tpl hier="20" item="2"/>
          <tpl hier="22" item="6"/>
          <tpl hier="23" item="5"/>
          <tpl hier="24" item="4"/>
          <tpl fld="0" item="0"/>
        </tpls>
      </m>
      <m>
        <tpls c="8">
          <tpl fld="1" item="121"/>
          <tpl hier="17" item="3"/>
          <tpl hier="19" item="1"/>
          <tpl hier="20" item="2"/>
          <tpl hier="22" item="6"/>
          <tpl hier="23" item="5"/>
          <tpl hier="24" item="4"/>
          <tpl fld="0" item="1"/>
        </tpls>
      </m>
      <n v="129.66000366210938">
        <tpls c="8">
          <tpl fld="1" item="93"/>
          <tpl hier="17" item="3"/>
          <tpl hier="19" item="1"/>
          <tpl hier="20" item="2"/>
          <tpl hier="22" item="6"/>
          <tpl hier="23" item="5"/>
          <tpl hier="24" item="4"/>
          <tpl fld="0" item="1"/>
        </tpls>
      </n>
      <n v="129.66000366210938">
        <tpls c="8">
          <tpl fld="1" item="61"/>
          <tpl hier="17" item="3"/>
          <tpl hier="19" item="1"/>
          <tpl hier="20" item="2"/>
          <tpl hier="22" item="6"/>
          <tpl hier="23" item="5"/>
          <tpl hier="24" item="4"/>
          <tpl fld="0" item="1"/>
        </tpls>
      </n>
      <n v="43.220001220703125">
        <tpls c="8">
          <tpl fld="1" item="33"/>
          <tpl hier="17" item="3"/>
          <tpl hier="19" item="1"/>
          <tpl hier="20" item="2"/>
          <tpl hier="22" item="6"/>
          <tpl hier="23" item="5"/>
          <tpl hier="24" item="4"/>
          <tpl fld="0" item="1"/>
        </tpls>
      </n>
      <n v="86.44000244140625">
        <tpls c="8">
          <tpl fld="1" item="9"/>
          <tpl hier="17" item="3"/>
          <tpl hier="19" item="1"/>
          <tpl hier="20" item="2"/>
          <tpl hier="22" item="6"/>
          <tpl hier="23" item="5"/>
          <tpl hier="24" item="4"/>
          <tpl fld="0" item="1"/>
        </tpls>
      </n>
      <n v="3">
        <tpls c="8">
          <tpl fld="1" item="156"/>
          <tpl hier="17" item="3"/>
          <tpl hier="19" item="1"/>
          <tpl hier="20" item="2"/>
          <tpl hier="22" item="6"/>
          <tpl hier="23" item="5"/>
          <tpl hier="24" item="4"/>
          <tpl fld="0" item="0"/>
        </tpls>
      </n>
      <n v="129.66000366210938">
        <tpls c="8">
          <tpl fld="1" item="156"/>
          <tpl hier="17" item="3"/>
          <tpl hier="19" item="1"/>
          <tpl hier="20" item="2"/>
          <tpl hier="22" item="6"/>
          <tpl hier="23" item="5"/>
          <tpl hier="24" item="4"/>
          <tpl fld="0" item="1"/>
        </tpls>
      </n>
      <m>
        <tpls c="8">
          <tpl fld="1" item="92"/>
          <tpl hier="17" item="3"/>
          <tpl hier="19" item="1"/>
          <tpl hier="20" item="2"/>
          <tpl hier="22" item="6"/>
          <tpl hier="23" item="5"/>
          <tpl hier="24" item="4"/>
          <tpl fld="0" item="0"/>
        </tpls>
      </m>
      <m>
        <tpls c="8">
          <tpl fld="1" item="92"/>
          <tpl hier="17" item="3"/>
          <tpl hier="19" item="1"/>
          <tpl hier="20" item="2"/>
          <tpl hier="22" item="6"/>
          <tpl hier="23" item="5"/>
          <tpl hier="24" item="4"/>
          <tpl fld="0" item="1"/>
        </tpls>
      </m>
      <n v="3">
        <tpls c="8">
          <tpl fld="1" item="36"/>
          <tpl hier="17" item="3"/>
          <tpl hier="19" item="1"/>
          <tpl hier="20" item="2"/>
          <tpl hier="22" item="6"/>
          <tpl hier="23" item="5"/>
          <tpl hier="24" item="4"/>
          <tpl fld="0" item="0"/>
        </tpls>
      </n>
      <n v="172.8800048828125">
        <tpls c="8">
          <tpl fld="1" item="36"/>
          <tpl hier="17" item="3"/>
          <tpl hier="19" item="1"/>
          <tpl hier="20" item="2"/>
          <tpl hier="22" item="6"/>
          <tpl hier="23" item="5"/>
          <tpl hier="24" item="4"/>
          <tpl fld="0" item="1"/>
        </tpls>
      </n>
      <n v="218">
        <tpls c="8">
          <tpl hier="16" item="4294967295"/>
          <tpl hier="17" item="3"/>
          <tpl hier="19" item="1"/>
          <tpl hier="20" item="2"/>
          <tpl hier="22" item="6"/>
          <tpl hier="23" item="5"/>
          <tpl hier="24" item="4"/>
          <tpl fld="0" item="0"/>
        </tpls>
      </n>
      <n v="10243.140289306641">
        <tpls c="8">
          <tpl hier="16" item="4294967295"/>
          <tpl hier="17" item="3"/>
          <tpl hier="19" item="1"/>
          <tpl hier="20" item="2"/>
          <tpl hier="22" item="6"/>
          <tpl hier="23" item="5"/>
          <tpl hier="24" item="4"/>
          <tpl fld="0" item="1"/>
        </tpls>
      </n>
      <n v="1">
        <tpls c="8">
          <tpl fld="1" item="192"/>
          <tpl hier="17" item="3"/>
          <tpl hier="19" item="1"/>
          <tpl hier="20" item="2"/>
          <tpl hier="22" item="6"/>
          <tpl hier="23" item="5"/>
          <tpl hier="24" item="4"/>
          <tpl fld="0" item="0"/>
        </tpls>
      </n>
      <n v="86.44000244140625">
        <tpls c="8">
          <tpl fld="1" item="192"/>
          <tpl hier="17" item="3"/>
          <tpl hier="19" item="1"/>
          <tpl hier="20" item="2"/>
          <tpl hier="22" item="6"/>
          <tpl hier="23" item="5"/>
          <tpl hier="24" item="4"/>
          <tpl fld="0" item="1"/>
        </tpls>
      </n>
      <n v="1">
        <tpls c="8">
          <tpl fld="1" item="184"/>
          <tpl hier="17" item="3"/>
          <tpl hier="19" item="1"/>
          <tpl hier="20" item="2"/>
          <tpl hier="22" item="6"/>
          <tpl hier="23" item="5"/>
          <tpl hier="24" item="4"/>
          <tpl fld="0" item="0"/>
        </tpls>
      </n>
      <n v="43.220001220703125">
        <tpls c="8">
          <tpl fld="1" item="184"/>
          <tpl hier="17" item="3"/>
          <tpl hier="19" item="1"/>
          <tpl hier="20" item="2"/>
          <tpl hier="22" item="6"/>
          <tpl hier="23" item="5"/>
          <tpl hier="24" item="4"/>
          <tpl fld="0" item="1"/>
        </tpls>
      </n>
      <n v="2">
        <tpls c="8">
          <tpl fld="1" item="176"/>
          <tpl hier="17" item="3"/>
          <tpl hier="19" item="1"/>
          <tpl hier="20" item="2"/>
          <tpl hier="22" item="6"/>
          <tpl hier="23" item="5"/>
          <tpl hier="24" item="4"/>
          <tpl fld="0" item="0"/>
        </tpls>
      </n>
      <n v="86.44000244140625">
        <tpls c="8">
          <tpl fld="1" item="176"/>
          <tpl hier="17" item="3"/>
          <tpl hier="19" item="1"/>
          <tpl hier="20" item="2"/>
          <tpl hier="22" item="6"/>
          <tpl hier="23" item="5"/>
          <tpl hier="24" item="4"/>
          <tpl fld="0" item="1"/>
        </tpls>
      </n>
      <n v="1">
        <tpls c="8">
          <tpl fld="1" item="168"/>
          <tpl hier="17" item="3"/>
          <tpl hier="19" item="1"/>
          <tpl hier="20" item="2"/>
          <tpl hier="22" item="6"/>
          <tpl hier="23" item="5"/>
          <tpl hier="24" item="4"/>
          <tpl fld="0" item="0"/>
        </tpls>
      </n>
      <n v="43.220001220703125">
        <tpls c="8">
          <tpl fld="1" item="168"/>
          <tpl hier="17" item="3"/>
          <tpl hier="19" item="1"/>
          <tpl hier="20" item="2"/>
          <tpl hier="22" item="6"/>
          <tpl hier="23" item="5"/>
          <tpl hier="24" item="4"/>
          <tpl fld="0" item="1"/>
        </tpls>
      </n>
      <n v="1">
        <tpls c="8">
          <tpl fld="1" item="160"/>
          <tpl hier="17" item="3"/>
          <tpl hier="19" item="1"/>
          <tpl hier="20" item="2"/>
          <tpl hier="22" item="6"/>
          <tpl hier="23" item="5"/>
          <tpl hier="24" item="4"/>
          <tpl fld="0" item="0"/>
        </tpls>
      </n>
      <n v="43.220001220703125">
        <tpls c="8">
          <tpl fld="1" item="160"/>
          <tpl hier="17" item="3"/>
          <tpl hier="19" item="1"/>
          <tpl hier="20" item="2"/>
          <tpl hier="22" item="6"/>
          <tpl hier="23" item="5"/>
          <tpl hier="24" item="4"/>
          <tpl fld="0" item="1"/>
        </tpls>
      </n>
      <n v="5">
        <tpls c="8">
          <tpl fld="1" item="152"/>
          <tpl hier="17" item="3"/>
          <tpl hier="19" item="1"/>
          <tpl hier="20" item="2"/>
          <tpl hier="22" item="6"/>
          <tpl hier="23" item="5"/>
          <tpl hier="24" item="4"/>
          <tpl fld="0" item="0"/>
        </tpls>
      </n>
      <n v="259.32000732421875">
        <tpls c="8">
          <tpl fld="1" item="152"/>
          <tpl hier="17" item="3"/>
          <tpl hier="19" item="1"/>
          <tpl hier="20" item="2"/>
          <tpl hier="22" item="6"/>
          <tpl hier="23" item="5"/>
          <tpl hier="24" item="4"/>
          <tpl fld="0" item="1"/>
        </tpls>
      </n>
      <m>
        <tpls c="8">
          <tpl fld="1" item="144"/>
          <tpl hier="17" item="3"/>
          <tpl hier="19" item="1"/>
          <tpl hier="20" item="2"/>
          <tpl hier="22" item="6"/>
          <tpl hier="23" item="5"/>
          <tpl hier="24" item="4"/>
          <tpl fld="0" item="0"/>
        </tpls>
      </m>
      <m>
        <tpls c="8">
          <tpl fld="1" item="144"/>
          <tpl hier="17" item="3"/>
          <tpl hier="19" item="1"/>
          <tpl hier="20" item="2"/>
          <tpl hier="22" item="6"/>
          <tpl hier="23" item="5"/>
          <tpl hier="24" item="4"/>
          <tpl fld="0" item="1"/>
        </tpls>
      </m>
      <n v="1">
        <tpls c="8">
          <tpl fld="1" item="136"/>
          <tpl hier="17" item="3"/>
          <tpl hier="19" item="1"/>
          <tpl hier="20" item="2"/>
          <tpl hier="22" item="6"/>
          <tpl hier="23" item="5"/>
          <tpl hier="24" item="4"/>
          <tpl fld="0" item="0"/>
        </tpls>
      </n>
      <n v="43.220001220703125">
        <tpls c="8">
          <tpl fld="1" item="136"/>
          <tpl hier="17" item="3"/>
          <tpl hier="19" item="1"/>
          <tpl hier="20" item="2"/>
          <tpl hier="22" item="6"/>
          <tpl hier="23" item="5"/>
          <tpl hier="24" item="4"/>
          <tpl fld="0" item="1"/>
        </tpls>
      </n>
      <m>
        <tpls c="8">
          <tpl fld="1" item="128"/>
          <tpl hier="17" item="3"/>
          <tpl hier="19" item="1"/>
          <tpl hier="20" item="2"/>
          <tpl hier="22" item="6"/>
          <tpl hier="23" item="5"/>
          <tpl hier="24" item="4"/>
          <tpl fld="0" item="0"/>
        </tpls>
      </m>
      <m>
        <tpls c="8">
          <tpl fld="1" item="128"/>
          <tpl hier="17" item="3"/>
          <tpl hier="19" item="1"/>
          <tpl hier="20" item="2"/>
          <tpl hier="22" item="6"/>
          <tpl hier="23" item="5"/>
          <tpl hier="24" item="4"/>
          <tpl fld="0" item="1"/>
        </tpls>
      </m>
      <n v="4">
        <tpls c="8">
          <tpl fld="1" item="120"/>
          <tpl hier="17" item="3"/>
          <tpl hier="19" item="1"/>
          <tpl hier="20" item="2"/>
          <tpl hier="22" item="6"/>
          <tpl hier="23" item="5"/>
          <tpl hier="24" item="4"/>
          <tpl fld="0" item="0"/>
        </tpls>
      </n>
      <n v="172.8800048828125">
        <tpls c="8">
          <tpl fld="1" item="120"/>
          <tpl hier="17" item="3"/>
          <tpl hier="19" item="1"/>
          <tpl hier="20" item="2"/>
          <tpl hier="22" item="6"/>
          <tpl hier="23" item="5"/>
          <tpl hier="24" item="4"/>
          <tpl fld="0" item="1"/>
        </tpls>
      </n>
      <n v="1">
        <tpls c="8">
          <tpl fld="1" item="112"/>
          <tpl hier="17" item="3"/>
          <tpl hier="19" item="1"/>
          <tpl hier="20" item="2"/>
          <tpl hier="22" item="6"/>
          <tpl hier="23" item="5"/>
          <tpl hier="24" item="4"/>
          <tpl fld="0" item="0"/>
        </tpls>
      </n>
      <n v="43.220001220703125">
        <tpls c="8">
          <tpl fld="1" item="112"/>
          <tpl hier="17" item="3"/>
          <tpl hier="19" item="1"/>
          <tpl hier="20" item="2"/>
          <tpl hier="22" item="6"/>
          <tpl hier="23" item="5"/>
          <tpl hier="24" item="4"/>
          <tpl fld="0" item="1"/>
        </tpls>
      </n>
      <m>
        <tpls c="8">
          <tpl fld="1" item="104"/>
          <tpl hier="17" item="3"/>
          <tpl hier="19" item="1"/>
          <tpl hier="20" item="2"/>
          <tpl hier="22" item="6"/>
          <tpl hier="23" item="5"/>
          <tpl hier="24" item="4"/>
          <tpl fld="0" item="0"/>
        </tpls>
      </m>
      <m>
        <tpls c="8">
          <tpl fld="1" item="104"/>
          <tpl hier="17" item="3"/>
          <tpl hier="19" item="1"/>
          <tpl hier="20" item="2"/>
          <tpl hier="22" item="6"/>
          <tpl hier="23" item="5"/>
          <tpl hier="24" item="4"/>
          <tpl fld="0" item="1"/>
        </tpls>
      </m>
      <n v="1">
        <tpls c="8">
          <tpl fld="1" item="96"/>
          <tpl hier="17" item="3"/>
          <tpl hier="19" item="1"/>
          <tpl hier="20" item="2"/>
          <tpl hier="22" item="6"/>
          <tpl hier="23" item="5"/>
          <tpl hier="24" item="4"/>
          <tpl fld="0" item="0"/>
        </tpls>
      </n>
      <n v="43.220001220703125">
        <tpls c="8">
          <tpl fld="1" item="96"/>
          <tpl hier="17" item="3"/>
          <tpl hier="19" item="1"/>
          <tpl hier="20" item="2"/>
          <tpl hier="22" item="6"/>
          <tpl hier="23" item="5"/>
          <tpl hier="24" item="4"/>
          <tpl fld="0" item="1"/>
        </tpls>
      </n>
      <m>
        <tpls c="8">
          <tpl fld="1" item="88"/>
          <tpl hier="17" item="3"/>
          <tpl hier="19" item="1"/>
          <tpl hier="20" item="2"/>
          <tpl hier="22" item="6"/>
          <tpl hier="23" item="5"/>
          <tpl hier="24" item="4"/>
          <tpl fld="0" item="0"/>
        </tpls>
      </m>
      <m>
        <tpls c="8">
          <tpl fld="1" item="88"/>
          <tpl hier="17" item="3"/>
          <tpl hier="19" item="1"/>
          <tpl hier="20" item="2"/>
          <tpl hier="22" item="6"/>
          <tpl hier="23" item="5"/>
          <tpl hier="24" item="4"/>
          <tpl fld="0" item="1"/>
        </tpls>
      </m>
      <n v="1">
        <tpls c="8">
          <tpl fld="1" item="80"/>
          <tpl hier="17" item="3"/>
          <tpl hier="19" item="1"/>
          <tpl hier="20" item="2"/>
          <tpl hier="22" item="6"/>
          <tpl hier="23" item="5"/>
          <tpl hier="24" item="4"/>
          <tpl fld="0" item="0"/>
        </tpls>
      </n>
      <n v="43.220001220703125">
        <tpls c="8">
          <tpl fld="1" item="80"/>
          <tpl hier="17" item="3"/>
          <tpl hier="19" item="1"/>
          <tpl hier="20" item="2"/>
          <tpl hier="22" item="6"/>
          <tpl hier="23" item="5"/>
          <tpl hier="24" item="4"/>
          <tpl fld="0" item="1"/>
        </tpls>
      </n>
      <m>
        <tpls c="8">
          <tpl fld="1" item="72"/>
          <tpl hier="17" item="3"/>
          <tpl hier="19" item="1"/>
          <tpl hier="20" item="2"/>
          <tpl hier="22" item="6"/>
          <tpl hier="23" item="5"/>
          <tpl hier="24" item="4"/>
          <tpl fld="0" item="0"/>
        </tpls>
      </m>
      <m>
        <tpls c="8">
          <tpl fld="1" item="72"/>
          <tpl hier="17" item="3"/>
          <tpl hier="19" item="1"/>
          <tpl hier="20" item="2"/>
          <tpl hier="22" item="6"/>
          <tpl hier="23" item="5"/>
          <tpl hier="24" item="4"/>
          <tpl fld="0" item="1"/>
        </tpls>
      </m>
      <n v="1">
        <tpls c="8">
          <tpl fld="1" item="64"/>
          <tpl hier="17" item="3"/>
          <tpl hier="19" item="1"/>
          <tpl hier="20" item="2"/>
          <tpl hier="22" item="6"/>
          <tpl hier="23" item="5"/>
          <tpl hier="24" item="4"/>
          <tpl fld="0" item="0"/>
        </tpls>
      </n>
      <n v="43.220001220703125">
        <tpls c="8">
          <tpl fld="1" item="64"/>
          <tpl hier="17" item="3"/>
          <tpl hier="19" item="1"/>
          <tpl hier="20" item="2"/>
          <tpl hier="22" item="6"/>
          <tpl hier="23" item="5"/>
          <tpl hier="24" item="4"/>
          <tpl fld="0" item="1"/>
        </tpls>
      </n>
      <n v="2">
        <tpls c="8">
          <tpl fld="1" item="56"/>
          <tpl hier="17" item="3"/>
          <tpl hier="19" item="1"/>
          <tpl hier="20" item="2"/>
          <tpl hier="22" item="6"/>
          <tpl hier="23" item="5"/>
          <tpl hier="24" item="4"/>
          <tpl fld="0" item="0"/>
        </tpls>
      </n>
      <n v="86.44000244140625">
        <tpls c="8">
          <tpl fld="1" item="56"/>
          <tpl hier="17" item="3"/>
          <tpl hier="19" item="1"/>
          <tpl hier="20" item="2"/>
          <tpl hier="22" item="6"/>
          <tpl hier="23" item="5"/>
          <tpl hier="24" item="4"/>
          <tpl fld="0" item="1"/>
        </tpls>
      </n>
      <m>
        <tpls c="8">
          <tpl fld="1" item="48"/>
          <tpl hier="17" item="3"/>
          <tpl hier="19" item="1"/>
          <tpl hier="20" item="2"/>
          <tpl hier="22" item="6"/>
          <tpl hier="23" item="5"/>
          <tpl hier="24" item="4"/>
          <tpl fld="0" item="0"/>
        </tpls>
      </m>
      <m>
        <tpls c="8">
          <tpl fld="1" item="48"/>
          <tpl hier="17" item="3"/>
          <tpl hier="19" item="1"/>
          <tpl hier="20" item="2"/>
          <tpl hier="22" item="6"/>
          <tpl hier="23" item="5"/>
          <tpl hier="24" item="4"/>
          <tpl fld="0" item="1"/>
        </tpls>
      </m>
      <m>
        <tpls c="8">
          <tpl fld="1" item="40"/>
          <tpl hier="17" item="3"/>
          <tpl hier="19" item="1"/>
          <tpl hier="20" item="2"/>
          <tpl hier="22" item="6"/>
          <tpl hier="23" item="5"/>
          <tpl hier="24" item="4"/>
          <tpl fld="0" item="0"/>
        </tpls>
      </m>
      <m>
        <tpls c="8">
          <tpl fld="1" item="40"/>
          <tpl hier="17" item="3"/>
          <tpl hier="19" item="1"/>
          <tpl hier="20" item="2"/>
          <tpl hier="22" item="6"/>
          <tpl hier="23" item="5"/>
          <tpl hier="24" item="4"/>
          <tpl fld="0" item="1"/>
        </tpls>
      </m>
      <n v="1">
        <tpls c="8">
          <tpl fld="1" item="32"/>
          <tpl hier="17" item="3"/>
          <tpl hier="19" item="1"/>
          <tpl hier="20" item="2"/>
          <tpl hier="22" item="6"/>
          <tpl hier="23" item="5"/>
          <tpl hier="24" item="4"/>
          <tpl fld="0" item="0"/>
        </tpls>
      </n>
      <n v="43.220001220703125">
        <tpls c="8">
          <tpl fld="1" item="32"/>
          <tpl hier="17" item="3"/>
          <tpl hier="19" item="1"/>
          <tpl hier="20" item="2"/>
          <tpl hier="22" item="6"/>
          <tpl hier="23" item="5"/>
          <tpl hier="24" item="4"/>
          <tpl fld="0" item="1"/>
        </tpls>
      </n>
      <n v="1">
        <tpls c="8">
          <tpl fld="1" item="24"/>
          <tpl hier="17" item="3"/>
          <tpl hier="19" item="1"/>
          <tpl hier="20" item="2"/>
          <tpl hier="22" item="6"/>
          <tpl hier="23" item="5"/>
          <tpl hier="24" item="4"/>
          <tpl fld="0" item="0"/>
        </tpls>
      </n>
      <n v="43.220001220703125">
        <tpls c="8">
          <tpl fld="1" item="24"/>
          <tpl hier="17" item="3"/>
          <tpl hier="19" item="1"/>
          <tpl hier="20" item="2"/>
          <tpl hier="22" item="6"/>
          <tpl hier="23" item="5"/>
          <tpl hier="24" item="4"/>
          <tpl fld="0" item="1"/>
        </tpls>
      </n>
      <m>
        <tpls c="8">
          <tpl fld="1" item="16"/>
          <tpl hier="17" item="3"/>
          <tpl hier="19" item="1"/>
          <tpl hier="20" item="2"/>
          <tpl hier="22" item="6"/>
          <tpl hier="23" item="5"/>
          <tpl hier="24" item="4"/>
          <tpl fld="0" item="0"/>
        </tpls>
      </m>
      <m>
        <tpls c="8">
          <tpl fld="1" item="16"/>
          <tpl hier="17" item="3"/>
          <tpl hier="19" item="1"/>
          <tpl hier="20" item="2"/>
          <tpl hier="22" item="6"/>
          <tpl hier="23" item="5"/>
          <tpl hier="24" item="4"/>
          <tpl fld="0" item="1"/>
        </tpls>
      </m>
      <m>
        <tpls c="8">
          <tpl fld="1" item="8"/>
          <tpl hier="17" item="3"/>
          <tpl hier="19" item="1"/>
          <tpl hier="20" item="2"/>
          <tpl hier="22" item="6"/>
          <tpl hier="23" item="5"/>
          <tpl hier="24" item="4"/>
          <tpl fld="0" item="0"/>
        </tpls>
      </m>
      <m>
        <tpls c="8">
          <tpl fld="1" item="8"/>
          <tpl hier="17" item="3"/>
          <tpl hier="19" item="1"/>
          <tpl hier="20" item="2"/>
          <tpl hier="22" item="6"/>
          <tpl hier="23" item="5"/>
          <tpl hier="24" item="4"/>
          <tpl fld="0" item="1"/>
        </tpls>
      </m>
      <n v="2">
        <tpls c="8">
          <tpl fld="1" item="0"/>
          <tpl hier="17" item="3"/>
          <tpl hier="19" item="1"/>
          <tpl hier="20" item="2"/>
          <tpl hier="22" item="6"/>
          <tpl hier="23" item="5"/>
          <tpl hier="24" item="4"/>
          <tpl fld="0" item="0"/>
        </tpls>
      </n>
      <n v="129.66000366210938">
        <tpls c="8">
          <tpl fld="1" item="0"/>
          <tpl hier="17" item="3"/>
          <tpl hier="19" item="1"/>
          <tpl hier="20" item="2"/>
          <tpl hier="22" item="6"/>
          <tpl hier="23" item="5"/>
          <tpl hier="24" item="4"/>
          <tpl fld="0" item="1"/>
        </tpls>
      </n>
      <n v="43.220001220703125">
        <tpls c="8">
          <tpl fld="1" item="71"/>
          <tpl hier="17" item="3"/>
          <tpl hier="19" item="1"/>
          <tpl hier="20" item="2"/>
          <tpl hier="22" item="6"/>
          <tpl hier="23" item="5"/>
          <tpl hier="24" item="4"/>
          <tpl fld="0" item="1"/>
        </tpls>
      </n>
      <m>
        <tpls c="8">
          <tpl fld="1" item="15"/>
          <tpl hier="17" item="3"/>
          <tpl hier="19" item="1"/>
          <tpl hier="20" item="2"/>
          <tpl hier="22" item="6"/>
          <tpl hier="23" item="5"/>
          <tpl hier="24" item="4"/>
          <tpl fld="0" item="1"/>
        </tpls>
      </m>
      <n v="43.220001220703125">
        <tpls c="8">
          <tpl fld="1" item="23"/>
          <tpl hier="17" item="3"/>
          <tpl hier="19" item="1"/>
          <tpl hier="20" item="2"/>
          <tpl hier="22" item="6"/>
          <tpl hier="23" item="5"/>
          <tpl hier="24" item="4"/>
          <tpl fld="0" item="1"/>
        </tpls>
      </n>
      <m>
        <tpls c="8">
          <tpl fld="1" item="1"/>
          <tpl hier="17" item="3"/>
          <tpl hier="19" item="1"/>
          <tpl hier="20" item="2"/>
          <tpl hier="22" item="6"/>
          <tpl hier="23" item="5"/>
          <tpl hier="24" item="4"/>
          <tpl fld="0" item="1"/>
        </tpls>
      </m>
      <m>
        <tpls c="8">
          <tpl fld="1" item="57"/>
          <tpl hier="17" item="3"/>
          <tpl hier="19" item="1"/>
          <tpl hier="20" item="2"/>
          <tpl hier="22" item="6"/>
          <tpl hier="23" item="5"/>
          <tpl hier="24" item="4"/>
          <tpl fld="0" item="1"/>
        </tpls>
      </m>
      <m>
        <tpls c="8">
          <tpl fld="1" item="129"/>
          <tpl hier="17" item="3"/>
          <tpl hier="19" item="1"/>
          <tpl hier="20" item="2"/>
          <tpl hier="22" item="6"/>
          <tpl hier="23" item="5"/>
          <tpl hier="24" item="4"/>
          <tpl fld="0" item="1"/>
        </tpls>
      </m>
      <n v="43.220001220703125">
        <tpls c="8">
          <tpl fld="1" item="28"/>
          <tpl hier="17" item="3"/>
          <tpl hier="19" item="1"/>
          <tpl hier="20" item="2"/>
          <tpl hier="22" item="6"/>
          <tpl hier="23" item="5"/>
          <tpl hier="24" item="4"/>
          <tpl fld="0" item="1"/>
        </tpls>
      </n>
      <n v="86.44000244140625">
        <tpls c="8">
          <tpl fld="1" item="84"/>
          <tpl hier="17" item="3"/>
          <tpl hier="19" item="1"/>
          <tpl hier="20" item="2"/>
          <tpl hier="22" item="6"/>
          <tpl hier="23" item="5"/>
          <tpl hier="24" item="4"/>
          <tpl fld="0" item="1"/>
        </tpls>
      </n>
      <n v="86.44000244140625">
        <tpls c="8">
          <tpl fld="1" item="140"/>
          <tpl hier="17" item="3"/>
          <tpl hier="19" item="1"/>
          <tpl hier="20" item="2"/>
          <tpl hier="22" item="6"/>
          <tpl hier="23" item="5"/>
          <tpl hier="24" item="4"/>
          <tpl fld="0" item="1"/>
        </tpls>
      </n>
      <n v="1">
        <tpls c="8">
          <tpl fld="1" item="188"/>
          <tpl hier="17" item="3"/>
          <tpl hier="19" item="1"/>
          <tpl hier="20" item="2"/>
          <tpl hier="22" item="6"/>
          <tpl hier="23" item="5"/>
          <tpl hier="24" item="4"/>
          <tpl fld="0" item="0"/>
        </tpls>
      </n>
      <n v="43.220001220703125">
        <tpls c="8">
          <tpl fld="1" item="188"/>
          <tpl hier="17" item="3"/>
          <tpl hier="19" item="1"/>
          <tpl hier="20" item="2"/>
          <tpl hier="22" item="6"/>
          <tpl hier="23" item="5"/>
          <tpl hier="24" item="4"/>
          <tpl fld="0" item="1"/>
        </tpls>
      </n>
      <n v="1">
        <tpls c="8">
          <tpl fld="1" item="108"/>
          <tpl hier="17" item="3"/>
          <tpl hier="19" item="1"/>
          <tpl hier="20" item="2"/>
          <tpl hier="22" item="6"/>
          <tpl hier="23" item="5"/>
          <tpl hier="24" item="4"/>
          <tpl fld="0" item="0"/>
        </tpls>
      </n>
      <n v="43.220001220703125">
        <tpls c="8">
          <tpl fld="1" item="108"/>
          <tpl hier="17" item="3"/>
          <tpl hier="19" item="1"/>
          <tpl hier="20" item="2"/>
          <tpl hier="22" item="6"/>
          <tpl hier="23" item="5"/>
          <tpl hier="24" item="4"/>
          <tpl fld="0" item="1"/>
        </tpls>
      </n>
      <n v="1">
        <tpls c="8">
          <tpl fld="1" item="44"/>
          <tpl hier="17" item="3"/>
          <tpl hier="19" item="1"/>
          <tpl hier="20" item="2"/>
          <tpl hier="22" item="6"/>
          <tpl hier="23" item="5"/>
          <tpl hier="24" item="4"/>
          <tpl fld="0" item="0"/>
        </tpls>
      </n>
      <n v="43.220001220703125">
        <tpls c="8">
          <tpl fld="1" item="44"/>
          <tpl hier="17" item="3"/>
          <tpl hier="19" item="1"/>
          <tpl hier="20" item="2"/>
          <tpl hier="22" item="6"/>
          <tpl hier="23" item="5"/>
          <tpl hier="24" item="4"/>
          <tpl fld="0" item="1"/>
        </tpls>
      </n>
      <n v="1">
        <tpls c="8">
          <tpl fld="1" item="199"/>
          <tpl hier="17" item="3"/>
          <tpl hier="19" item="1"/>
          <tpl hier="20" item="2"/>
          <tpl hier="22" item="6"/>
          <tpl hier="23" item="5"/>
          <tpl hier="24" item="4"/>
          <tpl fld="0" item="0"/>
        </tpls>
      </n>
      <n v="43.220001220703125">
        <tpls c="8">
          <tpl fld="1" item="199"/>
          <tpl hier="17" item="3"/>
          <tpl hier="19" item="1"/>
          <tpl hier="20" item="2"/>
          <tpl hier="22" item="6"/>
          <tpl hier="23" item="5"/>
          <tpl hier="24" item="4"/>
          <tpl fld="0" item="1"/>
        </tpls>
      </n>
      <n v="2">
        <tpls c="8">
          <tpl fld="1" item="191"/>
          <tpl hier="17" item="3"/>
          <tpl hier="19" item="1"/>
          <tpl hier="20" item="2"/>
          <tpl hier="22" item="6"/>
          <tpl hier="23" item="5"/>
          <tpl hier="24" item="4"/>
          <tpl fld="0" item="0"/>
        </tpls>
      </n>
      <n v="86.44000244140625">
        <tpls c="8">
          <tpl fld="1" item="191"/>
          <tpl hier="17" item="3"/>
          <tpl hier="19" item="1"/>
          <tpl hier="20" item="2"/>
          <tpl hier="22" item="6"/>
          <tpl hier="23" item="5"/>
          <tpl hier="24" item="4"/>
          <tpl fld="0" item="1"/>
        </tpls>
      </n>
      <n v="1">
        <tpls c="8">
          <tpl fld="1" item="183"/>
          <tpl hier="17" item="3"/>
          <tpl hier="19" item="1"/>
          <tpl hier="20" item="2"/>
          <tpl hier="22" item="6"/>
          <tpl hier="23" item="5"/>
          <tpl hier="24" item="4"/>
          <tpl fld="0" item="0"/>
        </tpls>
      </n>
      <n v="43.220001220703125">
        <tpls c="8">
          <tpl fld="1" item="183"/>
          <tpl hier="17" item="3"/>
          <tpl hier="19" item="1"/>
          <tpl hier="20" item="2"/>
          <tpl hier="22" item="6"/>
          <tpl hier="23" item="5"/>
          <tpl hier="24" item="4"/>
          <tpl fld="0" item="1"/>
        </tpls>
      </n>
      <m>
        <tpls c="8">
          <tpl fld="1" item="175"/>
          <tpl hier="17" item="3"/>
          <tpl hier="19" item="1"/>
          <tpl hier="20" item="2"/>
          <tpl hier="22" item="6"/>
          <tpl hier="23" item="5"/>
          <tpl hier="24" item="4"/>
          <tpl fld="0" item="0"/>
        </tpls>
      </m>
      <m>
        <tpls c="8">
          <tpl fld="1" item="175"/>
          <tpl hier="17" item="3"/>
          <tpl hier="19" item="1"/>
          <tpl hier="20" item="2"/>
          <tpl hier="22" item="6"/>
          <tpl hier="23" item="5"/>
          <tpl hier="24" item="4"/>
          <tpl fld="0" item="1"/>
        </tpls>
      </m>
      <n v="2">
        <tpls c="8">
          <tpl fld="1" item="167"/>
          <tpl hier="17" item="3"/>
          <tpl hier="19" item="1"/>
          <tpl hier="20" item="2"/>
          <tpl hier="22" item="6"/>
          <tpl hier="23" item="5"/>
          <tpl hier="24" item="4"/>
          <tpl fld="0" item="0"/>
        </tpls>
      </n>
      <n v="86.44000244140625">
        <tpls c="8">
          <tpl fld="1" item="167"/>
          <tpl hier="17" item="3"/>
          <tpl hier="19" item="1"/>
          <tpl hier="20" item="2"/>
          <tpl hier="22" item="6"/>
          <tpl hier="23" item="5"/>
          <tpl hier="24" item="4"/>
          <tpl fld="0" item="1"/>
        </tpls>
      </n>
      <n v="1">
        <tpls c="8">
          <tpl fld="1" item="159"/>
          <tpl hier="17" item="3"/>
          <tpl hier="19" item="1"/>
          <tpl hier="20" item="2"/>
          <tpl hier="22" item="6"/>
          <tpl hier="23" item="5"/>
          <tpl hier="24" item="4"/>
          <tpl fld="0" item="0"/>
        </tpls>
      </n>
      <n v="43.220001220703125">
        <tpls c="8">
          <tpl fld="1" item="159"/>
          <tpl hier="17" item="3"/>
          <tpl hier="19" item="1"/>
          <tpl hier="20" item="2"/>
          <tpl hier="22" item="6"/>
          <tpl hier="23" item="5"/>
          <tpl hier="24" item="4"/>
          <tpl fld="0" item="1"/>
        </tpls>
      </n>
      <n v="2">
        <tpls c="8">
          <tpl fld="1" item="151"/>
          <tpl hier="17" item="3"/>
          <tpl hier="19" item="1"/>
          <tpl hier="20" item="2"/>
          <tpl hier="22" item="6"/>
          <tpl hier="23" item="5"/>
          <tpl hier="24" item="4"/>
          <tpl fld="0" item="0"/>
        </tpls>
      </n>
      <n v="86.44000244140625">
        <tpls c="8">
          <tpl fld="1" item="151"/>
          <tpl hier="17" item="3"/>
          <tpl hier="19" item="1"/>
          <tpl hier="20" item="2"/>
          <tpl hier="22" item="6"/>
          <tpl hier="23" item="5"/>
          <tpl hier="24" item="4"/>
          <tpl fld="0" item="1"/>
        </tpls>
      </n>
      <n v="1">
        <tpls c="8">
          <tpl fld="1" item="143"/>
          <tpl hier="17" item="3"/>
          <tpl hier="19" item="1"/>
          <tpl hier="20" item="2"/>
          <tpl hier="22" item="6"/>
          <tpl hier="23" item="5"/>
          <tpl hier="24" item="4"/>
          <tpl fld="0" item="0"/>
        </tpls>
      </n>
      <n v="43.220001220703125">
        <tpls c="8">
          <tpl fld="1" item="143"/>
          <tpl hier="17" item="3"/>
          <tpl hier="19" item="1"/>
          <tpl hier="20" item="2"/>
          <tpl hier="22" item="6"/>
          <tpl hier="23" item="5"/>
          <tpl hier="24" item="4"/>
          <tpl fld="0" item="1"/>
        </tpls>
      </n>
      <n v="1">
        <tpls c="8">
          <tpl fld="1" item="135"/>
          <tpl hier="17" item="3"/>
          <tpl hier="19" item="1"/>
          <tpl hier="20" item="2"/>
          <tpl hier="22" item="6"/>
          <tpl hier="23" item="5"/>
          <tpl hier="24" item="4"/>
          <tpl fld="0" item="0"/>
        </tpls>
      </n>
      <n v="43.220001220703125">
        <tpls c="8">
          <tpl fld="1" item="135"/>
          <tpl hier="17" item="3"/>
          <tpl hier="19" item="1"/>
          <tpl hier="20" item="2"/>
          <tpl hier="22" item="6"/>
          <tpl hier="23" item="5"/>
          <tpl hier="24" item="4"/>
          <tpl fld="0" item="1"/>
        </tpls>
      </n>
      <m>
        <tpls c="8">
          <tpl fld="1" item="127"/>
          <tpl hier="17" item="3"/>
          <tpl hier="19" item="1"/>
          <tpl hier="20" item="2"/>
          <tpl hier="22" item="6"/>
          <tpl hier="23" item="5"/>
          <tpl hier="24" item="4"/>
          <tpl fld="0" item="0"/>
        </tpls>
      </m>
      <m>
        <tpls c="8">
          <tpl fld="1" item="127"/>
          <tpl hier="17" item="3"/>
          <tpl hier="19" item="1"/>
          <tpl hier="20" item="2"/>
          <tpl hier="22" item="6"/>
          <tpl hier="23" item="5"/>
          <tpl hier="24" item="4"/>
          <tpl fld="0" item="1"/>
        </tpls>
      </m>
      <n v="1">
        <tpls c="8">
          <tpl fld="1" item="119"/>
          <tpl hier="17" item="3"/>
          <tpl hier="19" item="1"/>
          <tpl hier="20" item="2"/>
          <tpl hier="22" item="6"/>
          <tpl hier="23" item="5"/>
          <tpl hier="24" item="4"/>
          <tpl fld="0" item="0"/>
        </tpls>
      </n>
      <n v="86.44000244140625">
        <tpls c="8">
          <tpl fld="1" item="119"/>
          <tpl hier="17" item="3"/>
          <tpl hier="19" item="1"/>
          <tpl hier="20" item="2"/>
          <tpl hier="22" item="6"/>
          <tpl hier="23" item="5"/>
          <tpl hier="24" item="4"/>
          <tpl fld="0" item="1"/>
        </tpls>
      </n>
      <n v="3">
        <tpls c="8">
          <tpl fld="1" item="111"/>
          <tpl hier="17" item="3"/>
          <tpl hier="19" item="1"/>
          <tpl hier="20" item="2"/>
          <tpl hier="22" item="6"/>
          <tpl hier="23" item="5"/>
          <tpl hier="24" item="4"/>
          <tpl fld="0" item="0"/>
        </tpls>
      </n>
      <n v="129.66000366210938">
        <tpls c="8">
          <tpl fld="1" item="111"/>
          <tpl hier="17" item="3"/>
          <tpl hier="19" item="1"/>
          <tpl hier="20" item="2"/>
          <tpl hier="22" item="6"/>
          <tpl hier="23" item="5"/>
          <tpl hier="24" item="4"/>
          <tpl fld="0" item="1"/>
        </tpls>
      </n>
      <m>
        <tpls c="8">
          <tpl fld="1" item="103"/>
          <tpl hier="17" item="3"/>
          <tpl hier="19" item="1"/>
          <tpl hier="20" item="2"/>
          <tpl hier="22" item="6"/>
          <tpl hier="23" item="5"/>
          <tpl hier="24" item="4"/>
          <tpl fld="0" item="0"/>
        </tpls>
      </m>
      <m>
        <tpls c="8">
          <tpl fld="1" item="103"/>
          <tpl hier="17" item="3"/>
          <tpl hier="19" item="1"/>
          <tpl hier="20" item="2"/>
          <tpl hier="22" item="6"/>
          <tpl hier="23" item="5"/>
          <tpl hier="24" item="4"/>
          <tpl fld="0" item="1"/>
        </tpls>
      </m>
      <n v="1">
        <tpls c="8">
          <tpl fld="1" item="95"/>
          <tpl hier="17" item="3"/>
          <tpl hier="19" item="1"/>
          <tpl hier="20" item="2"/>
          <tpl hier="22" item="6"/>
          <tpl hier="23" item="5"/>
          <tpl hier="24" item="4"/>
          <tpl fld="0" item="0"/>
        </tpls>
      </n>
      <n v="43.220001220703125">
        <tpls c="8">
          <tpl fld="1" item="95"/>
          <tpl hier="17" item="3"/>
          <tpl hier="19" item="1"/>
          <tpl hier="20" item="2"/>
          <tpl hier="22" item="6"/>
          <tpl hier="23" item="5"/>
          <tpl hier="24" item="4"/>
          <tpl fld="0" item="1"/>
        </tpls>
      </n>
      <m>
        <tpls c="8">
          <tpl fld="1" item="87"/>
          <tpl hier="17" item="3"/>
          <tpl hier="19" item="1"/>
          <tpl hier="20" item="2"/>
          <tpl hier="22" item="6"/>
          <tpl hier="23" item="5"/>
          <tpl hier="24" item="4"/>
          <tpl fld="0" item="0"/>
        </tpls>
      </m>
      <m>
        <tpls c="8">
          <tpl fld="1" item="87"/>
          <tpl hier="17" item="3"/>
          <tpl hier="19" item="1"/>
          <tpl hier="20" item="2"/>
          <tpl hier="22" item="6"/>
          <tpl hier="23" item="5"/>
          <tpl hier="24" item="4"/>
          <tpl fld="0" item="1"/>
        </tpls>
      </m>
      <n v="1">
        <tpls c="8">
          <tpl fld="1" item="79"/>
          <tpl hier="17" item="3"/>
          <tpl hier="19" item="1"/>
          <tpl hier="20" item="2"/>
          <tpl hier="22" item="6"/>
          <tpl hier="23" item="5"/>
          <tpl hier="24" item="4"/>
          <tpl fld="0" item="0"/>
        </tpls>
      </n>
      <n v="43.220001220703125">
        <tpls c="8">
          <tpl fld="1" item="79"/>
          <tpl hier="17" item="3"/>
          <tpl hier="19" item="1"/>
          <tpl hier="20" item="2"/>
          <tpl hier="22" item="6"/>
          <tpl hier="23" item="5"/>
          <tpl hier="24" item="4"/>
          <tpl fld="0" item="1"/>
        </tpls>
      </n>
      <m>
        <tpls c="8">
          <tpl fld="1" item="63"/>
          <tpl hier="17" item="3"/>
          <tpl hier="19" item="1"/>
          <tpl hier="20" item="2"/>
          <tpl hier="22" item="6"/>
          <tpl hier="23" item="5"/>
          <tpl hier="24" item="4"/>
          <tpl fld="0" item="0"/>
        </tpls>
      </m>
      <m>
        <tpls c="8">
          <tpl fld="1" item="63"/>
          <tpl hier="17" item="3"/>
          <tpl hier="19" item="1"/>
          <tpl hier="20" item="2"/>
          <tpl hier="22" item="6"/>
          <tpl hier="23" item="5"/>
          <tpl hier="24" item="4"/>
          <tpl fld="0" item="1"/>
        </tpls>
      </m>
      <m>
        <tpls c="8">
          <tpl fld="1" item="55"/>
          <tpl hier="17" item="3"/>
          <tpl hier="19" item="1"/>
          <tpl hier="20" item="2"/>
          <tpl hier="22" item="6"/>
          <tpl hier="23" item="5"/>
          <tpl hier="24" item="4"/>
          <tpl fld="0" item="0"/>
        </tpls>
      </m>
      <m>
        <tpls c="8">
          <tpl fld="1" item="55"/>
          <tpl hier="17" item="3"/>
          <tpl hier="19" item="1"/>
          <tpl hier="20" item="2"/>
          <tpl hier="22" item="6"/>
          <tpl hier="23" item="5"/>
          <tpl hier="24" item="4"/>
          <tpl fld="0" item="1"/>
        </tpls>
      </m>
      <n v="2">
        <tpls c="8">
          <tpl fld="1" item="47"/>
          <tpl hier="17" item="3"/>
          <tpl hier="19" item="1"/>
          <tpl hier="20" item="2"/>
          <tpl hier="22" item="6"/>
          <tpl hier="23" item="5"/>
          <tpl hier="24" item="4"/>
          <tpl fld="0" item="0"/>
        </tpls>
      </n>
      <n v="86.44000244140625">
        <tpls c="8">
          <tpl fld="1" item="47"/>
          <tpl hier="17" item="3"/>
          <tpl hier="19" item="1"/>
          <tpl hier="20" item="2"/>
          <tpl hier="22" item="6"/>
          <tpl hier="23" item="5"/>
          <tpl hier="24" item="4"/>
          <tpl fld="0" item="1"/>
        </tpls>
      </n>
      <m>
        <tpls c="8">
          <tpl fld="1" item="39"/>
          <tpl hier="17" item="3"/>
          <tpl hier="19" item="1"/>
          <tpl hier="20" item="2"/>
          <tpl hier="22" item="6"/>
          <tpl hier="23" item="5"/>
          <tpl hier="24" item="4"/>
          <tpl fld="0" item="0"/>
        </tpls>
      </m>
      <m>
        <tpls c="8">
          <tpl fld="1" item="39"/>
          <tpl hier="17" item="3"/>
          <tpl hier="19" item="1"/>
          <tpl hier="20" item="2"/>
          <tpl hier="22" item="6"/>
          <tpl hier="23" item="5"/>
          <tpl hier="24" item="4"/>
          <tpl fld="0" item="1"/>
        </tpls>
      </m>
      <m>
        <tpls c="8">
          <tpl fld="1" item="7"/>
          <tpl hier="17" item="3"/>
          <tpl hier="19" item="1"/>
          <tpl hier="20" item="2"/>
          <tpl hier="22" item="6"/>
          <tpl hier="23" item="5"/>
          <tpl hier="24" item="4"/>
          <tpl fld="0" item="0"/>
        </tpls>
      </m>
      <m>
        <tpls c="8">
          <tpl fld="1" item="7"/>
          <tpl hier="17" item="3"/>
          <tpl hier="19" item="1"/>
          <tpl hier="20" item="2"/>
          <tpl hier="22" item="6"/>
          <tpl hier="23" item="5"/>
          <tpl hier="24" item="4"/>
          <tpl fld="0" item="1"/>
        </tpls>
      </m>
      <m>
        <tpls c="8">
          <tpl fld="1" item="180"/>
          <tpl hier="17" item="3"/>
          <tpl hier="19" item="1"/>
          <tpl hier="20" item="2"/>
          <tpl hier="22" item="6"/>
          <tpl hier="23" item="5"/>
          <tpl hier="24" item="4"/>
          <tpl fld="0" item="0"/>
        </tpls>
      </m>
      <m>
        <tpls c="8">
          <tpl fld="1" item="180"/>
          <tpl hier="17" item="3"/>
          <tpl hier="19" item="1"/>
          <tpl hier="20" item="2"/>
          <tpl hier="22" item="6"/>
          <tpl hier="23" item="5"/>
          <tpl hier="24" item="4"/>
          <tpl fld="0" item="1"/>
        </tpls>
      </m>
      <m>
        <tpls c="8">
          <tpl fld="1" item="132"/>
          <tpl hier="17" item="3"/>
          <tpl hier="19" item="1"/>
          <tpl hier="20" item="2"/>
          <tpl hier="22" item="6"/>
          <tpl hier="23" item="5"/>
          <tpl hier="24" item="4"/>
          <tpl fld="0" item="0"/>
        </tpls>
      </m>
      <m>
        <tpls c="8">
          <tpl fld="1" item="132"/>
          <tpl hier="17" item="3"/>
          <tpl hier="19" item="1"/>
          <tpl hier="20" item="2"/>
          <tpl hier="22" item="6"/>
          <tpl hier="23" item="5"/>
          <tpl hier="24" item="4"/>
          <tpl fld="0" item="1"/>
        </tpls>
      </m>
      <m>
        <tpls c="8">
          <tpl fld="1" item="76"/>
          <tpl hier="17" item="3"/>
          <tpl hier="19" item="1"/>
          <tpl hier="20" item="2"/>
          <tpl hier="22" item="6"/>
          <tpl hier="23" item="5"/>
          <tpl hier="24" item="4"/>
          <tpl fld="0" item="0"/>
        </tpls>
      </m>
      <m>
        <tpls c="8">
          <tpl fld="1" item="76"/>
          <tpl hier="17" item="3"/>
          <tpl hier="19" item="1"/>
          <tpl hier="20" item="2"/>
          <tpl hier="22" item="6"/>
          <tpl hier="23" item="5"/>
          <tpl hier="24" item="4"/>
          <tpl fld="0" item="1"/>
        </tpls>
      </m>
      <n v="3">
        <tpls c="8">
          <tpl fld="1" item="4"/>
          <tpl hier="17" item="3"/>
          <tpl hier="19" item="1"/>
          <tpl hier="20" item="2"/>
          <tpl hier="22" item="6"/>
          <tpl hier="23" item="5"/>
          <tpl hier="24" item="4"/>
          <tpl fld="0" item="0"/>
        </tpls>
      </n>
      <n v="172.8800048828125">
        <tpls c="8">
          <tpl fld="1" item="4"/>
          <tpl hier="17" item="3"/>
          <tpl hier="19" item="1"/>
          <tpl hier="20" item="2"/>
          <tpl hier="22" item="6"/>
          <tpl hier="23" item="5"/>
          <tpl hier="24" item="4"/>
          <tpl fld="0" item="1"/>
        </tpls>
      </n>
      <m>
        <tpls c="8">
          <tpl fld="1" item="15"/>
          <tpl hier="17" item="3"/>
          <tpl hier="19" item="1"/>
          <tpl hier="20" item="2"/>
          <tpl hier="22" item="6"/>
          <tpl hier="23" item="5"/>
          <tpl hier="24" item="4"/>
          <tpl fld="0" item="0"/>
        </tpls>
      </m>
      <n v="1">
        <tpls c="8">
          <tpl fld="1" item="23"/>
          <tpl hier="17" item="3"/>
          <tpl hier="19" item="1"/>
          <tpl hier="20" item="2"/>
          <tpl hier="22" item="6"/>
          <tpl hier="23" item="5"/>
          <tpl hier="24" item="4"/>
          <tpl fld="0" item="0"/>
        </tpls>
      </n>
      <n v="1">
        <tpls c="8">
          <tpl fld="1" item="71"/>
          <tpl hier="17" item="3"/>
          <tpl hier="19" item="1"/>
          <tpl hier="20" item="2"/>
          <tpl hier="22" item="6"/>
          <tpl hier="23" item="5"/>
          <tpl hier="24" item="4"/>
          <tpl fld="0" item="0"/>
        </tpls>
      </n>
      <n v="1">
        <tpls c="8">
          <tpl fld="1" item="28"/>
          <tpl hier="17" item="3"/>
          <tpl hier="19" item="1"/>
          <tpl hier="20" item="2"/>
          <tpl hier="22" item="6"/>
          <tpl hier="23" item="5"/>
          <tpl hier="24" item="4"/>
          <tpl fld="0" item="0"/>
        </tpls>
      </n>
      <n v="2">
        <tpls c="8">
          <tpl fld="1" item="84"/>
          <tpl hier="17" item="3"/>
          <tpl hier="19" item="1"/>
          <tpl hier="20" item="2"/>
          <tpl hier="22" item="6"/>
          <tpl hier="23" item="5"/>
          <tpl hier="24" item="4"/>
          <tpl fld="0" item="0"/>
        </tpls>
      </n>
      <n v="2">
        <tpls c="8">
          <tpl fld="1" item="140"/>
          <tpl hier="17" item="3"/>
          <tpl hier="19" item="1"/>
          <tpl hier="20" item="2"/>
          <tpl hier="22" item="6"/>
          <tpl hier="23" item="5"/>
          <tpl hier="24" item="4"/>
          <tpl fld="0" item="0"/>
        </tpls>
      </n>
      <n v="2">
        <tpls c="8">
          <tpl fld="1" item="196"/>
          <tpl hier="17" item="3"/>
          <tpl hier="19" item="1"/>
          <tpl hier="20" item="2"/>
          <tpl hier="22" item="6"/>
          <tpl hier="23" item="5"/>
          <tpl hier="24" item="4"/>
          <tpl fld="0" item="0"/>
        </tpls>
      </n>
      <n v="86.44000244140625">
        <tpls c="8">
          <tpl fld="1" item="196"/>
          <tpl hier="17" item="3"/>
          <tpl hier="19" item="1"/>
          <tpl hier="20" item="2"/>
          <tpl hier="22" item="6"/>
          <tpl hier="23" item="5"/>
          <tpl hier="24" item="4"/>
          <tpl fld="0" item="1"/>
        </tpls>
      </n>
      <n v="1">
        <tpls c="8">
          <tpl fld="1" item="148"/>
          <tpl hier="17" item="3"/>
          <tpl hier="19" item="1"/>
          <tpl hier="20" item="2"/>
          <tpl hier="22" item="6"/>
          <tpl hier="23" item="5"/>
          <tpl hier="24" item="4"/>
          <tpl fld="0" item="0"/>
        </tpls>
      </n>
      <n v="43.220001220703125">
        <tpls c="8">
          <tpl fld="1" item="148"/>
          <tpl hier="17" item="3"/>
          <tpl hier="19" item="1"/>
          <tpl hier="20" item="2"/>
          <tpl hier="22" item="6"/>
          <tpl hier="23" item="5"/>
          <tpl hier="24" item="4"/>
          <tpl fld="0" item="1"/>
        </tpls>
      </n>
      <m>
        <tpls c="8">
          <tpl fld="1" item="100"/>
          <tpl hier="17" item="3"/>
          <tpl hier="19" item="1"/>
          <tpl hier="20" item="2"/>
          <tpl hier="22" item="6"/>
          <tpl hier="23" item="5"/>
          <tpl hier="24" item="4"/>
          <tpl fld="0" item="0"/>
        </tpls>
      </m>
      <m>
        <tpls c="8">
          <tpl fld="1" item="100"/>
          <tpl hier="17" item="3"/>
          <tpl hier="19" item="1"/>
          <tpl hier="20" item="2"/>
          <tpl hier="22" item="6"/>
          <tpl hier="23" item="5"/>
          <tpl hier="24" item="4"/>
          <tpl fld="0" item="1"/>
        </tpls>
      </m>
      <m>
        <tpls c="8">
          <tpl fld="1" item="60"/>
          <tpl hier="17" item="3"/>
          <tpl hier="19" item="1"/>
          <tpl hier="20" item="2"/>
          <tpl hier="22" item="6"/>
          <tpl hier="23" item="5"/>
          <tpl hier="24" item="4"/>
          <tpl fld="0" item="0"/>
        </tpls>
      </m>
      <m>
        <tpls c="8">
          <tpl fld="1" item="60"/>
          <tpl hier="17" item="3"/>
          <tpl hier="19" item="1"/>
          <tpl hier="20" item="2"/>
          <tpl hier="22" item="6"/>
          <tpl hier="23" item="5"/>
          <tpl hier="24" item="4"/>
          <tpl fld="0" item="1"/>
        </tpls>
      </m>
      <m>
        <tpls c="8">
          <tpl fld="1" item="12"/>
          <tpl hier="17" item="3"/>
          <tpl hier="19" item="1"/>
          <tpl hier="20" item="2"/>
          <tpl hier="22" item="6"/>
          <tpl hier="23" item="5"/>
          <tpl hier="24" item="4"/>
          <tpl fld="0" item="0"/>
        </tpls>
      </m>
      <m>
        <tpls c="8">
          <tpl fld="1" item="12"/>
          <tpl hier="17" item="3"/>
          <tpl hier="19" item="1"/>
          <tpl hier="20" item="2"/>
          <tpl hier="22" item="6"/>
          <tpl hier="23" item="5"/>
          <tpl hier="24" item="4"/>
          <tpl fld="0" item="1"/>
        </tpls>
      </m>
      <m>
        <tpls c="8">
          <tpl fld="1" item="164"/>
          <tpl hier="17" item="3"/>
          <tpl hier="19" item="1"/>
          <tpl hier="20" item="2"/>
          <tpl hier="22" item="6"/>
          <tpl hier="23" item="5"/>
          <tpl hier="24" item="4"/>
          <tpl fld="0" item="0"/>
        </tpls>
      </m>
      <m>
        <tpls c="8">
          <tpl fld="1" item="164"/>
          <tpl hier="17" item="3"/>
          <tpl hier="19" item="1"/>
          <tpl hier="20" item="2"/>
          <tpl hier="22" item="6"/>
          <tpl hier="23" item="5"/>
          <tpl hier="24" item="4"/>
          <tpl fld="0" item="1"/>
        </tpls>
      </m>
      <n v="3">
        <tpls c="8">
          <tpl fld="1" item="116"/>
          <tpl hier="17" item="3"/>
          <tpl hier="19" item="1"/>
          <tpl hier="20" item="2"/>
          <tpl hier="22" item="6"/>
          <tpl hier="23" item="5"/>
          <tpl hier="24" item="4"/>
          <tpl fld="0" item="0"/>
        </tpls>
      </n>
      <n v="129.66000366210938">
        <tpls c="8">
          <tpl fld="1" item="116"/>
          <tpl hier="17" item="3"/>
          <tpl hier="19" item="1"/>
          <tpl hier="20" item="2"/>
          <tpl hier="22" item="6"/>
          <tpl hier="23" item="5"/>
          <tpl hier="24" item="4"/>
          <tpl fld="0" item="1"/>
        </tpls>
      </n>
      <m>
        <tpls c="8">
          <tpl fld="1" item="52"/>
          <tpl hier="17" item="3"/>
          <tpl hier="19" item="1"/>
          <tpl hier="20" item="2"/>
          <tpl hier="22" item="6"/>
          <tpl hier="23" item="5"/>
          <tpl hier="24" item="4"/>
          <tpl fld="0" item="0"/>
        </tpls>
      </m>
      <m>
        <tpls c="8">
          <tpl fld="1" item="52"/>
          <tpl hier="17" item="3"/>
          <tpl hier="19" item="1"/>
          <tpl hier="20" item="2"/>
          <tpl hier="22" item="6"/>
          <tpl hier="23" item="5"/>
          <tpl hier="24" item="4"/>
          <tpl fld="0" item="1"/>
        </tpls>
      </m>
      <m>
        <tpls c="8">
          <tpl fld="1" item="195"/>
          <tpl hier="17" item="3"/>
          <tpl hier="19" item="1"/>
          <tpl hier="20" item="2"/>
          <tpl hier="22" item="6"/>
          <tpl hier="23" item="5"/>
          <tpl hier="24" item="4"/>
          <tpl fld="0" item="0"/>
        </tpls>
      </m>
      <m>
        <tpls c="8">
          <tpl fld="1" item="195"/>
          <tpl hier="17" item="3"/>
          <tpl hier="19" item="1"/>
          <tpl hier="20" item="2"/>
          <tpl hier="22" item="6"/>
          <tpl hier="23" item="5"/>
          <tpl hier="24" item="4"/>
          <tpl fld="0" item="1"/>
        </tpls>
      </m>
      <n v="2">
        <tpls c="8">
          <tpl fld="1" item="187"/>
          <tpl hier="17" item="3"/>
          <tpl hier="19" item="1"/>
          <tpl hier="20" item="2"/>
          <tpl hier="22" item="6"/>
          <tpl hier="23" item="5"/>
          <tpl hier="24" item="4"/>
          <tpl fld="0" item="0"/>
        </tpls>
      </n>
      <n v="86.44000244140625">
        <tpls c="8">
          <tpl fld="1" item="187"/>
          <tpl hier="17" item="3"/>
          <tpl hier="19" item="1"/>
          <tpl hier="20" item="2"/>
          <tpl hier="22" item="6"/>
          <tpl hier="23" item="5"/>
          <tpl hier="24" item="4"/>
          <tpl fld="0" item="1"/>
        </tpls>
      </n>
      <m>
        <tpls c="8">
          <tpl fld="1" item="179"/>
          <tpl hier="17" item="3"/>
          <tpl hier="19" item="1"/>
          <tpl hier="20" item="2"/>
          <tpl hier="22" item="6"/>
          <tpl hier="23" item="5"/>
          <tpl hier="24" item="4"/>
          <tpl fld="0" item="0"/>
        </tpls>
      </m>
      <m>
        <tpls c="8">
          <tpl fld="1" item="179"/>
          <tpl hier="17" item="3"/>
          <tpl hier="19" item="1"/>
          <tpl hier="20" item="2"/>
          <tpl hier="22" item="6"/>
          <tpl hier="23" item="5"/>
          <tpl hier="24" item="4"/>
          <tpl fld="0" item="1"/>
        </tpls>
      </m>
      <m>
        <tpls c="8">
          <tpl fld="1" item="171"/>
          <tpl hier="17" item="3"/>
          <tpl hier="19" item="1"/>
          <tpl hier="20" item="2"/>
          <tpl hier="22" item="6"/>
          <tpl hier="23" item="5"/>
          <tpl hier="24" item="4"/>
          <tpl fld="0" item="0"/>
        </tpls>
      </m>
      <m>
        <tpls c="8">
          <tpl fld="1" item="171"/>
          <tpl hier="17" item="3"/>
          <tpl hier="19" item="1"/>
          <tpl hier="20" item="2"/>
          <tpl hier="22" item="6"/>
          <tpl hier="23" item="5"/>
          <tpl hier="24" item="4"/>
          <tpl fld="0" item="1"/>
        </tpls>
      </m>
      <n v="1">
        <tpls c="8">
          <tpl fld="1" item="163"/>
          <tpl hier="17" item="3"/>
          <tpl hier="19" item="1"/>
          <tpl hier="20" item="2"/>
          <tpl hier="22" item="6"/>
          <tpl hier="23" item="5"/>
          <tpl hier="24" item="4"/>
          <tpl fld="0" item="0"/>
        </tpls>
      </n>
      <n v="43.220001220703125">
        <tpls c="8">
          <tpl fld="1" item="163"/>
          <tpl hier="17" item="3"/>
          <tpl hier="19" item="1"/>
          <tpl hier="20" item="2"/>
          <tpl hier="22" item="6"/>
          <tpl hier="23" item="5"/>
          <tpl hier="24" item="4"/>
          <tpl fld="0" item="1"/>
        </tpls>
      </n>
      <n v="1">
        <tpls c="8">
          <tpl fld="1" item="155"/>
          <tpl hier="17" item="3"/>
          <tpl hier="19" item="1"/>
          <tpl hier="20" item="2"/>
          <tpl hier="22" item="6"/>
          <tpl hier="23" item="5"/>
          <tpl hier="24" item="4"/>
          <tpl fld="0" item="0"/>
        </tpls>
      </n>
      <n v="43.220001220703125">
        <tpls c="8">
          <tpl fld="1" item="155"/>
          <tpl hier="17" item="3"/>
          <tpl hier="19" item="1"/>
          <tpl hier="20" item="2"/>
          <tpl hier="22" item="6"/>
          <tpl hier="23" item="5"/>
          <tpl hier="24" item="4"/>
          <tpl fld="0" item="1"/>
        </tpls>
      </n>
      <n v="2">
        <tpls c="8">
          <tpl fld="1" item="147"/>
          <tpl hier="17" item="3"/>
          <tpl hier="19" item="1"/>
          <tpl hier="20" item="2"/>
          <tpl hier="22" item="6"/>
          <tpl hier="23" item="5"/>
          <tpl hier="24" item="4"/>
          <tpl fld="0" item="0"/>
        </tpls>
      </n>
      <n v="86.44000244140625">
        <tpls c="8">
          <tpl fld="1" item="147"/>
          <tpl hier="17" item="3"/>
          <tpl hier="19" item="1"/>
          <tpl hier="20" item="2"/>
          <tpl hier="22" item="6"/>
          <tpl hier="23" item="5"/>
          <tpl hier="24" item="4"/>
          <tpl fld="0" item="1"/>
        </tpls>
      </n>
      <n v="1">
        <tpls c="8">
          <tpl fld="1" item="139"/>
          <tpl hier="17" item="3"/>
          <tpl hier="19" item="1"/>
          <tpl hier="20" item="2"/>
          <tpl hier="22" item="6"/>
          <tpl hier="23" item="5"/>
          <tpl hier="24" item="4"/>
          <tpl fld="0" item="0"/>
        </tpls>
      </n>
      <n v="43.220001220703125">
        <tpls c="8">
          <tpl fld="1" item="139"/>
          <tpl hier="17" item="3"/>
          <tpl hier="19" item="1"/>
          <tpl hier="20" item="2"/>
          <tpl hier="22" item="6"/>
          <tpl hier="23" item="5"/>
          <tpl hier="24" item="4"/>
          <tpl fld="0" item="1"/>
        </tpls>
      </n>
      <n v="1">
        <tpls c="8">
          <tpl fld="1" item="131"/>
          <tpl hier="17" item="3"/>
          <tpl hier="19" item="1"/>
          <tpl hier="20" item="2"/>
          <tpl hier="22" item="6"/>
          <tpl hier="23" item="5"/>
          <tpl hier="24" item="4"/>
          <tpl fld="0" item="0"/>
        </tpls>
      </n>
      <n v="43.220001220703125">
        <tpls c="8">
          <tpl fld="1" item="131"/>
          <tpl hier="17" item="3"/>
          <tpl hier="19" item="1"/>
          <tpl hier="20" item="2"/>
          <tpl hier="22" item="6"/>
          <tpl hier="23" item="5"/>
          <tpl hier="24" item="4"/>
          <tpl fld="0" item="1"/>
        </tpls>
      </n>
      <n v="1">
        <tpls c="8">
          <tpl fld="1" item="123"/>
          <tpl hier="17" item="3"/>
          <tpl hier="19" item="1"/>
          <tpl hier="20" item="2"/>
          <tpl hier="22" item="6"/>
          <tpl hier="23" item="5"/>
          <tpl hier="24" item="4"/>
          <tpl fld="0" item="0"/>
        </tpls>
      </n>
      <n v="43.220001220703125">
        <tpls c="8">
          <tpl fld="1" item="123"/>
          <tpl hier="17" item="3"/>
          <tpl hier="19" item="1"/>
          <tpl hier="20" item="2"/>
          <tpl hier="22" item="6"/>
          <tpl hier="23" item="5"/>
          <tpl hier="24" item="4"/>
          <tpl fld="0" item="1"/>
        </tpls>
      </n>
      <m>
        <tpls c="8">
          <tpl fld="1" item="115"/>
          <tpl hier="17" item="3"/>
          <tpl hier="19" item="1"/>
          <tpl hier="20" item="2"/>
          <tpl hier="22" item="6"/>
          <tpl hier="23" item="5"/>
          <tpl hier="24" item="4"/>
          <tpl fld="0" item="0"/>
        </tpls>
      </m>
      <m>
        <tpls c="8">
          <tpl fld="1" item="115"/>
          <tpl hier="17" item="3"/>
          <tpl hier="19" item="1"/>
          <tpl hier="20" item="2"/>
          <tpl hier="22" item="6"/>
          <tpl hier="23" item="5"/>
          <tpl hier="24" item="4"/>
          <tpl fld="0" item="1"/>
        </tpls>
      </m>
      <m>
        <tpls c="8">
          <tpl fld="1" item="107"/>
          <tpl hier="17" item="3"/>
          <tpl hier="19" item="1"/>
          <tpl hier="20" item="2"/>
          <tpl hier="22" item="6"/>
          <tpl hier="23" item="5"/>
          <tpl hier="24" item="4"/>
          <tpl fld="0" item="0"/>
        </tpls>
      </m>
      <m>
        <tpls c="8">
          <tpl fld="1" item="107"/>
          <tpl hier="17" item="3"/>
          <tpl hier="19" item="1"/>
          <tpl hier="20" item="2"/>
          <tpl hier="22" item="6"/>
          <tpl hier="23" item="5"/>
          <tpl hier="24" item="4"/>
          <tpl fld="0" item="1"/>
        </tpls>
      </m>
      <m>
        <tpls c="8">
          <tpl fld="1" item="99"/>
          <tpl hier="17" item="3"/>
          <tpl hier="19" item="1"/>
          <tpl hier="20" item="2"/>
          <tpl hier="22" item="6"/>
          <tpl hier="23" item="5"/>
          <tpl hier="24" item="4"/>
          <tpl fld="0" item="0"/>
        </tpls>
      </m>
      <m>
        <tpls c="8">
          <tpl fld="1" item="99"/>
          <tpl hier="17" item="3"/>
          <tpl hier="19" item="1"/>
          <tpl hier="20" item="2"/>
          <tpl hier="22" item="6"/>
          <tpl hier="23" item="5"/>
          <tpl hier="24" item="4"/>
          <tpl fld="0" item="1"/>
        </tpls>
      </m>
      <n v="1">
        <tpls c="8">
          <tpl fld="1" item="91"/>
          <tpl hier="17" item="3"/>
          <tpl hier="19" item="1"/>
          <tpl hier="20" item="2"/>
          <tpl hier="22" item="6"/>
          <tpl hier="23" item="5"/>
          <tpl hier="24" item="4"/>
          <tpl fld="0" item="0"/>
        </tpls>
      </n>
      <n v="43.220001220703125">
        <tpls c="8">
          <tpl fld="1" item="91"/>
          <tpl hier="17" item="3"/>
          <tpl hier="19" item="1"/>
          <tpl hier="20" item="2"/>
          <tpl hier="22" item="6"/>
          <tpl hier="23" item="5"/>
          <tpl hier="24" item="4"/>
          <tpl fld="0" item="1"/>
        </tpls>
      </n>
      <n v="2">
        <tpls c="8">
          <tpl fld="1" item="83"/>
          <tpl hier="17" item="3"/>
          <tpl hier="19" item="1"/>
          <tpl hier="20" item="2"/>
          <tpl hier="22" item="6"/>
          <tpl hier="23" item="5"/>
          <tpl hier="24" item="4"/>
          <tpl fld="0" item="0"/>
        </tpls>
      </n>
      <n v="86.44000244140625">
        <tpls c="8">
          <tpl fld="1" item="83"/>
          <tpl hier="17" item="3"/>
          <tpl hier="19" item="1"/>
          <tpl hier="20" item="2"/>
          <tpl hier="22" item="6"/>
          <tpl hier="23" item="5"/>
          <tpl hier="24" item="4"/>
          <tpl fld="0" item="1"/>
        </tpls>
      </n>
      <n v="1">
        <tpls c="8">
          <tpl fld="1" item="75"/>
          <tpl hier="17" item="3"/>
          <tpl hier="19" item="1"/>
          <tpl hier="20" item="2"/>
          <tpl hier="22" item="6"/>
          <tpl hier="23" item="5"/>
          <tpl hier="24" item="4"/>
          <tpl fld="0" item="0"/>
        </tpls>
      </n>
      <n v="43.220001220703125">
        <tpls c="8">
          <tpl fld="1" item="75"/>
          <tpl hier="17" item="3"/>
          <tpl hier="19" item="1"/>
          <tpl hier="20" item="2"/>
          <tpl hier="22" item="6"/>
          <tpl hier="23" item="5"/>
          <tpl hier="24" item="4"/>
          <tpl fld="0" item="1"/>
        </tpls>
      </n>
      <n v="1">
        <tpls c="8">
          <tpl fld="1" item="67"/>
          <tpl hier="17" item="3"/>
          <tpl hier="19" item="1"/>
          <tpl hier="20" item="2"/>
          <tpl hier="22" item="6"/>
          <tpl hier="23" item="5"/>
          <tpl hier="24" item="4"/>
          <tpl fld="0" item="0"/>
        </tpls>
      </n>
      <n v="43.220001220703125">
        <tpls c="8">
          <tpl fld="1" item="67"/>
          <tpl hier="17" item="3"/>
          <tpl hier="19" item="1"/>
          <tpl hier="20" item="2"/>
          <tpl hier="22" item="6"/>
          <tpl hier="23" item="5"/>
          <tpl hier="24" item="4"/>
          <tpl fld="0" item="1"/>
        </tpls>
      </n>
      <m>
        <tpls c="8">
          <tpl fld="1" item="59"/>
          <tpl hier="17" item="3"/>
          <tpl hier="19" item="1"/>
          <tpl hier="20" item="2"/>
          <tpl hier="22" item="6"/>
          <tpl hier="23" item="5"/>
          <tpl hier="24" item="4"/>
          <tpl fld="0" item="0"/>
        </tpls>
      </m>
      <m>
        <tpls c="8">
          <tpl fld="1" item="59"/>
          <tpl hier="17" item="3"/>
          <tpl hier="19" item="1"/>
          <tpl hier="20" item="2"/>
          <tpl hier="22" item="6"/>
          <tpl hier="23" item="5"/>
          <tpl hier="24" item="4"/>
          <tpl fld="0" item="1"/>
        </tpls>
      </m>
      <n v="1">
        <tpls c="8">
          <tpl fld="1" item="51"/>
          <tpl hier="17" item="3"/>
          <tpl hier="19" item="1"/>
          <tpl hier="20" item="2"/>
          <tpl hier="22" item="6"/>
          <tpl hier="23" item="5"/>
          <tpl hier="24" item="4"/>
          <tpl fld="0" item="0"/>
        </tpls>
      </n>
      <n v="43.220001220703125">
        <tpls c="8">
          <tpl fld="1" item="51"/>
          <tpl hier="17" item="3"/>
          <tpl hier="19" item="1"/>
          <tpl hier="20" item="2"/>
          <tpl hier="22" item="6"/>
          <tpl hier="23" item="5"/>
          <tpl hier="24" item="4"/>
          <tpl fld="0" item="1"/>
        </tpls>
      </n>
      <m>
        <tpls c="8">
          <tpl fld="1" item="43"/>
          <tpl hier="17" item="3"/>
          <tpl hier="19" item="1"/>
          <tpl hier="20" item="2"/>
          <tpl hier="22" item="6"/>
          <tpl hier="23" item="5"/>
          <tpl hier="24" item="4"/>
          <tpl fld="0" item="0"/>
        </tpls>
      </m>
      <m>
        <tpls c="8">
          <tpl fld="1" item="43"/>
          <tpl hier="17" item="3"/>
          <tpl hier="19" item="1"/>
          <tpl hier="20" item="2"/>
          <tpl hier="22" item="6"/>
          <tpl hier="23" item="5"/>
          <tpl hier="24" item="4"/>
          <tpl fld="0" item="1"/>
        </tpls>
      </m>
      <n v="1">
        <tpls c="8">
          <tpl fld="1" item="35"/>
          <tpl hier="17" item="3"/>
          <tpl hier="19" item="1"/>
          <tpl hier="20" item="2"/>
          <tpl hier="22" item="6"/>
          <tpl hier="23" item="5"/>
          <tpl hier="24" item="4"/>
          <tpl fld="0" item="0"/>
        </tpls>
      </n>
      <n v="86.44000244140625">
        <tpls c="8">
          <tpl fld="1" item="35"/>
          <tpl hier="17" item="3"/>
          <tpl hier="19" item="1"/>
          <tpl hier="20" item="2"/>
          <tpl hier="22" item="6"/>
          <tpl hier="23" item="5"/>
          <tpl hier="24" item="4"/>
          <tpl fld="0" item="1"/>
        </tpls>
      </n>
      <n v="3">
        <tpls c="8">
          <tpl fld="1" item="27"/>
          <tpl hier="17" item="3"/>
          <tpl hier="19" item="1"/>
          <tpl hier="20" item="2"/>
          <tpl hier="22" item="6"/>
          <tpl hier="23" item="5"/>
          <tpl hier="24" item="4"/>
          <tpl fld="0" item="0"/>
        </tpls>
      </n>
      <n v="129.66000366210938">
        <tpls c="8">
          <tpl fld="1" item="27"/>
          <tpl hier="17" item="3"/>
          <tpl hier="19" item="1"/>
          <tpl hier="20" item="2"/>
          <tpl hier="22" item="6"/>
          <tpl hier="23" item="5"/>
          <tpl hier="24" item="4"/>
          <tpl fld="0" item="1"/>
        </tpls>
      </n>
      <n v="1">
        <tpls c="8">
          <tpl fld="1" item="19"/>
          <tpl hier="17" item="3"/>
          <tpl hier="19" item="1"/>
          <tpl hier="20" item="2"/>
          <tpl hier="22" item="6"/>
          <tpl hier="23" item="5"/>
          <tpl hier="24" item="4"/>
          <tpl fld="0" item="0"/>
        </tpls>
      </n>
      <n v="43.220001220703125">
        <tpls c="8">
          <tpl fld="1" item="19"/>
          <tpl hier="17" item="3"/>
          <tpl hier="19" item="1"/>
          <tpl hier="20" item="2"/>
          <tpl hier="22" item="6"/>
          <tpl hier="23" item="5"/>
          <tpl hier="24" item="4"/>
          <tpl fld="0" item="1"/>
        </tpls>
      </n>
      <n v="1">
        <tpls c="8">
          <tpl fld="1" item="11"/>
          <tpl hier="17" item="3"/>
          <tpl hier="19" item="1"/>
          <tpl hier="20" item="2"/>
          <tpl hier="22" item="6"/>
          <tpl hier="23" item="5"/>
          <tpl hier="24" item="4"/>
          <tpl fld="0" item="0"/>
        </tpls>
      </n>
      <n v="43.220001220703125">
        <tpls c="8">
          <tpl fld="1" item="11"/>
          <tpl hier="17" item="3"/>
          <tpl hier="19" item="1"/>
          <tpl hier="20" item="2"/>
          <tpl hier="22" item="6"/>
          <tpl hier="23" item="5"/>
          <tpl hier="24" item="4"/>
          <tpl fld="0" item="1"/>
        </tpls>
      </n>
      <n v="3">
        <tpls c="8">
          <tpl fld="1" item="3"/>
          <tpl hier="17" item="3"/>
          <tpl hier="19" item="1"/>
          <tpl hier="20" item="2"/>
          <tpl hier="22" item="6"/>
          <tpl hier="23" item="5"/>
          <tpl hier="24" item="4"/>
          <tpl fld="0" item="0"/>
        </tpls>
      </n>
      <n v="129.66000366210938">
        <tpls c="8">
          <tpl fld="1" item="3"/>
          <tpl hier="17" item="3"/>
          <tpl hier="19" item="1"/>
          <tpl hier="20" item="2"/>
          <tpl hier="22" item="6"/>
          <tpl hier="23" item="5"/>
          <tpl hier="24" item="4"/>
          <tpl fld="0" item="1"/>
        </tpls>
      </n>
      <n v="2">
        <tpls c="8">
          <tpl fld="1" item="17"/>
          <tpl hier="17" item="3"/>
          <tpl hier="19" item="1"/>
          <tpl hier="20" item="2"/>
          <tpl hier="22" item="6"/>
          <tpl hier="23" item="5"/>
          <tpl hier="24" item="4"/>
          <tpl fld="0" item="0"/>
        </tpls>
      </n>
      <n v="129.66000366210938">
        <tpls c="8">
          <tpl fld="1" item="17"/>
          <tpl hier="17" item="3"/>
          <tpl hier="19" item="1"/>
          <tpl hier="20" item="2"/>
          <tpl hier="22" item="6"/>
          <tpl hier="23" item="5"/>
          <tpl hier="24" item="4"/>
          <tpl fld="0" item="1"/>
        </tpls>
      </n>
      <n v="1">
        <tpls c="8">
          <tpl fld="1" item="31"/>
          <tpl hier="17" item="3"/>
          <tpl hier="19" item="1"/>
          <tpl hier="20" item="2"/>
          <tpl hier="22" item="6"/>
          <tpl hier="23" item="5"/>
          <tpl hier="24" item="4"/>
          <tpl fld="0" item="0"/>
        </tpls>
      </n>
      <n v="43.220001220703125">
        <tpls c="8">
          <tpl fld="1" item="31"/>
          <tpl hier="17" item="3"/>
          <tpl hier="19" item="1"/>
          <tpl hier="20" item="2"/>
          <tpl hier="22" item="6"/>
          <tpl hier="23" item="5"/>
          <tpl hier="24" item="4"/>
          <tpl fld="0" item="1"/>
        </tpls>
      </n>
      <n v="2">
        <tpls c="8">
          <tpl fld="1" item="172"/>
          <tpl hier="17" item="3"/>
          <tpl hier="19" item="1"/>
          <tpl hier="20" item="2"/>
          <tpl hier="22" item="6"/>
          <tpl hier="23" item="5"/>
          <tpl hier="24" item="4"/>
          <tpl fld="0" item="0"/>
        </tpls>
      </n>
      <n v="86.44000244140625">
        <tpls c="8">
          <tpl fld="1" item="172"/>
          <tpl hier="17" item="3"/>
          <tpl hier="19" item="1"/>
          <tpl hier="20" item="2"/>
          <tpl hier="22" item="6"/>
          <tpl hier="23" item="5"/>
          <tpl hier="24" item="4"/>
          <tpl fld="0" item="1"/>
        </tpls>
      </n>
      <n v="3">
        <tpls c="8">
          <tpl fld="1" item="124"/>
          <tpl hier="17" item="3"/>
          <tpl hier="19" item="1"/>
          <tpl hier="20" item="2"/>
          <tpl hier="22" item="6"/>
          <tpl hier="23" item="5"/>
          <tpl hier="24" item="4"/>
          <tpl fld="0" item="0"/>
        </tpls>
      </n>
      <n v="129.66000366210938">
        <tpls c="8">
          <tpl fld="1" item="124"/>
          <tpl hier="17" item="3"/>
          <tpl hier="19" item="1"/>
          <tpl hier="20" item="2"/>
          <tpl hier="22" item="6"/>
          <tpl hier="23" item="5"/>
          <tpl hier="24" item="4"/>
          <tpl fld="0" item="1"/>
        </tpls>
      </n>
      <m>
        <tpls c="8">
          <tpl fld="1" item="68"/>
          <tpl hier="17" item="3"/>
          <tpl hier="19" item="1"/>
          <tpl hier="20" item="2"/>
          <tpl hier="22" item="6"/>
          <tpl hier="23" item="5"/>
          <tpl hier="24" item="4"/>
          <tpl fld="0" item="0"/>
        </tpls>
      </m>
      <m>
        <tpls c="8">
          <tpl fld="1" item="68"/>
          <tpl hier="17" item="3"/>
          <tpl hier="19" item="1"/>
          <tpl hier="20" item="2"/>
          <tpl hier="22" item="6"/>
          <tpl hier="23" item="5"/>
          <tpl hier="24" item="4"/>
          <tpl fld="0" item="1"/>
        </tpls>
      </m>
      <n v="1">
        <tpls c="8">
          <tpl fld="1" item="20"/>
          <tpl hier="17" item="3"/>
          <tpl hier="19" item="1"/>
          <tpl hier="20" item="2"/>
          <tpl hier="22" item="6"/>
          <tpl hier="23" item="5"/>
          <tpl hier="24" item="4"/>
          <tpl fld="0" item="0"/>
        </tpls>
      </n>
      <n v="86.44000244140625">
        <tpls c="8">
          <tpl fld="1" item="20"/>
          <tpl hier="17" item="3"/>
          <tpl hier="19" item="1"/>
          <tpl hier="20" item="2"/>
          <tpl hier="22" item="6"/>
          <tpl hier="23" item="5"/>
          <tpl hier="24" item="4"/>
          <tpl fld="0" item="1"/>
        </tpls>
      </n>
      <n v="64.860000610351563">
        <tpls c="8">
          <tpl fld="1" item="73"/>
          <tpl hier="17" item="3"/>
          <tpl hier="19" item="1"/>
          <tpl hier="20" item="2"/>
          <tpl hier="22" item="7"/>
          <tpl hier="23" item="5"/>
          <tpl hier="24" item="4"/>
          <tpl fld="0" item="1"/>
        </tpls>
      </n>
      <n v="32.430000305175781">
        <tpls c="8">
          <tpl fld="1" item="49"/>
          <tpl hier="17" item="3"/>
          <tpl hier="19" item="1"/>
          <tpl hier="20" item="2"/>
          <tpl hier="22" item="7"/>
          <tpl hier="23" item="5"/>
          <tpl hier="24" item="4"/>
          <tpl fld="0" item="1"/>
        </tpls>
      </n>
      <m>
        <tpls c="8">
          <tpl fld="1" item="137"/>
          <tpl hier="17" item="3"/>
          <tpl hier="19" item="1"/>
          <tpl hier="20" item="2"/>
          <tpl hier="22" item="7"/>
          <tpl hier="23" item="5"/>
          <tpl hier="24" item="4"/>
          <tpl fld="0" item="1"/>
        </tpls>
      </m>
      <n v="32.430000305175781">
        <tpls c="8">
          <tpl fld="1" item="81"/>
          <tpl hier="17" item="3"/>
          <tpl hier="19" item="1"/>
          <tpl hier="20" item="2"/>
          <tpl hier="22" item="7"/>
          <tpl hier="23" item="5"/>
          <tpl hier="24" item="4"/>
          <tpl fld="0" item="1"/>
        </tpls>
      </n>
      <m>
        <tpls c="8">
          <tpl fld="1" item="194"/>
          <tpl hier="17" item="3"/>
          <tpl hier="19" item="1"/>
          <tpl hier="20" item="2"/>
          <tpl hier="22" item="7"/>
          <tpl hier="23" item="5"/>
          <tpl hier="24" item="4"/>
          <tpl fld="0" item="1"/>
        </tpls>
      </m>
      <m>
        <tpls c="8">
          <tpl fld="1" item="186"/>
          <tpl hier="17" item="3"/>
          <tpl hier="19" item="1"/>
          <tpl hier="20" item="2"/>
          <tpl hier="22" item="7"/>
          <tpl hier="23" item="5"/>
          <tpl hier="24" item="4"/>
          <tpl fld="0" item="1"/>
        </tpls>
      </m>
      <n v="64.860000610351563">
        <tpls c="8">
          <tpl fld="1" item="178"/>
          <tpl hier="17" item="3"/>
          <tpl hier="19" item="1"/>
          <tpl hier="20" item="2"/>
          <tpl hier="22" item="7"/>
          <tpl hier="23" item="5"/>
          <tpl hier="24" item="4"/>
          <tpl fld="0" item="1"/>
        </tpls>
      </n>
      <n v="32.430000305175781">
        <tpls c="8">
          <tpl fld="1" item="170"/>
          <tpl hier="17" item="3"/>
          <tpl hier="19" item="1"/>
          <tpl hier="20" item="2"/>
          <tpl hier="22" item="7"/>
          <tpl hier="23" item="5"/>
          <tpl hier="24" item="4"/>
          <tpl fld="0" item="1"/>
        </tpls>
      </n>
      <m>
        <tpls c="8">
          <tpl fld="1" item="162"/>
          <tpl hier="17" item="3"/>
          <tpl hier="19" item="1"/>
          <tpl hier="20" item="2"/>
          <tpl hier="22" item="7"/>
          <tpl hier="23" item="5"/>
          <tpl hier="24" item="4"/>
          <tpl fld="0" item="1"/>
        </tpls>
      </m>
      <n v="64.860000610351563">
        <tpls c="8">
          <tpl fld="1" item="154"/>
          <tpl hier="17" item="3"/>
          <tpl hier="19" item="1"/>
          <tpl hier="20" item="2"/>
          <tpl hier="22" item="7"/>
          <tpl hier="23" item="5"/>
          <tpl hier="24" item="4"/>
          <tpl fld="0" item="1"/>
        </tpls>
      </n>
      <n v="64.860000610351563">
        <tpls c="8">
          <tpl fld="1" item="146"/>
          <tpl hier="17" item="3"/>
          <tpl hier="19" item="1"/>
          <tpl hier="20" item="2"/>
          <tpl hier="22" item="7"/>
          <tpl hier="23" item="5"/>
          <tpl hier="24" item="4"/>
          <tpl fld="0" item="1"/>
        </tpls>
      </n>
      <n v="129.72000122070313">
        <tpls c="8">
          <tpl fld="1" item="138"/>
          <tpl hier="17" item="3"/>
          <tpl hier="19" item="1"/>
          <tpl hier="20" item="2"/>
          <tpl hier="22" item="7"/>
          <tpl hier="23" item="5"/>
          <tpl hier="24" item="4"/>
          <tpl fld="0" item="1"/>
        </tpls>
      </n>
      <n v="64.860000610351563">
        <tpls c="8">
          <tpl fld="1" item="130"/>
          <tpl hier="17" item="3"/>
          <tpl hier="19" item="1"/>
          <tpl hier="20" item="2"/>
          <tpl hier="22" item="7"/>
          <tpl hier="23" item="5"/>
          <tpl hier="24" item="4"/>
          <tpl fld="0" item="1"/>
        </tpls>
      </n>
      <n v="32.430000305175781">
        <tpls c="8">
          <tpl fld="1" item="122"/>
          <tpl hier="17" item="3"/>
          <tpl hier="19" item="1"/>
          <tpl hier="20" item="2"/>
          <tpl hier="22" item="7"/>
          <tpl hier="23" item="5"/>
          <tpl hier="24" item="4"/>
          <tpl fld="0" item="1"/>
        </tpls>
      </n>
      <m>
        <tpls c="8">
          <tpl fld="1" item="114"/>
          <tpl hier="17" item="3"/>
          <tpl hier="19" item="1"/>
          <tpl hier="20" item="2"/>
          <tpl hier="22" item="7"/>
          <tpl hier="23" item="5"/>
          <tpl hier="24" item="4"/>
          <tpl fld="0" item="1"/>
        </tpls>
      </m>
      <n v="32.430000305175781">
        <tpls c="8">
          <tpl fld="1" item="106"/>
          <tpl hier="17" item="3"/>
          <tpl hier="19" item="1"/>
          <tpl hier="20" item="2"/>
          <tpl hier="22" item="7"/>
          <tpl hier="23" item="5"/>
          <tpl hier="24" item="4"/>
          <tpl fld="0" item="1"/>
        </tpls>
      </n>
      <n v="64.860000610351563">
        <tpls c="8">
          <tpl fld="1" item="98"/>
          <tpl hier="17" item="3"/>
          <tpl hier="19" item="1"/>
          <tpl hier="20" item="2"/>
          <tpl hier="22" item="7"/>
          <tpl hier="23" item="5"/>
          <tpl hier="24" item="4"/>
          <tpl fld="0" item="1"/>
        </tpls>
      </n>
      <n v="32.430000305175781">
        <tpls c="8">
          <tpl fld="1" item="90"/>
          <tpl hier="17" item="3"/>
          <tpl hier="19" item="1"/>
          <tpl hier="20" item="2"/>
          <tpl hier="22" item="7"/>
          <tpl hier="23" item="5"/>
          <tpl hier="24" item="4"/>
          <tpl fld="0" item="1"/>
        </tpls>
      </n>
      <m>
        <tpls c="8">
          <tpl fld="1" item="82"/>
          <tpl hier="17" item="3"/>
          <tpl hier="19" item="1"/>
          <tpl hier="20" item="2"/>
          <tpl hier="22" item="7"/>
          <tpl hier="23" item="5"/>
          <tpl hier="24" item="4"/>
          <tpl fld="0" item="1"/>
        </tpls>
      </m>
      <n v="32.430000305175781">
        <tpls c="8">
          <tpl fld="1" item="74"/>
          <tpl hier="17" item="3"/>
          <tpl hier="19" item="1"/>
          <tpl hier="20" item="2"/>
          <tpl hier="22" item="7"/>
          <tpl hier="23" item="5"/>
          <tpl hier="24" item="4"/>
          <tpl fld="0" item="1"/>
        </tpls>
      </n>
      <m>
        <tpls c="8">
          <tpl fld="1" item="66"/>
          <tpl hier="17" item="3"/>
          <tpl hier="19" item="1"/>
          <tpl hier="20" item="2"/>
          <tpl hier="22" item="7"/>
          <tpl hier="23" item="5"/>
          <tpl hier="24" item="4"/>
          <tpl fld="0" item="1"/>
        </tpls>
      </m>
      <n v="64.860000610351563">
        <tpls c="8">
          <tpl fld="1" item="58"/>
          <tpl hier="17" item="3"/>
          <tpl hier="19" item="1"/>
          <tpl hier="20" item="2"/>
          <tpl hier="22" item="7"/>
          <tpl hier="23" item="5"/>
          <tpl hier="24" item="4"/>
          <tpl fld="0" item="1"/>
        </tpls>
      </n>
      <n v="64.860000610351563">
        <tpls c="8">
          <tpl fld="1" item="50"/>
          <tpl hier="17" item="3"/>
          <tpl hier="19" item="1"/>
          <tpl hier="20" item="2"/>
          <tpl hier="22" item="7"/>
          <tpl hier="23" item="5"/>
          <tpl hier="24" item="4"/>
          <tpl fld="0" item="1"/>
        </tpls>
      </n>
      <n v="32.430000305175781">
        <tpls c="8">
          <tpl fld="1" item="42"/>
          <tpl hier="17" item="3"/>
          <tpl hier="19" item="1"/>
          <tpl hier="20" item="2"/>
          <tpl hier="22" item="7"/>
          <tpl hier="23" item="5"/>
          <tpl hier="24" item="4"/>
          <tpl fld="0" item="1"/>
        </tpls>
      </n>
      <n v="32.430000305175781">
        <tpls c="8">
          <tpl fld="1" item="34"/>
          <tpl hier="17" item="3"/>
          <tpl hier="19" item="1"/>
          <tpl hier="20" item="2"/>
          <tpl hier="22" item="7"/>
          <tpl hier="23" item="5"/>
          <tpl hier="24" item="4"/>
          <tpl fld="0" item="1"/>
        </tpls>
      </n>
      <n v="129.72000122070313">
        <tpls c="8">
          <tpl fld="1" item="26"/>
          <tpl hier="17" item="3"/>
          <tpl hier="19" item="1"/>
          <tpl hier="20" item="2"/>
          <tpl hier="22" item="7"/>
          <tpl hier="23" item="5"/>
          <tpl hier="24" item="4"/>
          <tpl fld="0" item="1"/>
        </tpls>
      </n>
      <m>
        <tpls c="8">
          <tpl fld="1" item="18"/>
          <tpl hier="17" item="3"/>
          <tpl hier="19" item="1"/>
          <tpl hier="20" item="2"/>
          <tpl hier="22" item="7"/>
          <tpl hier="23" item="5"/>
          <tpl hier="24" item="4"/>
          <tpl fld="0" item="1"/>
        </tpls>
      </m>
      <n v="64.860000610351563">
        <tpls c="8">
          <tpl fld="1" item="10"/>
          <tpl hier="17" item="3"/>
          <tpl hier="19" item="1"/>
          <tpl hier="20" item="2"/>
          <tpl hier="22" item="7"/>
          <tpl hier="23" item="5"/>
          <tpl hier="24" item="4"/>
          <tpl fld="0" item="1"/>
        </tpls>
      </n>
      <m>
        <tpls c="8">
          <tpl fld="1" item="2"/>
          <tpl hier="17" item="3"/>
          <tpl hier="19" item="1"/>
          <tpl hier="20" item="2"/>
          <tpl hier="22" item="7"/>
          <tpl hier="23" item="5"/>
          <tpl hier="24" item="4"/>
          <tpl fld="0" item="1"/>
        </tpls>
      </m>
      <n v="32.430000305175781">
        <tpls c="8">
          <tpl fld="1" item="198"/>
          <tpl hier="17" item="3"/>
          <tpl hier="19" item="1"/>
          <tpl hier="20" item="2"/>
          <tpl hier="22" item="7"/>
          <tpl hier="23" item="5"/>
          <tpl hier="24" item="4"/>
          <tpl fld="0" item="1"/>
        </tpls>
      </n>
      <n v="32.430000305175781">
        <tpls c="8">
          <tpl fld="1" item="190"/>
          <tpl hier="17" item="3"/>
          <tpl hier="19" item="1"/>
          <tpl hier="20" item="2"/>
          <tpl hier="22" item="7"/>
          <tpl hier="23" item="5"/>
          <tpl hier="24" item="4"/>
          <tpl fld="0" item="1"/>
        </tpls>
      </n>
      <n v="32.430000305175781">
        <tpls c="8">
          <tpl fld="1" item="182"/>
          <tpl hier="17" item="3"/>
          <tpl hier="19" item="1"/>
          <tpl hier="20" item="2"/>
          <tpl hier="22" item="7"/>
          <tpl hier="23" item="5"/>
          <tpl hier="24" item="4"/>
          <tpl fld="0" item="1"/>
        </tpls>
      </n>
      <m>
        <tpls c="8">
          <tpl fld="1" item="174"/>
          <tpl hier="17" item="3"/>
          <tpl hier="19" item="1"/>
          <tpl hier="20" item="2"/>
          <tpl hier="22" item="7"/>
          <tpl hier="23" item="5"/>
          <tpl hier="24" item="4"/>
          <tpl fld="0" item="1"/>
        </tpls>
      </m>
      <n v="32.430000305175781">
        <tpls c="8">
          <tpl fld="1" item="166"/>
          <tpl hier="17" item="3"/>
          <tpl hier="19" item="1"/>
          <tpl hier="20" item="2"/>
          <tpl hier="22" item="7"/>
          <tpl hier="23" item="5"/>
          <tpl hier="24" item="4"/>
          <tpl fld="0" item="1"/>
        </tpls>
      </n>
      <n v="32.430000305175781">
        <tpls c="8">
          <tpl fld="1" item="158"/>
          <tpl hier="17" item="3"/>
          <tpl hier="19" item="1"/>
          <tpl hier="20" item="2"/>
          <tpl hier="22" item="7"/>
          <tpl hier="23" item="5"/>
          <tpl hier="24" item="4"/>
          <tpl fld="0" item="1"/>
        </tpls>
      </n>
      <n v="32.430000305175781">
        <tpls c="8">
          <tpl fld="1" item="150"/>
          <tpl hier="17" item="3"/>
          <tpl hier="19" item="1"/>
          <tpl hier="20" item="2"/>
          <tpl hier="22" item="7"/>
          <tpl hier="23" item="5"/>
          <tpl hier="24" item="4"/>
          <tpl fld="0" item="1"/>
        </tpls>
      </n>
      <n v="32.430000305175781">
        <tpls c="8">
          <tpl fld="1" item="142"/>
          <tpl hier="17" item="3"/>
          <tpl hier="19" item="1"/>
          <tpl hier="20" item="2"/>
          <tpl hier="22" item="7"/>
          <tpl hier="23" item="5"/>
          <tpl hier="24" item="4"/>
          <tpl fld="0" item="1"/>
        </tpls>
      </n>
      <n v="162.15000152587891">
        <tpls c="8">
          <tpl fld="1" item="134"/>
          <tpl hier="17" item="3"/>
          <tpl hier="19" item="1"/>
          <tpl hier="20" item="2"/>
          <tpl hier="22" item="7"/>
          <tpl hier="23" item="5"/>
          <tpl hier="24" item="4"/>
          <tpl fld="0" item="1"/>
        </tpls>
      </n>
      <n v="64.860000610351563">
        <tpls c="8">
          <tpl fld="1" item="126"/>
          <tpl hier="17" item="3"/>
          <tpl hier="19" item="1"/>
          <tpl hier="20" item="2"/>
          <tpl hier="22" item="7"/>
          <tpl hier="23" item="5"/>
          <tpl hier="24" item="4"/>
          <tpl fld="0" item="1"/>
        </tpls>
      </n>
      <n v="64.860000610351563">
        <tpls c="8">
          <tpl fld="1" item="118"/>
          <tpl hier="17" item="3"/>
          <tpl hier="19" item="1"/>
          <tpl hier="20" item="2"/>
          <tpl hier="22" item="7"/>
          <tpl hier="23" item="5"/>
          <tpl hier="24" item="4"/>
          <tpl fld="0" item="1"/>
        </tpls>
      </n>
      <n v="97.290000915527344">
        <tpls c="8">
          <tpl fld="1" item="110"/>
          <tpl hier="17" item="3"/>
          <tpl hier="19" item="1"/>
          <tpl hier="20" item="2"/>
          <tpl hier="22" item="7"/>
          <tpl hier="23" item="5"/>
          <tpl hier="24" item="4"/>
          <tpl fld="0" item="1"/>
        </tpls>
      </n>
      <n v="32.430000305175781">
        <tpls c="8">
          <tpl fld="1" item="102"/>
          <tpl hier="17" item="3"/>
          <tpl hier="19" item="1"/>
          <tpl hier="20" item="2"/>
          <tpl hier="22" item="7"/>
          <tpl hier="23" item="5"/>
          <tpl hier="24" item="4"/>
          <tpl fld="0" item="1"/>
        </tpls>
      </n>
      <n v="64.860000610351563">
        <tpls c="8">
          <tpl fld="1" item="94"/>
          <tpl hier="17" item="3"/>
          <tpl hier="19" item="1"/>
          <tpl hier="20" item="2"/>
          <tpl hier="22" item="7"/>
          <tpl hier="23" item="5"/>
          <tpl hier="24" item="4"/>
          <tpl fld="0" item="1"/>
        </tpls>
      </n>
      <n v="32.430000305175781">
        <tpls c="8">
          <tpl fld="1" item="86"/>
          <tpl hier="17" item="3"/>
          <tpl hier="19" item="1"/>
          <tpl hier="20" item="2"/>
          <tpl hier="22" item="7"/>
          <tpl hier="23" item="5"/>
          <tpl hier="24" item="4"/>
          <tpl fld="0" item="1"/>
        </tpls>
      </n>
      <n v="32.430000305175781">
        <tpls c="8">
          <tpl fld="1" item="78"/>
          <tpl hier="17" item="3"/>
          <tpl hier="19" item="1"/>
          <tpl hier="20" item="2"/>
          <tpl hier="22" item="7"/>
          <tpl hier="23" item="5"/>
          <tpl hier="24" item="4"/>
          <tpl fld="0" item="1"/>
        </tpls>
      </n>
      <n v="129.72000122070313">
        <tpls c="8">
          <tpl fld="1" item="70"/>
          <tpl hier="17" item="3"/>
          <tpl hier="19" item="1"/>
          <tpl hier="20" item="2"/>
          <tpl hier="22" item="7"/>
          <tpl hier="23" item="5"/>
          <tpl hier="24" item="4"/>
          <tpl fld="0" item="1"/>
        </tpls>
      </n>
      <m>
        <tpls c="8">
          <tpl fld="1" item="62"/>
          <tpl hier="17" item="3"/>
          <tpl hier="19" item="1"/>
          <tpl hier="20" item="2"/>
          <tpl hier="22" item="7"/>
          <tpl hier="23" item="5"/>
          <tpl hier="24" item="4"/>
          <tpl fld="0" item="1"/>
        </tpls>
      </m>
      <m>
        <tpls c="8">
          <tpl fld="1" item="54"/>
          <tpl hier="17" item="3"/>
          <tpl hier="19" item="1"/>
          <tpl hier="20" item="2"/>
          <tpl hier="22" item="7"/>
          <tpl hier="23" item="5"/>
          <tpl hier="24" item="4"/>
          <tpl fld="0" item="1"/>
        </tpls>
      </m>
      <n v="64.860000610351563">
        <tpls c="8">
          <tpl fld="1" item="46"/>
          <tpl hier="17" item="3"/>
          <tpl hier="19" item="1"/>
          <tpl hier="20" item="2"/>
          <tpl hier="22" item="7"/>
          <tpl hier="23" item="5"/>
          <tpl hier="24" item="4"/>
          <tpl fld="0" item="1"/>
        </tpls>
      </n>
      <m>
        <tpls c="8">
          <tpl fld="1" item="38"/>
          <tpl hier="17" item="3"/>
          <tpl hier="19" item="1"/>
          <tpl hier="20" item="2"/>
          <tpl hier="22" item="7"/>
          <tpl hier="23" item="5"/>
          <tpl hier="24" item="4"/>
          <tpl fld="0" item="1"/>
        </tpls>
      </m>
      <n v="32.430000305175781">
        <tpls c="8">
          <tpl fld="1" item="30"/>
          <tpl hier="17" item="3"/>
          <tpl hier="19" item="1"/>
          <tpl hier="20" item="2"/>
          <tpl hier="22" item="7"/>
          <tpl hier="23" item="5"/>
          <tpl hier="24" item="4"/>
          <tpl fld="0" item="1"/>
        </tpls>
      </n>
      <n v="97.290000915527344">
        <tpls c="8">
          <tpl fld="1" item="22"/>
          <tpl hier="17" item="3"/>
          <tpl hier="19" item="1"/>
          <tpl hier="20" item="2"/>
          <tpl hier="22" item="7"/>
          <tpl hier="23" item="5"/>
          <tpl hier="24" item="4"/>
          <tpl fld="0" item="1"/>
        </tpls>
      </n>
      <n v="129.72000122070313">
        <tpls c="8">
          <tpl fld="1" item="14"/>
          <tpl hier="17" item="3"/>
          <tpl hier="19" item="1"/>
          <tpl hier="20" item="2"/>
          <tpl hier="22" item="7"/>
          <tpl hier="23" item="5"/>
          <tpl hier="24" item="4"/>
          <tpl fld="0" item="1"/>
        </tpls>
      </n>
      <m>
        <tpls c="8">
          <tpl fld="1" item="6"/>
          <tpl hier="17" item="3"/>
          <tpl hier="19" item="1"/>
          <tpl hier="20" item="2"/>
          <tpl hier="22" item="7"/>
          <tpl hier="23" item="5"/>
          <tpl hier="24" item="4"/>
          <tpl fld="0" item="1"/>
        </tpls>
      </m>
      <m>
        <tpls c="8">
          <tpl fld="1" item="25"/>
          <tpl hier="17" item="3"/>
          <tpl hier="19" item="1"/>
          <tpl hier="20" item="2"/>
          <tpl hier="22" item="7"/>
          <tpl hier="23" item="5"/>
          <tpl hier="24" item="4"/>
          <tpl fld="0" item="1"/>
        </tpls>
      </m>
      <n v="1">
        <tpls c="8">
          <tpl fld="1" item="198"/>
          <tpl hier="17" item="3"/>
          <tpl hier="19" item="1"/>
          <tpl hier="20" item="2"/>
          <tpl hier="22" item="7"/>
          <tpl hier="23" item="5"/>
          <tpl hier="24" item="4"/>
          <tpl fld="0" item="0"/>
        </tpls>
      </n>
      <m>
        <tpls c="8">
          <tpl fld="1" item="194"/>
          <tpl hier="17" item="3"/>
          <tpl hier="19" item="1"/>
          <tpl hier="20" item="2"/>
          <tpl hier="22" item="7"/>
          <tpl hier="23" item="5"/>
          <tpl hier="24" item="4"/>
          <tpl fld="0" item="0"/>
        </tpls>
      </m>
      <n v="1">
        <tpls c="8">
          <tpl fld="1" item="190"/>
          <tpl hier="17" item="3"/>
          <tpl hier="19" item="1"/>
          <tpl hier="20" item="2"/>
          <tpl hier="22" item="7"/>
          <tpl hier="23" item="5"/>
          <tpl hier="24" item="4"/>
          <tpl fld="0" item="0"/>
        </tpls>
      </n>
      <m>
        <tpls c="8">
          <tpl fld="1" item="186"/>
          <tpl hier="17" item="3"/>
          <tpl hier="19" item="1"/>
          <tpl hier="20" item="2"/>
          <tpl hier="22" item="7"/>
          <tpl hier="23" item="5"/>
          <tpl hier="24" item="4"/>
          <tpl fld="0" item="0"/>
        </tpls>
      </m>
      <n v="1">
        <tpls c="8">
          <tpl fld="1" item="182"/>
          <tpl hier="17" item="3"/>
          <tpl hier="19" item="1"/>
          <tpl hier="20" item="2"/>
          <tpl hier="22" item="7"/>
          <tpl hier="23" item="5"/>
          <tpl hier="24" item="4"/>
          <tpl fld="0" item="0"/>
        </tpls>
      </n>
      <n v="2">
        <tpls c="8">
          <tpl fld="1" item="178"/>
          <tpl hier="17" item="3"/>
          <tpl hier="19" item="1"/>
          <tpl hier="20" item="2"/>
          <tpl hier="22" item="7"/>
          <tpl hier="23" item="5"/>
          <tpl hier="24" item="4"/>
          <tpl fld="0" item="0"/>
        </tpls>
      </n>
      <m>
        <tpls c="8">
          <tpl fld="1" item="174"/>
          <tpl hier="17" item="3"/>
          <tpl hier="19" item="1"/>
          <tpl hier="20" item="2"/>
          <tpl hier="22" item="7"/>
          <tpl hier="23" item="5"/>
          <tpl hier="24" item="4"/>
          <tpl fld="0" item="0"/>
        </tpls>
      </m>
      <n v="1">
        <tpls c="8">
          <tpl fld="1" item="170"/>
          <tpl hier="17" item="3"/>
          <tpl hier="19" item="1"/>
          <tpl hier="20" item="2"/>
          <tpl hier="22" item="7"/>
          <tpl hier="23" item="5"/>
          <tpl hier="24" item="4"/>
          <tpl fld="0" item="0"/>
        </tpls>
      </n>
      <n v="1">
        <tpls c="8">
          <tpl fld="1" item="166"/>
          <tpl hier="17" item="3"/>
          <tpl hier="19" item="1"/>
          <tpl hier="20" item="2"/>
          <tpl hier="22" item="7"/>
          <tpl hier="23" item="5"/>
          <tpl hier="24" item="4"/>
          <tpl fld="0" item="0"/>
        </tpls>
      </n>
      <m>
        <tpls c="8">
          <tpl fld="1" item="162"/>
          <tpl hier="17" item="3"/>
          <tpl hier="19" item="1"/>
          <tpl hier="20" item="2"/>
          <tpl hier="22" item="7"/>
          <tpl hier="23" item="5"/>
          <tpl hier="24" item="4"/>
          <tpl fld="0" item="0"/>
        </tpls>
      </m>
      <n v="1">
        <tpls c="8">
          <tpl fld="1" item="158"/>
          <tpl hier="17" item="3"/>
          <tpl hier="19" item="1"/>
          <tpl hier="20" item="2"/>
          <tpl hier="22" item="7"/>
          <tpl hier="23" item="5"/>
          <tpl hier="24" item="4"/>
          <tpl fld="0" item="0"/>
        </tpls>
      </n>
      <n v="1">
        <tpls c="8">
          <tpl fld="1" item="154"/>
          <tpl hier="17" item="3"/>
          <tpl hier="19" item="1"/>
          <tpl hier="20" item="2"/>
          <tpl hier="22" item="7"/>
          <tpl hier="23" item="5"/>
          <tpl hier="24" item="4"/>
          <tpl fld="0" item="0"/>
        </tpls>
      </n>
      <n v="1">
        <tpls c="8">
          <tpl fld="1" item="150"/>
          <tpl hier="17" item="3"/>
          <tpl hier="19" item="1"/>
          <tpl hier="20" item="2"/>
          <tpl hier="22" item="7"/>
          <tpl hier="23" item="5"/>
          <tpl hier="24" item="4"/>
          <tpl fld="0" item="0"/>
        </tpls>
      </n>
      <n v="1">
        <tpls c="8">
          <tpl fld="1" item="146"/>
          <tpl hier="17" item="3"/>
          <tpl hier="19" item="1"/>
          <tpl hier="20" item="2"/>
          <tpl hier="22" item="7"/>
          <tpl hier="23" item="5"/>
          <tpl hier="24" item="4"/>
          <tpl fld="0" item="0"/>
        </tpls>
      </n>
      <n v="1">
        <tpls c="8">
          <tpl fld="1" item="142"/>
          <tpl hier="17" item="3"/>
          <tpl hier="19" item="1"/>
          <tpl hier="20" item="2"/>
          <tpl hier="22" item="7"/>
          <tpl hier="23" item="5"/>
          <tpl hier="24" item="4"/>
          <tpl fld="0" item="0"/>
        </tpls>
      </n>
      <n v="4">
        <tpls c="8">
          <tpl fld="1" item="138"/>
          <tpl hier="17" item="3"/>
          <tpl hier="19" item="1"/>
          <tpl hier="20" item="2"/>
          <tpl hier="22" item="7"/>
          <tpl hier="23" item="5"/>
          <tpl hier="24" item="4"/>
          <tpl fld="0" item="0"/>
        </tpls>
      </n>
      <n v="4">
        <tpls c="8">
          <tpl fld="1" item="134"/>
          <tpl hier="17" item="3"/>
          <tpl hier="19" item="1"/>
          <tpl hier="20" item="2"/>
          <tpl hier="22" item="7"/>
          <tpl hier="23" item="5"/>
          <tpl hier="24" item="4"/>
          <tpl fld="0" item="0"/>
        </tpls>
      </n>
      <n v="2">
        <tpls c="8">
          <tpl fld="1" item="130"/>
          <tpl hier="17" item="3"/>
          <tpl hier="19" item="1"/>
          <tpl hier="20" item="2"/>
          <tpl hier="22" item="7"/>
          <tpl hier="23" item="5"/>
          <tpl hier="24" item="4"/>
          <tpl fld="0" item="0"/>
        </tpls>
      </n>
      <n v="1">
        <tpls c="8">
          <tpl fld="1" item="126"/>
          <tpl hier="17" item="3"/>
          <tpl hier="19" item="1"/>
          <tpl hier="20" item="2"/>
          <tpl hier="22" item="7"/>
          <tpl hier="23" item="5"/>
          <tpl hier="24" item="4"/>
          <tpl fld="0" item="0"/>
        </tpls>
      </n>
      <n v="1">
        <tpls c="8">
          <tpl fld="1" item="122"/>
          <tpl hier="17" item="3"/>
          <tpl hier="19" item="1"/>
          <tpl hier="20" item="2"/>
          <tpl hier="22" item="7"/>
          <tpl hier="23" item="5"/>
          <tpl hier="24" item="4"/>
          <tpl fld="0" item="0"/>
        </tpls>
      </n>
      <n v="2">
        <tpls c="8">
          <tpl fld="1" item="118"/>
          <tpl hier="17" item="3"/>
          <tpl hier="19" item="1"/>
          <tpl hier="20" item="2"/>
          <tpl hier="22" item="7"/>
          <tpl hier="23" item="5"/>
          <tpl hier="24" item="4"/>
          <tpl fld="0" item="0"/>
        </tpls>
      </n>
      <m>
        <tpls c="8">
          <tpl fld="1" item="114"/>
          <tpl hier="17" item="3"/>
          <tpl hier="19" item="1"/>
          <tpl hier="20" item="2"/>
          <tpl hier="22" item="7"/>
          <tpl hier="23" item="5"/>
          <tpl hier="24" item="4"/>
          <tpl fld="0" item="0"/>
        </tpls>
      </m>
      <n v="3">
        <tpls c="8">
          <tpl fld="1" item="110"/>
          <tpl hier="17" item="3"/>
          <tpl hier="19" item="1"/>
          <tpl hier="20" item="2"/>
          <tpl hier="22" item="7"/>
          <tpl hier="23" item="5"/>
          <tpl hier="24" item="4"/>
          <tpl fld="0" item="0"/>
        </tpls>
      </n>
      <n v="1">
        <tpls c="8">
          <tpl fld="1" item="106"/>
          <tpl hier="17" item="3"/>
          <tpl hier="19" item="1"/>
          <tpl hier="20" item="2"/>
          <tpl hier="22" item="7"/>
          <tpl hier="23" item="5"/>
          <tpl hier="24" item="4"/>
          <tpl fld="0" item="0"/>
        </tpls>
      </n>
      <n v="1">
        <tpls c="8">
          <tpl fld="1" item="102"/>
          <tpl hier="17" item="3"/>
          <tpl hier="19" item="1"/>
          <tpl hier="20" item="2"/>
          <tpl hier="22" item="7"/>
          <tpl hier="23" item="5"/>
          <tpl hier="24" item="4"/>
          <tpl fld="0" item="0"/>
        </tpls>
      </n>
      <n v="2">
        <tpls c="8">
          <tpl fld="1" item="98"/>
          <tpl hier="17" item="3"/>
          <tpl hier="19" item="1"/>
          <tpl hier="20" item="2"/>
          <tpl hier="22" item="7"/>
          <tpl hier="23" item="5"/>
          <tpl hier="24" item="4"/>
          <tpl fld="0" item="0"/>
        </tpls>
      </n>
      <n v="2">
        <tpls c="8">
          <tpl fld="1" item="94"/>
          <tpl hier="17" item="3"/>
          <tpl hier="19" item="1"/>
          <tpl hier="20" item="2"/>
          <tpl hier="22" item="7"/>
          <tpl hier="23" item="5"/>
          <tpl hier="24" item="4"/>
          <tpl fld="0" item="0"/>
        </tpls>
      </n>
      <n v="1">
        <tpls c="8">
          <tpl fld="1" item="90"/>
          <tpl hier="17" item="3"/>
          <tpl hier="19" item="1"/>
          <tpl hier="20" item="2"/>
          <tpl hier="22" item="7"/>
          <tpl hier="23" item="5"/>
          <tpl hier="24" item="4"/>
          <tpl fld="0" item="0"/>
        </tpls>
      </n>
      <n v="1">
        <tpls c="8">
          <tpl fld="1" item="86"/>
          <tpl hier="17" item="3"/>
          <tpl hier="19" item="1"/>
          <tpl hier="20" item="2"/>
          <tpl hier="22" item="7"/>
          <tpl hier="23" item="5"/>
          <tpl hier="24" item="4"/>
          <tpl fld="0" item="0"/>
        </tpls>
      </n>
      <m>
        <tpls c="8">
          <tpl fld="1" item="82"/>
          <tpl hier="17" item="3"/>
          <tpl hier="19" item="1"/>
          <tpl hier="20" item="2"/>
          <tpl hier="22" item="7"/>
          <tpl hier="23" item="5"/>
          <tpl hier="24" item="4"/>
          <tpl fld="0" item="0"/>
        </tpls>
      </m>
      <n v="1">
        <tpls c="8">
          <tpl fld="1" item="78"/>
          <tpl hier="17" item="3"/>
          <tpl hier="19" item="1"/>
          <tpl hier="20" item="2"/>
          <tpl hier="22" item="7"/>
          <tpl hier="23" item="5"/>
          <tpl hier="24" item="4"/>
          <tpl fld="0" item="0"/>
        </tpls>
      </n>
      <n v="1">
        <tpls c="8">
          <tpl fld="1" item="74"/>
          <tpl hier="17" item="3"/>
          <tpl hier="19" item="1"/>
          <tpl hier="20" item="2"/>
          <tpl hier="22" item="7"/>
          <tpl hier="23" item="5"/>
          <tpl hier="24" item="4"/>
          <tpl fld="0" item="0"/>
        </tpls>
      </n>
      <n v="4">
        <tpls c="8">
          <tpl fld="1" item="70"/>
          <tpl hier="17" item="3"/>
          <tpl hier="19" item="1"/>
          <tpl hier="20" item="2"/>
          <tpl hier="22" item="7"/>
          <tpl hier="23" item="5"/>
          <tpl hier="24" item="4"/>
          <tpl fld="0" item="0"/>
        </tpls>
      </n>
      <m>
        <tpls c="8">
          <tpl fld="1" item="66"/>
          <tpl hier="17" item="3"/>
          <tpl hier="19" item="1"/>
          <tpl hier="20" item="2"/>
          <tpl hier="22" item="7"/>
          <tpl hier="23" item="5"/>
          <tpl hier="24" item="4"/>
          <tpl fld="0" item="0"/>
        </tpls>
      </m>
      <m>
        <tpls c="8">
          <tpl fld="1" item="62"/>
          <tpl hier="17" item="3"/>
          <tpl hier="19" item="1"/>
          <tpl hier="20" item="2"/>
          <tpl hier="22" item="7"/>
          <tpl hier="23" item="5"/>
          <tpl hier="24" item="4"/>
          <tpl fld="0" item="0"/>
        </tpls>
      </m>
      <n v="2">
        <tpls c="8">
          <tpl fld="1" item="58"/>
          <tpl hier="17" item="3"/>
          <tpl hier="19" item="1"/>
          <tpl hier="20" item="2"/>
          <tpl hier="22" item="7"/>
          <tpl hier="23" item="5"/>
          <tpl hier="24" item="4"/>
          <tpl fld="0" item="0"/>
        </tpls>
      </n>
      <m>
        <tpls c="8">
          <tpl fld="1" item="54"/>
          <tpl hier="17" item="3"/>
          <tpl hier="19" item="1"/>
          <tpl hier="20" item="2"/>
          <tpl hier="22" item="7"/>
          <tpl hier="23" item="5"/>
          <tpl hier="24" item="4"/>
          <tpl fld="0" item="0"/>
        </tpls>
      </m>
      <n v="2">
        <tpls c="8">
          <tpl fld="1" item="50"/>
          <tpl hier="17" item="3"/>
          <tpl hier="19" item="1"/>
          <tpl hier="20" item="2"/>
          <tpl hier="22" item="7"/>
          <tpl hier="23" item="5"/>
          <tpl hier="24" item="4"/>
          <tpl fld="0" item="0"/>
        </tpls>
      </n>
      <n v="2">
        <tpls c="8">
          <tpl fld="1" item="46"/>
          <tpl hier="17" item="3"/>
          <tpl hier="19" item="1"/>
          <tpl hier="20" item="2"/>
          <tpl hier="22" item="7"/>
          <tpl hier="23" item="5"/>
          <tpl hier="24" item="4"/>
          <tpl fld="0" item="0"/>
        </tpls>
      </n>
      <n v="1">
        <tpls c="8">
          <tpl fld="1" item="42"/>
          <tpl hier="17" item="3"/>
          <tpl hier="19" item="1"/>
          <tpl hier="20" item="2"/>
          <tpl hier="22" item="7"/>
          <tpl hier="23" item="5"/>
          <tpl hier="24" item="4"/>
          <tpl fld="0" item="0"/>
        </tpls>
      </n>
      <m>
        <tpls c="8">
          <tpl fld="1" item="38"/>
          <tpl hier="17" item="3"/>
          <tpl hier="19" item="1"/>
          <tpl hier="20" item="2"/>
          <tpl hier="22" item="7"/>
          <tpl hier="23" item="5"/>
          <tpl hier="24" item="4"/>
          <tpl fld="0" item="0"/>
        </tpls>
      </m>
      <n v="1">
        <tpls c="8">
          <tpl fld="1" item="34"/>
          <tpl hier="17" item="3"/>
          <tpl hier="19" item="1"/>
          <tpl hier="20" item="2"/>
          <tpl hier="22" item="7"/>
          <tpl hier="23" item="5"/>
          <tpl hier="24" item="4"/>
          <tpl fld="0" item="0"/>
        </tpls>
      </n>
      <n v="1">
        <tpls c="8">
          <tpl fld="1" item="30"/>
          <tpl hier="17" item="3"/>
          <tpl hier="19" item="1"/>
          <tpl hier="20" item="2"/>
          <tpl hier="22" item="7"/>
          <tpl hier="23" item="5"/>
          <tpl hier="24" item="4"/>
          <tpl fld="0" item="0"/>
        </tpls>
      </n>
      <n v="3">
        <tpls c="8">
          <tpl fld="1" item="26"/>
          <tpl hier="17" item="3"/>
          <tpl hier="19" item="1"/>
          <tpl hier="20" item="2"/>
          <tpl hier="22" item="7"/>
          <tpl hier="23" item="5"/>
          <tpl hier="24" item="4"/>
          <tpl fld="0" item="0"/>
        </tpls>
      </n>
      <n v="2">
        <tpls c="8">
          <tpl fld="1" item="22"/>
          <tpl hier="17" item="3"/>
          <tpl hier="19" item="1"/>
          <tpl hier="20" item="2"/>
          <tpl hier="22" item="7"/>
          <tpl hier="23" item="5"/>
          <tpl hier="24" item="4"/>
          <tpl fld="0" item="0"/>
        </tpls>
      </n>
      <m>
        <tpls c="8">
          <tpl fld="1" item="18"/>
          <tpl hier="17" item="3"/>
          <tpl hier="19" item="1"/>
          <tpl hier="20" item="2"/>
          <tpl hier="22" item="7"/>
          <tpl hier="23" item="5"/>
          <tpl hier="24" item="4"/>
          <tpl fld="0" item="0"/>
        </tpls>
      </m>
      <n v="3">
        <tpls c="8">
          <tpl fld="1" item="14"/>
          <tpl hier="17" item="3"/>
          <tpl hier="19" item="1"/>
          <tpl hier="20" item="2"/>
          <tpl hier="22" item="7"/>
          <tpl hier="23" item="5"/>
          <tpl hier="24" item="4"/>
          <tpl fld="0" item="0"/>
        </tpls>
      </n>
      <n v="2">
        <tpls c="8">
          <tpl fld="1" item="10"/>
          <tpl hier="17" item="3"/>
          <tpl hier="19" item="1"/>
          <tpl hier="20" item="2"/>
          <tpl hier="22" item="7"/>
          <tpl hier="23" item="5"/>
          <tpl hier="24" item="4"/>
          <tpl fld="0" item="0"/>
        </tpls>
      </n>
      <m>
        <tpls c="8">
          <tpl fld="1" item="6"/>
          <tpl hier="17" item="3"/>
          <tpl hier="19" item="1"/>
          <tpl hier="20" item="2"/>
          <tpl hier="22" item="7"/>
          <tpl hier="23" item="5"/>
          <tpl hier="24" item="4"/>
          <tpl fld="0" item="0"/>
        </tpls>
      </m>
      <m>
        <tpls c="8">
          <tpl fld="1" item="2"/>
          <tpl hier="17" item="3"/>
          <tpl hier="19" item="1"/>
          <tpl hier="20" item="2"/>
          <tpl hier="22" item="7"/>
          <tpl hier="23" item="5"/>
          <tpl hier="24" item="4"/>
          <tpl fld="0" item="0"/>
        </tpls>
      </m>
      <n v="32.430000305175781">
        <tpls c="8">
          <tpl fld="1" item="133"/>
          <tpl hier="17" item="3"/>
          <tpl hier="19" item="1"/>
          <tpl hier="20" item="2"/>
          <tpl hier="22" item="7"/>
          <tpl hier="23" item="5"/>
          <tpl hier="24" item="4"/>
          <tpl fld="0" item="1"/>
        </tpls>
      </n>
      <m>
        <tpls c="8">
          <tpl fld="1" item="125"/>
          <tpl hier="17" item="3"/>
          <tpl hier="19" item="1"/>
          <tpl hier="20" item="2"/>
          <tpl hier="22" item="7"/>
          <tpl hier="23" item="5"/>
          <tpl hier="24" item="4"/>
          <tpl fld="0" item="1"/>
        </tpls>
      </m>
      <n v="64.860000610351563">
        <tpls c="8">
          <tpl fld="1" item="117"/>
          <tpl hier="17" item="3"/>
          <tpl hier="19" item="1"/>
          <tpl hier="20" item="2"/>
          <tpl hier="22" item="7"/>
          <tpl hier="23" item="5"/>
          <tpl hier="24" item="4"/>
          <tpl fld="0" item="1"/>
        </tpls>
      </n>
      <m>
        <tpls c="8">
          <tpl fld="1" item="85"/>
          <tpl hier="17" item="3"/>
          <tpl hier="19" item="1"/>
          <tpl hier="20" item="2"/>
          <tpl hier="22" item="7"/>
          <tpl hier="23" item="5"/>
          <tpl hier="24" item="4"/>
          <tpl fld="0" item="1"/>
        </tpls>
      </m>
      <n v="32.430000305175781">
        <tpls c="8">
          <tpl fld="1" item="77"/>
          <tpl hier="17" item="3"/>
          <tpl hier="19" item="1"/>
          <tpl hier="20" item="2"/>
          <tpl hier="22" item="7"/>
          <tpl hier="23" item="5"/>
          <tpl hier="24" item="4"/>
          <tpl fld="0" item="1"/>
        </tpls>
      </n>
      <n v="64.860000610351563">
        <tpls c="8">
          <tpl fld="1" item="69"/>
          <tpl hier="17" item="3"/>
          <tpl hier="19" item="1"/>
          <tpl hier="20" item="2"/>
          <tpl hier="22" item="7"/>
          <tpl hier="23" item="5"/>
          <tpl hier="24" item="4"/>
          <tpl fld="0" item="1"/>
        </tpls>
      </n>
      <n v="97.290000915527344">
        <tpls c="8">
          <tpl fld="1" item="53"/>
          <tpl hier="17" item="3"/>
          <tpl hier="19" item="1"/>
          <tpl hier="20" item="2"/>
          <tpl hier="22" item="7"/>
          <tpl hier="23" item="5"/>
          <tpl hier="24" item="4"/>
          <tpl fld="0" item="1"/>
        </tpls>
      </n>
      <n v="97.290000915527344">
        <tpls c="8">
          <tpl fld="1" item="45"/>
          <tpl hier="17" item="3"/>
          <tpl hier="19" item="1"/>
          <tpl hier="20" item="2"/>
          <tpl hier="22" item="7"/>
          <tpl hier="23" item="5"/>
          <tpl hier="24" item="4"/>
          <tpl fld="0" item="1"/>
        </tpls>
      </n>
      <n v="64.860000610351563">
        <tpls c="8">
          <tpl fld="1" item="37"/>
          <tpl hier="17" item="3"/>
          <tpl hier="19" item="1"/>
          <tpl hier="20" item="2"/>
          <tpl hier="22" item="7"/>
          <tpl hier="23" item="5"/>
          <tpl hier="24" item="4"/>
          <tpl fld="0" item="1"/>
        </tpls>
      </n>
      <n v="32.430000305175781">
        <tpls c="8">
          <tpl fld="1" item="29"/>
          <tpl hier="17" item="3"/>
          <tpl hier="19" item="1"/>
          <tpl hier="20" item="2"/>
          <tpl hier="22" item="7"/>
          <tpl hier="23" item="5"/>
          <tpl hier="24" item="4"/>
          <tpl fld="0" item="1"/>
        </tpls>
      </n>
      <n v="32.430000305175781">
        <tpls c="8">
          <tpl fld="1" item="21"/>
          <tpl hier="17" item="3"/>
          <tpl hier="19" item="1"/>
          <tpl hier="20" item="2"/>
          <tpl hier="22" item="7"/>
          <tpl hier="23" item="5"/>
          <tpl hier="24" item="4"/>
          <tpl fld="0" item="1"/>
        </tpls>
      </n>
      <n v="64.860000610351563">
        <tpls c="8">
          <tpl fld="1" item="5"/>
          <tpl hier="17" item="3"/>
          <tpl hier="19" item="1"/>
          <tpl hier="20" item="2"/>
          <tpl hier="22" item="7"/>
          <tpl hier="23" item="5"/>
          <tpl hier="24" item="4"/>
          <tpl fld="0" item="1"/>
        </tpls>
      </n>
      <n v="32.430000305175781">
        <tpls c="8">
          <tpl fld="1" item="197"/>
          <tpl hier="17" item="3"/>
          <tpl hier="19" item="1"/>
          <tpl hier="20" item="2"/>
          <tpl hier="22" item="7"/>
          <tpl hier="23" item="5"/>
          <tpl hier="24" item="4"/>
          <tpl fld="0" item="1"/>
        </tpls>
      </n>
      <n v="32.430000305175781">
        <tpls c="8">
          <tpl fld="1" item="193"/>
          <tpl hier="17" item="3"/>
          <tpl hier="19" item="1"/>
          <tpl hier="20" item="2"/>
          <tpl hier="22" item="7"/>
          <tpl hier="23" item="5"/>
          <tpl hier="24" item="4"/>
          <tpl fld="0" item="1"/>
        </tpls>
      </n>
      <m>
        <tpls c="8">
          <tpl fld="1" item="189"/>
          <tpl hier="17" item="3"/>
          <tpl hier="19" item="1"/>
          <tpl hier="20" item="2"/>
          <tpl hier="22" item="7"/>
          <tpl hier="23" item="5"/>
          <tpl hier="24" item="4"/>
          <tpl fld="0" item="1"/>
        </tpls>
      </m>
      <n v="64.860000610351563">
        <tpls c="8">
          <tpl fld="1" item="185"/>
          <tpl hier="17" item="3"/>
          <tpl hier="19" item="1"/>
          <tpl hier="20" item="2"/>
          <tpl hier="22" item="7"/>
          <tpl hier="23" item="5"/>
          <tpl hier="24" item="4"/>
          <tpl fld="0" item="1"/>
        </tpls>
      </n>
      <m>
        <tpls c="8">
          <tpl fld="1" item="181"/>
          <tpl hier="17" item="3"/>
          <tpl hier="19" item="1"/>
          <tpl hier="20" item="2"/>
          <tpl hier="22" item="7"/>
          <tpl hier="23" item="5"/>
          <tpl hier="24" item="4"/>
          <tpl fld="0" item="1"/>
        </tpls>
      </m>
      <m>
        <tpls c="8">
          <tpl fld="1" item="177"/>
          <tpl hier="17" item="3"/>
          <tpl hier="19" item="1"/>
          <tpl hier="20" item="2"/>
          <tpl hier="22" item="7"/>
          <tpl hier="23" item="5"/>
          <tpl hier="24" item="4"/>
          <tpl fld="0" item="1"/>
        </tpls>
      </m>
      <n v="64.860000610351563">
        <tpls c="8">
          <tpl fld="1" item="173"/>
          <tpl hier="17" item="3"/>
          <tpl hier="19" item="1"/>
          <tpl hier="20" item="2"/>
          <tpl hier="22" item="7"/>
          <tpl hier="23" item="5"/>
          <tpl hier="24" item="4"/>
          <tpl fld="0" item="1"/>
        </tpls>
      </n>
      <n v="129.72000122070313">
        <tpls c="8">
          <tpl fld="1" item="169"/>
          <tpl hier="17" item="3"/>
          <tpl hier="19" item="1"/>
          <tpl hier="20" item="2"/>
          <tpl hier="22" item="7"/>
          <tpl hier="23" item="5"/>
          <tpl hier="24" item="4"/>
          <tpl fld="0" item="1"/>
        </tpls>
      </n>
      <n v="97.290000915527344">
        <tpls c="8">
          <tpl fld="1" item="165"/>
          <tpl hier="17" item="3"/>
          <tpl hier="19" item="1"/>
          <tpl hier="20" item="2"/>
          <tpl hier="22" item="7"/>
          <tpl hier="23" item="5"/>
          <tpl hier="24" item="4"/>
          <tpl fld="0" item="1"/>
        </tpls>
      </n>
      <m>
        <tpls c="8">
          <tpl fld="1" item="161"/>
          <tpl hier="17" item="3"/>
          <tpl hier="19" item="1"/>
          <tpl hier="20" item="2"/>
          <tpl hier="22" item="7"/>
          <tpl hier="23" item="5"/>
          <tpl hier="24" item="4"/>
          <tpl fld="0" item="1"/>
        </tpls>
      </m>
      <n v="32.430000305175781">
        <tpls c="8">
          <tpl fld="1" item="157"/>
          <tpl hier="17" item="3"/>
          <tpl hier="19" item="1"/>
          <tpl hier="20" item="2"/>
          <tpl hier="22" item="7"/>
          <tpl hier="23" item="5"/>
          <tpl hier="24" item="4"/>
          <tpl fld="0" item="1"/>
        </tpls>
      </n>
      <m>
        <tpls c="8">
          <tpl fld="1" item="153"/>
          <tpl hier="17" item="3"/>
          <tpl hier="19" item="1"/>
          <tpl hier="20" item="2"/>
          <tpl hier="22" item="7"/>
          <tpl hier="23" item="5"/>
          <tpl hier="24" item="4"/>
          <tpl fld="0" item="1"/>
        </tpls>
      </m>
      <m>
        <tpls c="8">
          <tpl fld="1" item="149"/>
          <tpl hier="17" item="3"/>
          <tpl hier="19" item="1"/>
          <tpl hier="20" item="2"/>
          <tpl hier="22" item="7"/>
          <tpl hier="23" item="5"/>
          <tpl hier="24" item="4"/>
          <tpl fld="0" item="1"/>
        </tpls>
      </m>
      <m>
        <tpls c="8">
          <tpl fld="1" item="145"/>
          <tpl hier="17" item="3"/>
          <tpl hier="19" item="1"/>
          <tpl hier="20" item="2"/>
          <tpl hier="22" item="7"/>
          <tpl hier="23" item="5"/>
          <tpl hier="24" item="4"/>
          <tpl fld="0" item="1"/>
        </tpls>
      </m>
      <m>
        <tpls c="8">
          <tpl fld="1" item="141"/>
          <tpl hier="17" item="3"/>
          <tpl hier="19" item="1"/>
          <tpl hier="20" item="2"/>
          <tpl hier="22" item="7"/>
          <tpl hier="23" item="5"/>
          <tpl hier="24" item="4"/>
          <tpl fld="0" item="1"/>
        </tpls>
      </m>
      <m>
        <tpls c="8">
          <tpl fld="1" item="113"/>
          <tpl hier="17" item="3"/>
          <tpl hier="19" item="1"/>
          <tpl hier="20" item="2"/>
          <tpl hier="22" item="7"/>
          <tpl hier="23" item="5"/>
          <tpl hier="24" item="4"/>
          <tpl fld="0" item="1"/>
        </tpls>
      </m>
      <n v="32.430000305175781">
        <tpls c="8">
          <tpl fld="1" item="109"/>
          <tpl hier="17" item="3"/>
          <tpl hier="19" item="1"/>
          <tpl hier="20" item="2"/>
          <tpl hier="22" item="7"/>
          <tpl hier="23" item="5"/>
          <tpl hier="24" item="4"/>
          <tpl fld="0" item="1"/>
        </tpls>
      </n>
      <n v="97.290000915527344">
        <tpls c="8">
          <tpl fld="1" item="105"/>
          <tpl hier="17" item="3"/>
          <tpl hier="19" item="1"/>
          <tpl hier="20" item="2"/>
          <tpl hier="22" item="7"/>
          <tpl hier="23" item="5"/>
          <tpl hier="24" item="4"/>
          <tpl fld="0" item="1"/>
        </tpls>
      </n>
      <n v="32.430000305175781">
        <tpls c="8">
          <tpl fld="1" item="101"/>
          <tpl hier="17" item="3"/>
          <tpl hier="19" item="1"/>
          <tpl hier="20" item="2"/>
          <tpl hier="22" item="7"/>
          <tpl hier="23" item="5"/>
          <tpl hier="24" item="4"/>
          <tpl fld="0" item="1"/>
        </tpls>
      </n>
      <m>
        <tpls c="8">
          <tpl fld="1" item="97"/>
          <tpl hier="17" item="3"/>
          <tpl hier="19" item="1"/>
          <tpl hier="20" item="2"/>
          <tpl hier="22" item="7"/>
          <tpl hier="23" item="5"/>
          <tpl hier="24" item="4"/>
          <tpl fld="0" item="1"/>
        </tpls>
      </m>
      <n v="32.430000305175781">
        <tpls c="8">
          <tpl fld="1" item="89"/>
          <tpl hier="17" item="3"/>
          <tpl hier="19" item="1"/>
          <tpl hier="20" item="2"/>
          <tpl hier="22" item="7"/>
          <tpl hier="23" item="5"/>
          <tpl hier="24" item="4"/>
          <tpl fld="0" item="1"/>
        </tpls>
      </n>
      <n v="32.430000305175781">
        <tpls c="8">
          <tpl fld="1" item="65"/>
          <tpl hier="17" item="3"/>
          <tpl hier="19" item="1"/>
          <tpl hier="20" item="2"/>
          <tpl hier="22" item="7"/>
          <tpl hier="23" item="5"/>
          <tpl hier="24" item="4"/>
          <tpl fld="0" item="1"/>
        </tpls>
      </n>
      <m>
        <tpls c="8">
          <tpl fld="1" item="41"/>
          <tpl hier="17" item="3"/>
          <tpl hier="19" item="1"/>
          <tpl hier="20" item="2"/>
          <tpl hier="22" item="7"/>
          <tpl hier="23" item="5"/>
          <tpl hier="24" item="4"/>
          <tpl fld="0" item="1"/>
        </tpls>
      </m>
      <n v="32.430000305175781">
        <tpls c="8">
          <tpl fld="1" item="13"/>
          <tpl hier="17" item="3"/>
          <tpl hier="19" item="1"/>
          <tpl hier="20" item="2"/>
          <tpl hier="22" item="7"/>
          <tpl hier="23" item="5"/>
          <tpl hier="24" item="4"/>
          <tpl fld="0" item="1"/>
        </tpls>
      </n>
      <n v="1">
        <tpls c="8">
          <tpl fld="1" item="197"/>
          <tpl hier="17" item="3"/>
          <tpl hier="19" item="1"/>
          <tpl hier="20" item="2"/>
          <tpl hier="22" item="7"/>
          <tpl hier="23" item="5"/>
          <tpl hier="24" item="4"/>
          <tpl fld="0" item="0"/>
        </tpls>
      </n>
      <n v="1">
        <tpls c="8">
          <tpl fld="1" item="193"/>
          <tpl hier="17" item="3"/>
          <tpl hier="19" item="1"/>
          <tpl hier="20" item="2"/>
          <tpl hier="22" item="7"/>
          <tpl hier="23" item="5"/>
          <tpl hier="24" item="4"/>
          <tpl fld="0" item="0"/>
        </tpls>
      </n>
      <m>
        <tpls c="8">
          <tpl fld="1" item="189"/>
          <tpl hier="17" item="3"/>
          <tpl hier="19" item="1"/>
          <tpl hier="20" item="2"/>
          <tpl hier="22" item="7"/>
          <tpl hier="23" item="5"/>
          <tpl hier="24" item="4"/>
          <tpl fld="0" item="0"/>
        </tpls>
      </m>
      <n v="2">
        <tpls c="8">
          <tpl fld="1" item="185"/>
          <tpl hier="17" item="3"/>
          <tpl hier="19" item="1"/>
          <tpl hier="20" item="2"/>
          <tpl hier="22" item="7"/>
          <tpl hier="23" item="5"/>
          <tpl hier="24" item="4"/>
          <tpl fld="0" item="0"/>
        </tpls>
      </n>
      <m>
        <tpls c="8">
          <tpl fld="1" item="181"/>
          <tpl hier="17" item="3"/>
          <tpl hier="19" item="1"/>
          <tpl hier="20" item="2"/>
          <tpl hier="22" item="7"/>
          <tpl hier="23" item="5"/>
          <tpl hier="24" item="4"/>
          <tpl fld="0" item="0"/>
        </tpls>
      </m>
      <m>
        <tpls c="8">
          <tpl fld="1" item="177"/>
          <tpl hier="17" item="3"/>
          <tpl hier="19" item="1"/>
          <tpl hier="20" item="2"/>
          <tpl hier="22" item="7"/>
          <tpl hier="23" item="5"/>
          <tpl hier="24" item="4"/>
          <tpl fld="0" item="0"/>
        </tpls>
      </m>
      <n v="2">
        <tpls c="8">
          <tpl fld="1" item="173"/>
          <tpl hier="17" item="3"/>
          <tpl hier="19" item="1"/>
          <tpl hier="20" item="2"/>
          <tpl hier="22" item="7"/>
          <tpl hier="23" item="5"/>
          <tpl hier="24" item="4"/>
          <tpl fld="0" item="0"/>
        </tpls>
      </n>
      <n v="3">
        <tpls c="8">
          <tpl fld="1" item="169"/>
          <tpl hier="17" item="3"/>
          <tpl hier="19" item="1"/>
          <tpl hier="20" item="2"/>
          <tpl hier="22" item="7"/>
          <tpl hier="23" item="5"/>
          <tpl hier="24" item="4"/>
          <tpl fld="0" item="0"/>
        </tpls>
      </n>
      <n v="3">
        <tpls c="8">
          <tpl fld="1" item="165"/>
          <tpl hier="17" item="3"/>
          <tpl hier="19" item="1"/>
          <tpl hier="20" item="2"/>
          <tpl hier="22" item="7"/>
          <tpl hier="23" item="5"/>
          <tpl hier="24" item="4"/>
          <tpl fld="0" item="0"/>
        </tpls>
      </n>
      <m>
        <tpls c="8">
          <tpl fld="1" item="161"/>
          <tpl hier="17" item="3"/>
          <tpl hier="19" item="1"/>
          <tpl hier="20" item="2"/>
          <tpl hier="22" item="7"/>
          <tpl hier="23" item="5"/>
          <tpl hier="24" item="4"/>
          <tpl fld="0" item="0"/>
        </tpls>
      </m>
      <n v="1">
        <tpls c="8">
          <tpl fld="1" item="157"/>
          <tpl hier="17" item="3"/>
          <tpl hier="19" item="1"/>
          <tpl hier="20" item="2"/>
          <tpl hier="22" item="7"/>
          <tpl hier="23" item="5"/>
          <tpl hier="24" item="4"/>
          <tpl fld="0" item="0"/>
        </tpls>
      </n>
      <m>
        <tpls c="8">
          <tpl fld="1" item="153"/>
          <tpl hier="17" item="3"/>
          <tpl hier="19" item="1"/>
          <tpl hier="20" item="2"/>
          <tpl hier="22" item="7"/>
          <tpl hier="23" item="5"/>
          <tpl hier="24" item="4"/>
          <tpl fld="0" item="0"/>
        </tpls>
      </m>
      <m>
        <tpls c="8">
          <tpl fld="1" item="149"/>
          <tpl hier="17" item="3"/>
          <tpl hier="19" item="1"/>
          <tpl hier="20" item="2"/>
          <tpl hier="22" item="7"/>
          <tpl hier="23" item="5"/>
          <tpl hier="24" item="4"/>
          <tpl fld="0" item="0"/>
        </tpls>
      </m>
      <m>
        <tpls c="8">
          <tpl fld="1" item="145"/>
          <tpl hier="17" item="3"/>
          <tpl hier="19" item="1"/>
          <tpl hier="20" item="2"/>
          <tpl hier="22" item="7"/>
          <tpl hier="23" item="5"/>
          <tpl hier="24" item="4"/>
          <tpl fld="0" item="0"/>
        </tpls>
      </m>
      <m>
        <tpls c="8">
          <tpl fld="1" item="141"/>
          <tpl hier="17" item="3"/>
          <tpl hier="19" item="1"/>
          <tpl hier="20" item="2"/>
          <tpl hier="22" item="7"/>
          <tpl hier="23" item="5"/>
          <tpl hier="24" item="4"/>
          <tpl fld="0" item="0"/>
        </tpls>
      </m>
      <m>
        <tpls c="8">
          <tpl fld="1" item="137"/>
          <tpl hier="17" item="3"/>
          <tpl hier="19" item="1"/>
          <tpl hier="20" item="2"/>
          <tpl hier="22" item="7"/>
          <tpl hier="23" item="5"/>
          <tpl hier="24" item="4"/>
          <tpl fld="0" item="0"/>
        </tpls>
      </m>
      <n v="1">
        <tpls c="8">
          <tpl fld="1" item="133"/>
          <tpl hier="17" item="3"/>
          <tpl hier="19" item="1"/>
          <tpl hier="20" item="2"/>
          <tpl hier="22" item="7"/>
          <tpl hier="23" item="5"/>
          <tpl hier="24" item="4"/>
          <tpl fld="0" item="0"/>
        </tpls>
      </n>
      <n v="1">
        <tpls c="8">
          <tpl fld="1" item="129"/>
          <tpl hier="17" item="3"/>
          <tpl hier="19" item="1"/>
          <tpl hier="20" item="2"/>
          <tpl hier="22" item="7"/>
          <tpl hier="23" item="5"/>
          <tpl hier="24" item="4"/>
          <tpl fld="0" item="0"/>
        </tpls>
      </n>
      <m>
        <tpls c="8">
          <tpl fld="1" item="125"/>
          <tpl hier="17" item="3"/>
          <tpl hier="19" item="1"/>
          <tpl hier="20" item="2"/>
          <tpl hier="22" item="7"/>
          <tpl hier="23" item="5"/>
          <tpl hier="24" item="4"/>
          <tpl fld="0" item="0"/>
        </tpls>
      </m>
      <m>
        <tpls c="8">
          <tpl fld="1" item="121"/>
          <tpl hier="17" item="3"/>
          <tpl hier="19" item="1"/>
          <tpl hier="20" item="2"/>
          <tpl hier="22" item="7"/>
          <tpl hier="23" item="5"/>
          <tpl hier="24" item="4"/>
          <tpl fld="0" item="0"/>
        </tpls>
      </m>
      <n v="1">
        <tpls c="8">
          <tpl fld="1" item="117"/>
          <tpl hier="17" item="3"/>
          <tpl hier="19" item="1"/>
          <tpl hier="20" item="2"/>
          <tpl hier="22" item="7"/>
          <tpl hier="23" item="5"/>
          <tpl hier="24" item="4"/>
          <tpl fld="0" item="0"/>
        </tpls>
      </n>
      <m>
        <tpls c="8">
          <tpl fld="1" item="113"/>
          <tpl hier="17" item="3"/>
          <tpl hier="19" item="1"/>
          <tpl hier="20" item="2"/>
          <tpl hier="22" item="7"/>
          <tpl hier="23" item="5"/>
          <tpl hier="24" item="4"/>
          <tpl fld="0" item="0"/>
        </tpls>
      </m>
      <n v="1">
        <tpls c="8">
          <tpl fld="1" item="109"/>
          <tpl hier="17" item="3"/>
          <tpl hier="19" item="1"/>
          <tpl hier="20" item="2"/>
          <tpl hier="22" item="7"/>
          <tpl hier="23" item="5"/>
          <tpl hier="24" item="4"/>
          <tpl fld="0" item="0"/>
        </tpls>
      </n>
      <n v="3">
        <tpls c="8">
          <tpl fld="1" item="105"/>
          <tpl hier="17" item="3"/>
          <tpl hier="19" item="1"/>
          <tpl hier="20" item="2"/>
          <tpl hier="22" item="7"/>
          <tpl hier="23" item="5"/>
          <tpl hier="24" item="4"/>
          <tpl fld="0" item="0"/>
        </tpls>
      </n>
      <n v="1">
        <tpls c="8">
          <tpl fld="1" item="101"/>
          <tpl hier="17" item="3"/>
          <tpl hier="19" item="1"/>
          <tpl hier="20" item="2"/>
          <tpl hier="22" item="7"/>
          <tpl hier="23" item="5"/>
          <tpl hier="24" item="4"/>
          <tpl fld="0" item="0"/>
        </tpls>
      </n>
      <m>
        <tpls c="8">
          <tpl fld="1" item="97"/>
          <tpl hier="17" item="3"/>
          <tpl hier="19" item="1"/>
          <tpl hier="20" item="2"/>
          <tpl hier="22" item="7"/>
          <tpl hier="23" item="5"/>
          <tpl hier="24" item="4"/>
          <tpl fld="0" item="0"/>
        </tpls>
      </m>
      <n v="1">
        <tpls c="8">
          <tpl fld="1" item="93"/>
          <tpl hier="17" item="3"/>
          <tpl hier="19" item="1"/>
          <tpl hier="20" item="2"/>
          <tpl hier="22" item="7"/>
          <tpl hier="23" item="5"/>
          <tpl hier="24" item="4"/>
          <tpl fld="0" item="0"/>
        </tpls>
      </n>
      <n v="1">
        <tpls c="8">
          <tpl fld="1" item="89"/>
          <tpl hier="17" item="3"/>
          <tpl hier="19" item="1"/>
          <tpl hier="20" item="2"/>
          <tpl hier="22" item="7"/>
          <tpl hier="23" item="5"/>
          <tpl hier="24" item="4"/>
          <tpl fld="0" item="0"/>
        </tpls>
      </n>
      <m>
        <tpls c="8">
          <tpl fld="1" item="85"/>
          <tpl hier="17" item="3"/>
          <tpl hier="19" item="1"/>
          <tpl hier="20" item="2"/>
          <tpl hier="22" item="7"/>
          <tpl hier="23" item="5"/>
          <tpl hier="24" item="4"/>
          <tpl fld="0" item="0"/>
        </tpls>
      </m>
      <n v="1">
        <tpls c="8">
          <tpl fld="1" item="81"/>
          <tpl hier="17" item="3"/>
          <tpl hier="19" item="1"/>
          <tpl hier="20" item="2"/>
          <tpl hier="22" item="7"/>
          <tpl hier="23" item="5"/>
          <tpl hier="24" item="4"/>
          <tpl fld="0" item="0"/>
        </tpls>
      </n>
      <n v="1">
        <tpls c="8">
          <tpl fld="1" item="77"/>
          <tpl hier="17" item="3"/>
          <tpl hier="19" item="1"/>
          <tpl hier="20" item="2"/>
          <tpl hier="22" item="7"/>
          <tpl hier="23" item="5"/>
          <tpl hier="24" item="4"/>
          <tpl fld="0" item="0"/>
        </tpls>
      </n>
      <n v="2">
        <tpls c="8">
          <tpl fld="1" item="73"/>
          <tpl hier="17" item="3"/>
          <tpl hier="19" item="1"/>
          <tpl hier="20" item="2"/>
          <tpl hier="22" item="7"/>
          <tpl hier="23" item="5"/>
          <tpl hier="24" item="4"/>
          <tpl fld="0" item="0"/>
        </tpls>
      </n>
      <n v="1">
        <tpls c="8">
          <tpl fld="1" item="69"/>
          <tpl hier="17" item="3"/>
          <tpl hier="19" item="1"/>
          <tpl hier="20" item="2"/>
          <tpl hier="22" item="7"/>
          <tpl hier="23" item="5"/>
          <tpl hier="24" item="4"/>
          <tpl fld="0" item="0"/>
        </tpls>
      </n>
      <n v="1">
        <tpls c="8">
          <tpl fld="1" item="65"/>
          <tpl hier="17" item="3"/>
          <tpl hier="19" item="1"/>
          <tpl hier="20" item="2"/>
          <tpl hier="22" item="7"/>
          <tpl hier="23" item="5"/>
          <tpl hier="24" item="4"/>
          <tpl fld="0" item="0"/>
        </tpls>
      </n>
      <n v="2">
        <tpls c="8">
          <tpl fld="1" item="61"/>
          <tpl hier="17" item="3"/>
          <tpl hier="19" item="1"/>
          <tpl hier="20" item="2"/>
          <tpl hier="22" item="7"/>
          <tpl hier="23" item="5"/>
          <tpl hier="24" item="4"/>
          <tpl fld="0" item="0"/>
        </tpls>
      </n>
      <m>
        <tpls c="8">
          <tpl fld="1" item="57"/>
          <tpl hier="17" item="3"/>
          <tpl hier="19" item="1"/>
          <tpl hier="20" item="2"/>
          <tpl hier="22" item="7"/>
          <tpl hier="23" item="5"/>
          <tpl hier="24" item="4"/>
          <tpl fld="0" item="0"/>
        </tpls>
      </m>
      <n v="3">
        <tpls c="8">
          <tpl fld="1" item="53"/>
          <tpl hier="17" item="3"/>
          <tpl hier="19" item="1"/>
          <tpl hier="20" item="2"/>
          <tpl hier="22" item="7"/>
          <tpl hier="23" item="5"/>
          <tpl hier="24" item="4"/>
          <tpl fld="0" item="0"/>
        </tpls>
      </n>
      <n v="1">
        <tpls c="8">
          <tpl fld="1" item="49"/>
          <tpl hier="17" item="3"/>
          <tpl hier="19" item="1"/>
          <tpl hier="20" item="2"/>
          <tpl hier="22" item="7"/>
          <tpl hier="23" item="5"/>
          <tpl hier="24" item="4"/>
          <tpl fld="0" item="0"/>
        </tpls>
      </n>
      <n v="3">
        <tpls c="8">
          <tpl fld="1" item="45"/>
          <tpl hier="17" item="3"/>
          <tpl hier="19" item="1"/>
          <tpl hier="20" item="2"/>
          <tpl hier="22" item="7"/>
          <tpl hier="23" item="5"/>
          <tpl hier="24" item="4"/>
          <tpl fld="0" item="0"/>
        </tpls>
      </n>
      <m>
        <tpls c="8">
          <tpl fld="1" item="41"/>
          <tpl hier="17" item="3"/>
          <tpl hier="19" item="1"/>
          <tpl hier="20" item="2"/>
          <tpl hier="22" item="7"/>
          <tpl hier="23" item="5"/>
          <tpl hier="24" item="4"/>
          <tpl fld="0" item="0"/>
        </tpls>
      </m>
      <n v="1">
        <tpls c="8">
          <tpl fld="1" item="37"/>
          <tpl hier="17" item="3"/>
          <tpl hier="19" item="1"/>
          <tpl hier="20" item="2"/>
          <tpl hier="22" item="7"/>
          <tpl hier="23" item="5"/>
          <tpl hier="24" item="4"/>
          <tpl fld="0" item="0"/>
        </tpls>
      </n>
      <n v="1">
        <tpls c="8">
          <tpl fld="1" item="33"/>
          <tpl hier="17" item="3"/>
          <tpl hier="19" item="1"/>
          <tpl hier="20" item="2"/>
          <tpl hier="22" item="7"/>
          <tpl hier="23" item="5"/>
          <tpl hier="24" item="4"/>
          <tpl fld="0" item="0"/>
        </tpls>
      </n>
      <n v="1">
        <tpls c="8">
          <tpl fld="1" item="29"/>
          <tpl hier="17" item="3"/>
          <tpl hier="19" item="1"/>
          <tpl hier="20" item="2"/>
          <tpl hier="22" item="7"/>
          <tpl hier="23" item="5"/>
          <tpl hier="24" item="4"/>
          <tpl fld="0" item="0"/>
        </tpls>
      </n>
      <m>
        <tpls c="8">
          <tpl fld="1" item="25"/>
          <tpl hier="17" item="3"/>
          <tpl hier="19" item="1"/>
          <tpl hier="20" item="2"/>
          <tpl hier="22" item="7"/>
          <tpl hier="23" item="5"/>
          <tpl hier="24" item="4"/>
          <tpl fld="0" item="0"/>
        </tpls>
      </m>
      <n v="1">
        <tpls c="8">
          <tpl fld="1" item="21"/>
          <tpl hier="17" item="3"/>
          <tpl hier="19" item="1"/>
          <tpl hier="20" item="2"/>
          <tpl hier="22" item="7"/>
          <tpl hier="23" item="5"/>
          <tpl hier="24" item="4"/>
          <tpl fld="0" item="0"/>
        </tpls>
      </n>
      <n v="1">
        <tpls c="8">
          <tpl fld="1" item="13"/>
          <tpl hier="17" item="3"/>
          <tpl hier="19" item="1"/>
          <tpl hier="20" item="2"/>
          <tpl hier="22" item="7"/>
          <tpl hier="23" item="5"/>
          <tpl hier="24" item="4"/>
          <tpl fld="0" item="0"/>
        </tpls>
      </n>
      <m>
        <tpls c="8">
          <tpl fld="1" item="9"/>
          <tpl hier="17" item="3"/>
          <tpl hier="19" item="1"/>
          <tpl hier="20" item="2"/>
          <tpl hier="22" item="7"/>
          <tpl hier="23" item="5"/>
          <tpl hier="24" item="4"/>
          <tpl fld="0" item="0"/>
        </tpls>
      </m>
      <n v="2">
        <tpls c="8">
          <tpl fld="1" item="5"/>
          <tpl hier="17" item="3"/>
          <tpl hier="19" item="1"/>
          <tpl hier="20" item="2"/>
          <tpl hier="22" item="7"/>
          <tpl hier="23" item="5"/>
          <tpl hier="24" item="4"/>
          <tpl fld="0" item="0"/>
        </tpls>
      </n>
      <n v="1">
        <tpls c="8">
          <tpl fld="1" item="1"/>
          <tpl hier="17" item="3"/>
          <tpl hier="19" item="1"/>
          <tpl hier="20" item="2"/>
          <tpl hier="22" item="7"/>
          <tpl hier="23" item="5"/>
          <tpl hier="24" item="4"/>
          <tpl fld="0" item="0"/>
        </tpls>
      </n>
      <m>
        <tpls c="8">
          <tpl fld="1" item="121"/>
          <tpl hier="17" item="3"/>
          <tpl hier="19" item="1"/>
          <tpl hier="20" item="2"/>
          <tpl hier="22" item="7"/>
          <tpl hier="23" item="5"/>
          <tpl hier="24" item="4"/>
          <tpl fld="0" item="1"/>
        </tpls>
      </m>
      <n v="32.430000305175781">
        <tpls c="8">
          <tpl fld="1" item="93"/>
          <tpl hier="17" item="3"/>
          <tpl hier="19" item="1"/>
          <tpl hier="20" item="2"/>
          <tpl hier="22" item="7"/>
          <tpl hier="23" item="5"/>
          <tpl hier="24" item="4"/>
          <tpl fld="0" item="1"/>
        </tpls>
      </n>
      <n v="97.290000915527344">
        <tpls c="8">
          <tpl fld="1" item="61"/>
          <tpl hier="17" item="3"/>
          <tpl hier="19" item="1"/>
          <tpl hier="20" item="2"/>
          <tpl hier="22" item="7"/>
          <tpl hier="23" item="5"/>
          <tpl hier="24" item="4"/>
          <tpl fld="0" item="1"/>
        </tpls>
      </n>
      <n v="32.430000305175781">
        <tpls c="8">
          <tpl fld="1" item="33"/>
          <tpl hier="17" item="3"/>
          <tpl hier="19" item="1"/>
          <tpl hier="20" item="2"/>
          <tpl hier="22" item="7"/>
          <tpl hier="23" item="5"/>
          <tpl hier="24" item="4"/>
          <tpl fld="0" item="1"/>
        </tpls>
      </n>
      <m>
        <tpls c="8">
          <tpl fld="1" item="9"/>
          <tpl hier="17" item="3"/>
          <tpl hier="19" item="1"/>
          <tpl hier="20" item="2"/>
          <tpl hier="22" item="7"/>
          <tpl hier="23" item="5"/>
          <tpl hier="24" item="4"/>
          <tpl fld="0" item="1"/>
        </tpls>
      </m>
      <n v="1">
        <tpls c="8">
          <tpl fld="1" item="156"/>
          <tpl hier="17" item="3"/>
          <tpl hier="19" item="1"/>
          <tpl hier="20" item="2"/>
          <tpl hier="22" item="7"/>
          <tpl hier="23" item="5"/>
          <tpl hier="24" item="4"/>
          <tpl fld="0" item="0"/>
        </tpls>
      </n>
      <n v="64.860000610351563">
        <tpls c="8">
          <tpl fld="1" item="156"/>
          <tpl hier="17" item="3"/>
          <tpl hier="19" item="1"/>
          <tpl hier="20" item="2"/>
          <tpl hier="22" item="7"/>
          <tpl hier="23" item="5"/>
          <tpl hier="24" item="4"/>
          <tpl fld="0" item="1"/>
        </tpls>
      </n>
      <m>
        <tpls c="8">
          <tpl fld="1" item="92"/>
          <tpl hier="17" item="3"/>
          <tpl hier="19" item="1"/>
          <tpl hier="20" item="2"/>
          <tpl hier="22" item="7"/>
          <tpl hier="23" item="5"/>
          <tpl hier="24" item="4"/>
          <tpl fld="0" item="0"/>
        </tpls>
      </m>
      <m>
        <tpls c="8">
          <tpl fld="1" item="92"/>
          <tpl hier="17" item="3"/>
          <tpl hier="19" item="1"/>
          <tpl hier="20" item="2"/>
          <tpl hier="22" item="7"/>
          <tpl hier="23" item="5"/>
          <tpl hier="24" item="4"/>
          <tpl fld="0" item="1"/>
        </tpls>
      </m>
      <n v="1">
        <tpls c="8">
          <tpl fld="1" item="36"/>
          <tpl hier="17" item="3"/>
          <tpl hier="19" item="1"/>
          <tpl hier="20" item="2"/>
          <tpl hier="22" item="7"/>
          <tpl hier="23" item="5"/>
          <tpl hier="24" item="4"/>
          <tpl fld="0" item="0"/>
        </tpls>
      </n>
      <n v="32.430000305175781">
        <tpls c="8">
          <tpl fld="1" item="36"/>
          <tpl hier="17" item="3"/>
          <tpl hier="19" item="1"/>
          <tpl hier="20" item="2"/>
          <tpl hier="22" item="7"/>
          <tpl hier="23" item="5"/>
          <tpl hier="24" item="4"/>
          <tpl fld="0" item="1"/>
        </tpls>
      </n>
      <n v="208">
        <tpls c="8">
          <tpl hier="16" item="4294967295"/>
          <tpl hier="17" item="3"/>
          <tpl hier="19" item="1"/>
          <tpl hier="20" item="2"/>
          <tpl hier="22" item="7"/>
          <tpl hier="23" item="5"/>
          <tpl hier="24" item="4"/>
          <tpl fld="0" item="0"/>
        </tpls>
      </n>
      <n v="7426.4700698852539">
        <tpls c="8">
          <tpl hier="16" item="4294967295"/>
          <tpl hier="17" item="3"/>
          <tpl hier="19" item="1"/>
          <tpl hier="20" item="2"/>
          <tpl hier="22" item="7"/>
          <tpl hier="23" item="5"/>
          <tpl hier="24" item="4"/>
          <tpl fld="0" item="1"/>
        </tpls>
      </n>
      <m>
        <tpls c="8">
          <tpl fld="1" item="192"/>
          <tpl hier="17" item="3"/>
          <tpl hier="19" item="1"/>
          <tpl hier="20" item="2"/>
          <tpl hier="22" item="7"/>
          <tpl hier="23" item="5"/>
          <tpl hier="24" item="4"/>
          <tpl fld="0" item="0"/>
        </tpls>
      </m>
      <m>
        <tpls c="8">
          <tpl fld="1" item="192"/>
          <tpl hier="17" item="3"/>
          <tpl hier="19" item="1"/>
          <tpl hier="20" item="2"/>
          <tpl hier="22" item="7"/>
          <tpl hier="23" item="5"/>
          <tpl hier="24" item="4"/>
          <tpl fld="0" item="1"/>
        </tpls>
      </m>
      <m>
        <tpls c="8">
          <tpl fld="1" item="184"/>
          <tpl hier="17" item="3"/>
          <tpl hier="19" item="1"/>
          <tpl hier="20" item="2"/>
          <tpl hier="22" item="7"/>
          <tpl hier="23" item="5"/>
          <tpl hier="24" item="4"/>
          <tpl fld="0" item="0"/>
        </tpls>
      </m>
      <m>
        <tpls c="8">
          <tpl fld="1" item="184"/>
          <tpl hier="17" item="3"/>
          <tpl hier="19" item="1"/>
          <tpl hier="20" item="2"/>
          <tpl hier="22" item="7"/>
          <tpl hier="23" item="5"/>
          <tpl hier="24" item="4"/>
          <tpl fld="0" item="1"/>
        </tpls>
      </m>
      <n v="1">
        <tpls c="8">
          <tpl fld="1" item="176"/>
          <tpl hier="17" item="3"/>
          <tpl hier="19" item="1"/>
          <tpl hier="20" item="2"/>
          <tpl hier="22" item="7"/>
          <tpl hier="23" item="5"/>
          <tpl hier="24" item="4"/>
          <tpl fld="0" item="0"/>
        </tpls>
      </n>
      <n v="32.430000305175781">
        <tpls c="8">
          <tpl fld="1" item="176"/>
          <tpl hier="17" item="3"/>
          <tpl hier="19" item="1"/>
          <tpl hier="20" item="2"/>
          <tpl hier="22" item="7"/>
          <tpl hier="23" item="5"/>
          <tpl hier="24" item="4"/>
          <tpl fld="0" item="1"/>
        </tpls>
      </n>
      <n v="3">
        <tpls c="8">
          <tpl fld="1" item="168"/>
          <tpl hier="17" item="3"/>
          <tpl hier="19" item="1"/>
          <tpl hier="20" item="2"/>
          <tpl hier="22" item="7"/>
          <tpl hier="23" item="5"/>
          <tpl hier="24" item="4"/>
          <tpl fld="0" item="0"/>
        </tpls>
      </n>
      <n v="129.72000122070313">
        <tpls c="8">
          <tpl fld="1" item="168"/>
          <tpl hier="17" item="3"/>
          <tpl hier="19" item="1"/>
          <tpl hier="20" item="2"/>
          <tpl hier="22" item="7"/>
          <tpl hier="23" item="5"/>
          <tpl hier="24" item="4"/>
          <tpl fld="0" item="1"/>
        </tpls>
      </n>
      <m>
        <tpls c="8">
          <tpl fld="1" item="160"/>
          <tpl hier="17" item="3"/>
          <tpl hier="19" item="1"/>
          <tpl hier="20" item="2"/>
          <tpl hier="22" item="7"/>
          <tpl hier="23" item="5"/>
          <tpl hier="24" item="4"/>
          <tpl fld="0" item="0"/>
        </tpls>
      </m>
      <m>
        <tpls c="8">
          <tpl fld="1" item="160"/>
          <tpl hier="17" item="3"/>
          <tpl hier="19" item="1"/>
          <tpl hier="20" item="2"/>
          <tpl hier="22" item="7"/>
          <tpl hier="23" item="5"/>
          <tpl hier="24" item="4"/>
          <tpl fld="0" item="1"/>
        </tpls>
      </m>
      <m>
        <tpls c="8">
          <tpl fld="1" item="152"/>
          <tpl hier="17" item="3"/>
          <tpl hier="19" item="1"/>
          <tpl hier="20" item="2"/>
          <tpl hier="22" item="7"/>
          <tpl hier="23" item="5"/>
          <tpl hier="24" item="4"/>
          <tpl fld="0" item="0"/>
        </tpls>
      </m>
      <m>
        <tpls c="8">
          <tpl fld="1" item="152"/>
          <tpl hier="17" item="3"/>
          <tpl hier="19" item="1"/>
          <tpl hier="20" item="2"/>
          <tpl hier="22" item="7"/>
          <tpl hier="23" item="5"/>
          <tpl hier="24" item="4"/>
          <tpl fld="0" item="1"/>
        </tpls>
      </m>
      <m>
        <tpls c="8">
          <tpl fld="1" item="144"/>
          <tpl hier="17" item="3"/>
          <tpl hier="19" item="1"/>
          <tpl hier="20" item="2"/>
          <tpl hier="22" item="7"/>
          <tpl hier="23" item="5"/>
          <tpl hier="24" item="4"/>
          <tpl fld="0" item="0"/>
        </tpls>
      </m>
      <m>
        <tpls c="8">
          <tpl fld="1" item="144"/>
          <tpl hier="17" item="3"/>
          <tpl hier="19" item="1"/>
          <tpl hier="20" item="2"/>
          <tpl hier="22" item="7"/>
          <tpl hier="23" item="5"/>
          <tpl hier="24" item="4"/>
          <tpl fld="0" item="1"/>
        </tpls>
      </m>
      <n v="1">
        <tpls c="8">
          <tpl fld="1" item="136"/>
          <tpl hier="17" item="3"/>
          <tpl hier="19" item="1"/>
          <tpl hier="20" item="2"/>
          <tpl hier="22" item="7"/>
          <tpl hier="23" item="5"/>
          <tpl hier="24" item="4"/>
          <tpl fld="0" item="0"/>
        </tpls>
      </n>
      <n v="32.430000305175781">
        <tpls c="8">
          <tpl fld="1" item="136"/>
          <tpl hier="17" item="3"/>
          <tpl hier="19" item="1"/>
          <tpl hier="20" item="2"/>
          <tpl hier="22" item="7"/>
          <tpl hier="23" item="5"/>
          <tpl hier="24" item="4"/>
          <tpl fld="0" item="1"/>
        </tpls>
      </n>
      <m>
        <tpls c="8">
          <tpl fld="1" item="128"/>
          <tpl hier="17" item="3"/>
          <tpl hier="19" item="1"/>
          <tpl hier="20" item="2"/>
          <tpl hier="22" item="7"/>
          <tpl hier="23" item="5"/>
          <tpl hier="24" item="4"/>
          <tpl fld="0" item="0"/>
        </tpls>
      </m>
      <m>
        <tpls c="8">
          <tpl fld="1" item="128"/>
          <tpl hier="17" item="3"/>
          <tpl hier="19" item="1"/>
          <tpl hier="20" item="2"/>
          <tpl hier="22" item="7"/>
          <tpl hier="23" item="5"/>
          <tpl hier="24" item="4"/>
          <tpl fld="0" item="1"/>
        </tpls>
      </m>
      <n v="3">
        <tpls c="8">
          <tpl fld="1" item="120"/>
          <tpl hier="17" item="3"/>
          <tpl hier="19" item="1"/>
          <tpl hier="20" item="2"/>
          <tpl hier="22" item="7"/>
          <tpl hier="23" item="5"/>
          <tpl hier="24" item="4"/>
          <tpl fld="0" item="0"/>
        </tpls>
      </n>
      <n v="97.290000915527344">
        <tpls c="8">
          <tpl fld="1" item="120"/>
          <tpl hier="17" item="3"/>
          <tpl hier="19" item="1"/>
          <tpl hier="20" item="2"/>
          <tpl hier="22" item="7"/>
          <tpl hier="23" item="5"/>
          <tpl hier="24" item="4"/>
          <tpl fld="0" item="1"/>
        </tpls>
      </n>
      <n v="1">
        <tpls c="8">
          <tpl fld="1" item="112"/>
          <tpl hier="17" item="3"/>
          <tpl hier="19" item="1"/>
          <tpl hier="20" item="2"/>
          <tpl hier="22" item="7"/>
          <tpl hier="23" item="5"/>
          <tpl hier="24" item="4"/>
          <tpl fld="0" item="0"/>
        </tpls>
      </n>
      <n v="32.430000305175781">
        <tpls c="8">
          <tpl fld="1" item="112"/>
          <tpl hier="17" item="3"/>
          <tpl hier="19" item="1"/>
          <tpl hier="20" item="2"/>
          <tpl hier="22" item="7"/>
          <tpl hier="23" item="5"/>
          <tpl hier="24" item="4"/>
          <tpl fld="0" item="1"/>
        </tpls>
      </n>
      <n v="1">
        <tpls c="8">
          <tpl fld="1" item="104"/>
          <tpl hier="17" item="3"/>
          <tpl hier="19" item="1"/>
          <tpl hier="20" item="2"/>
          <tpl hier="22" item="7"/>
          <tpl hier="23" item="5"/>
          <tpl hier="24" item="4"/>
          <tpl fld="0" item="0"/>
        </tpls>
      </n>
      <n v="32.430000305175781">
        <tpls c="8">
          <tpl fld="1" item="104"/>
          <tpl hier="17" item="3"/>
          <tpl hier="19" item="1"/>
          <tpl hier="20" item="2"/>
          <tpl hier="22" item="7"/>
          <tpl hier="23" item="5"/>
          <tpl hier="24" item="4"/>
          <tpl fld="0" item="1"/>
        </tpls>
      </n>
      <m>
        <tpls c="8">
          <tpl fld="1" item="96"/>
          <tpl hier="17" item="3"/>
          <tpl hier="19" item="1"/>
          <tpl hier="20" item="2"/>
          <tpl hier="22" item="7"/>
          <tpl hier="23" item="5"/>
          <tpl hier="24" item="4"/>
          <tpl fld="0" item="0"/>
        </tpls>
      </m>
      <m>
        <tpls c="8">
          <tpl fld="1" item="96"/>
          <tpl hier="17" item="3"/>
          <tpl hier="19" item="1"/>
          <tpl hier="20" item="2"/>
          <tpl hier="22" item="7"/>
          <tpl hier="23" item="5"/>
          <tpl hier="24" item="4"/>
          <tpl fld="0" item="1"/>
        </tpls>
      </m>
      <n v="1">
        <tpls c="8">
          <tpl fld="1" item="88"/>
          <tpl hier="17" item="3"/>
          <tpl hier="19" item="1"/>
          <tpl hier="20" item="2"/>
          <tpl hier="22" item="7"/>
          <tpl hier="23" item="5"/>
          <tpl hier="24" item="4"/>
          <tpl fld="0" item="0"/>
        </tpls>
      </n>
      <n v="32.430000305175781">
        <tpls c="8">
          <tpl fld="1" item="88"/>
          <tpl hier="17" item="3"/>
          <tpl hier="19" item="1"/>
          <tpl hier="20" item="2"/>
          <tpl hier="22" item="7"/>
          <tpl hier="23" item="5"/>
          <tpl hier="24" item="4"/>
          <tpl fld="0" item="1"/>
        </tpls>
      </n>
      <m>
        <tpls c="8">
          <tpl fld="1" item="80"/>
          <tpl hier="17" item="3"/>
          <tpl hier="19" item="1"/>
          <tpl hier="20" item="2"/>
          <tpl hier="22" item="7"/>
          <tpl hier="23" item="5"/>
          <tpl hier="24" item="4"/>
          <tpl fld="0" item="0"/>
        </tpls>
      </m>
      <m>
        <tpls c="8">
          <tpl fld="1" item="80"/>
          <tpl hier="17" item="3"/>
          <tpl hier="19" item="1"/>
          <tpl hier="20" item="2"/>
          <tpl hier="22" item="7"/>
          <tpl hier="23" item="5"/>
          <tpl hier="24" item="4"/>
          <tpl fld="0" item="1"/>
        </tpls>
      </m>
      <n v="4">
        <tpls c="8">
          <tpl fld="1" item="72"/>
          <tpl hier="17" item="3"/>
          <tpl hier="19" item="1"/>
          <tpl hier="20" item="2"/>
          <tpl hier="22" item="7"/>
          <tpl hier="23" item="5"/>
          <tpl hier="24" item="4"/>
          <tpl fld="0" item="0"/>
        </tpls>
      </n>
      <n v="162.15000152587891">
        <tpls c="8">
          <tpl fld="1" item="72"/>
          <tpl hier="17" item="3"/>
          <tpl hier="19" item="1"/>
          <tpl hier="20" item="2"/>
          <tpl hier="22" item="7"/>
          <tpl hier="23" item="5"/>
          <tpl hier="24" item="4"/>
          <tpl fld="0" item="1"/>
        </tpls>
      </n>
      <m>
        <tpls c="8">
          <tpl fld="1" item="64"/>
          <tpl hier="17" item="3"/>
          <tpl hier="19" item="1"/>
          <tpl hier="20" item="2"/>
          <tpl hier="22" item="7"/>
          <tpl hier="23" item="5"/>
          <tpl hier="24" item="4"/>
          <tpl fld="0" item="0"/>
        </tpls>
      </m>
      <m>
        <tpls c="8">
          <tpl fld="1" item="64"/>
          <tpl hier="17" item="3"/>
          <tpl hier="19" item="1"/>
          <tpl hier="20" item="2"/>
          <tpl hier="22" item="7"/>
          <tpl hier="23" item="5"/>
          <tpl hier="24" item="4"/>
          <tpl fld="0" item="1"/>
        </tpls>
      </m>
      <m>
        <tpls c="8">
          <tpl fld="1" item="56"/>
          <tpl hier="17" item="3"/>
          <tpl hier="19" item="1"/>
          <tpl hier="20" item="2"/>
          <tpl hier="22" item="7"/>
          <tpl hier="23" item="5"/>
          <tpl hier="24" item="4"/>
          <tpl fld="0" item="0"/>
        </tpls>
      </m>
      <m>
        <tpls c="8">
          <tpl fld="1" item="56"/>
          <tpl hier="17" item="3"/>
          <tpl hier="19" item="1"/>
          <tpl hier="20" item="2"/>
          <tpl hier="22" item="7"/>
          <tpl hier="23" item="5"/>
          <tpl hier="24" item="4"/>
          <tpl fld="0" item="1"/>
        </tpls>
      </m>
      <n v="2">
        <tpls c="8">
          <tpl fld="1" item="48"/>
          <tpl hier="17" item="3"/>
          <tpl hier="19" item="1"/>
          <tpl hier="20" item="2"/>
          <tpl hier="22" item="7"/>
          <tpl hier="23" item="5"/>
          <tpl hier="24" item="4"/>
          <tpl fld="0" item="0"/>
        </tpls>
      </n>
      <n v="64.860000610351563">
        <tpls c="8">
          <tpl fld="1" item="48"/>
          <tpl hier="17" item="3"/>
          <tpl hier="19" item="1"/>
          <tpl hier="20" item="2"/>
          <tpl hier="22" item="7"/>
          <tpl hier="23" item="5"/>
          <tpl hier="24" item="4"/>
          <tpl fld="0" item="1"/>
        </tpls>
      </n>
      <n v="1">
        <tpls c="8">
          <tpl fld="1" item="40"/>
          <tpl hier="17" item="3"/>
          <tpl hier="19" item="1"/>
          <tpl hier="20" item="2"/>
          <tpl hier="22" item="7"/>
          <tpl hier="23" item="5"/>
          <tpl hier="24" item="4"/>
          <tpl fld="0" item="0"/>
        </tpls>
      </n>
      <n v="32.430000305175781">
        <tpls c="8">
          <tpl fld="1" item="40"/>
          <tpl hier="17" item="3"/>
          <tpl hier="19" item="1"/>
          <tpl hier="20" item="2"/>
          <tpl hier="22" item="7"/>
          <tpl hier="23" item="5"/>
          <tpl hier="24" item="4"/>
          <tpl fld="0" item="1"/>
        </tpls>
      </n>
      <m>
        <tpls c="8">
          <tpl fld="1" item="32"/>
          <tpl hier="17" item="3"/>
          <tpl hier="19" item="1"/>
          <tpl hier="20" item="2"/>
          <tpl hier="22" item="7"/>
          <tpl hier="23" item="5"/>
          <tpl hier="24" item="4"/>
          <tpl fld="0" item="0"/>
        </tpls>
      </m>
      <m>
        <tpls c="8">
          <tpl fld="1" item="32"/>
          <tpl hier="17" item="3"/>
          <tpl hier="19" item="1"/>
          <tpl hier="20" item="2"/>
          <tpl hier="22" item="7"/>
          <tpl hier="23" item="5"/>
          <tpl hier="24" item="4"/>
          <tpl fld="0" item="1"/>
        </tpls>
      </m>
      <m>
        <tpls c="8">
          <tpl fld="1" item="24"/>
          <tpl hier="17" item="3"/>
          <tpl hier="19" item="1"/>
          <tpl hier="20" item="2"/>
          <tpl hier="22" item="7"/>
          <tpl hier="23" item="5"/>
          <tpl hier="24" item="4"/>
          <tpl fld="0" item="0"/>
        </tpls>
      </m>
      <m>
        <tpls c="8">
          <tpl fld="1" item="24"/>
          <tpl hier="17" item="3"/>
          <tpl hier="19" item="1"/>
          <tpl hier="20" item="2"/>
          <tpl hier="22" item="7"/>
          <tpl hier="23" item="5"/>
          <tpl hier="24" item="4"/>
          <tpl fld="0" item="1"/>
        </tpls>
      </m>
      <n v="1">
        <tpls c="8">
          <tpl fld="1" item="16"/>
          <tpl hier="17" item="3"/>
          <tpl hier="19" item="1"/>
          <tpl hier="20" item="2"/>
          <tpl hier="22" item="7"/>
          <tpl hier="23" item="5"/>
          <tpl hier="24" item="4"/>
          <tpl fld="0" item="0"/>
        </tpls>
      </n>
      <n v="32.430000305175781">
        <tpls c="8">
          <tpl fld="1" item="16"/>
          <tpl hier="17" item="3"/>
          <tpl hier="19" item="1"/>
          <tpl hier="20" item="2"/>
          <tpl hier="22" item="7"/>
          <tpl hier="23" item="5"/>
          <tpl hier="24" item="4"/>
          <tpl fld="0" item="1"/>
        </tpls>
      </n>
      <n v="1">
        <tpls c="8">
          <tpl fld="1" item="8"/>
          <tpl hier="17" item="3"/>
          <tpl hier="19" item="1"/>
          <tpl hier="20" item="2"/>
          <tpl hier="22" item="7"/>
          <tpl hier="23" item="5"/>
          <tpl hier="24" item="4"/>
          <tpl fld="0" item="0"/>
        </tpls>
      </n>
      <n v="32.430000305175781">
        <tpls c="8">
          <tpl fld="1" item="8"/>
          <tpl hier="17" item="3"/>
          <tpl hier="19" item="1"/>
          <tpl hier="20" item="2"/>
          <tpl hier="22" item="7"/>
          <tpl hier="23" item="5"/>
          <tpl hier="24" item="4"/>
          <tpl fld="0" item="1"/>
        </tpls>
      </n>
      <n v="2">
        <tpls c="8">
          <tpl fld="1" item="0"/>
          <tpl hier="17" item="3"/>
          <tpl hier="19" item="1"/>
          <tpl hier="20" item="2"/>
          <tpl hier="22" item="7"/>
          <tpl hier="23" item="5"/>
          <tpl hier="24" item="4"/>
          <tpl fld="0" item="0"/>
        </tpls>
      </n>
      <n v="64.860000610351563">
        <tpls c="8">
          <tpl fld="1" item="0"/>
          <tpl hier="17" item="3"/>
          <tpl hier="19" item="1"/>
          <tpl hier="20" item="2"/>
          <tpl hier="22" item="7"/>
          <tpl hier="23" item="5"/>
          <tpl hier="24" item="4"/>
          <tpl fld="0" item="1"/>
        </tpls>
      </n>
      <n v="32.430000305175781">
        <tpls c="8">
          <tpl fld="1" item="71"/>
          <tpl hier="17" item="3"/>
          <tpl hier="19" item="1"/>
          <tpl hier="20" item="2"/>
          <tpl hier="22" item="7"/>
          <tpl hier="23" item="5"/>
          <tpl hier="24" item="4"/>
          <tpl fld="0" item="1"/>
        </tpls>
      </n>
      <m>
        <tpls c="8">
          <tpl fld="1" item="15"/>
          <tpl hier="17" item="3"/>
          <tpl hier="19" item="1"/>
          <tpl hier="20" item="2"/>
          <tpl hier="22" item="7"/>
          <tpl hier="23" item="5"/>
          <tpl hier="24" item="4"/>
          <tpl fld="0" item="1"/>
        </tpls>
      </m>
      <m>
        <tpls c="8">
          <tpl fld="1" item="23"/>
          <tpl hier="17" item="3"/>
          <tpl hier="19" item="1"/>
          <tpl hier="20" item="2"/>
          <tpl hier="22" item="7"/>
          <tpl hier="23" item="5"/>
          <tpl hier="24" item="4"/>
          <tpl fld="0" item="1"/>
        </tpls>
      </m>
      <n v="32.430000305175781">
        <tpls c="8">
          <tpl fld="1" item="1"/>
          <tpl hier="17" item="3"/>
          <tpl hier="19" item="1"/>
          <tpl hier="20" item="2"/>
          <tpl hier="22" item="7"/>
          <tpl hier="23" item="5"/>
          <tpl hier="24" item="4"/>
          <tpl fld="0" item="1"/>
        </tpls>
      </n>
      <m>
        <tpls c="8">
          <tpl fld="1" item="57"/>
          <tpl hier="17" item="3"/>
          <tpl hier="19" item="1"/>
          <tpl hier="20" item="2"/>
          <tpl hier="22" item="7"/>
          <tpl hier="23" item="5"/>
          <tpl hier="24" item="4"/>
          <tpl fld="0" item="1"/>
        </tpls>
      </m>
      <n v="32.430000305175781">
        <tpls c="8">
          <tpl fld="1" item="129"/>
          <tpl hier="17" item="3"/>
          <tpl hier="19" item="1"/>
          <tpl hier="20" item="2"/>
          <tpl hier="22" item="7"/>
          <tpl hier="23" item="5"/>
          <tpl hier="24" item="4"/>
          <tpl fld="0" item="1"/>
        </tpls>
      </n>
      <m>
        <tpls c="8">
          <tpl fld="1" item="28"/>
          <tpl hier="17" item="3"/>
          <tpl hier="19" item="1"/>
          <tpl hier="20" item="2"/>
          <tpl hier="22" item="7"/>
          <tpl hier="23" item="5"/>
          <tpl hier="24" item="4"/>
          <tpl fld="0" item="1"/>
        </tpls>
      </m>
      <n v="64.860000610351563">
        <tpls c="8">
          <tpl fld="1" item="84"/>
          <tpl hier="17" item="3"/>
          <tpl hier="19" item="1"/>
          <tpl hier="20" item="2"/>
          <tpl hier="22" item="7"/>
          <tpl hier="23" item="5"/>
          <tpl hier="24" item="4"/>
          <tpl fld="0" item="1"/>
        </tpls>
      </n>
      <n v="64.860000610351563">
        <tpls c="8">
          <tpl fld="1" item="140"/>
          <tpl hier="17" item="3"/>
          <tpl hier="19" item="1"/>
          <tpl hier="20" item="2"/>
          <tpl hier="22" item="7"/>
          <tpl hier="23" item="5"/>
          <tpl hier="24" item="4"/>
          <tpl fld="0" item="1"/>
        </tpls>
      </n>
      <m>
        <tpls c="8">
          <tpl fld="1" item="188"/>
          <tpl hier="17" item="3"/>
          <tpl hier="19" item="1"/>
          <tpl hier="20" item="2"/>
          <tpl hier="22" item="7"/>
          <tpl hier="23" item="5"/>
          <tpl hier="24" item="4"/>
          <tpl fld="0" item="0"/>
        </tpls>
      </m>
      <m>
        <tpls c="8">
          <tpl fld="1" item="188"/>
          <tpl hier="17" item="3"/>
          <tpl hier="19" item="1"/>
          <tpl hier="20" item="2"/>
          <tpl hier="22" item="7"/>
          <tpl hier="23" item="5"/>
          <tpl hier="24" item="4"/>
          <tpl fld="0" item="1"/>
        </tpls>
      </m>
      <n v="2">
        <tpls c="8">
          <tpl fld="1" item="108"/>
          <tpl hier="17" item="3"/>
          <tpl hier="19" item="1"/>
          <tpl hier="20" item="2"/>
          <tpl hier="22" item="7"/>
          <tpl hier="23" item="5"/>
          <tpl hier="24" item="4"/>
          <tpl fld="0" item="0"/>
        </tpls>
      </n>
      <n v="97.290000915527344">
        <tpls c="8">
          <tpl fld="1" item="108"/>
          <tpl hier="17" item="3"/>
          <tpl hier="19" item="1"/>
          <tpl hier="20" item="2"/>
          <tpl hier="22" item="7"/>
          <tpl hier="23" item="5"/>
          <tpl hier="24" item="4"/>
          <tpl fld="0" item="1"/>
        </tpls>
      </n>
      <n v="1">
        <tpls c="8">
          <tpl fld="1" item="44"/>
          <tpl hier="17" item="3"/>
          <tpl hier="19" item="1"/>
          <tpl hier="20" item="2"/>
          <tpl hier="22" item="7"/>
          <tpl hier="23" item="5"/>
          <tpl hier="24" item="4"/>
          <tpl fld="0" item="0"/>
        </tpls>
      </n>
      <n v="32.430000305175781">
        <tpls c="8">
          <tpl fld="1" item="44"/>
          <tpl hier="17" item="3"/>
          <tpl hier="19" item="1"/>
          <tpl hier="20" item="2"/>
          <tpl hier="22" item="7"/>
          <tpl hier="23" item="5"/>
          <tpl hier="24" item="4"/>
          <tpl fld="0" item="1"/>
        </tpls>
      </n>
      <n v="2">
        <tpls c="8">
          <tpl fld="1" item="199"/>
          <tpl hier="17" item="3"/>
          <tpl hier="19" item="1"/>
          <tpl hier="20" item="2"/>
          <tpl hier="22" item="7"/>
          <tpl hier="23" item="5"/>
          <tpl hier="24" item="4"/>
          <tpl fld="0" item="0"/>
        </tpls>
      </n>
      <n v="64.860000610351563">
        <tpls c="8">
          <tpl fld="1" item="199"/>
          <tpl hier="17" item="3"/>
          <tpl hier="19" item="1"/>
          <tpl hier="20" item="2"/>
          <tpl hier="22" item="7"/>
          <tpl hier="23" item="5"/>
          <tpl hier="24" item="4"/>
          <tpl fld="0" item="1"/>
        </tpls>
      </n>
      <n v="2">
        <tpls c="8">
          <tpl fld="1" item="191"/>
          <tpl hier="17" item="3"/>
          <tpl hier="19" item="1"/>
          <tpl hier="20" item="2"/>
          <tpl hier="22" item="7"/>
          <tpl hier="23" item="5"/>
          <tpl hier="24" item="4"/>
          <tpl fld="0" item="0"/>
        </tpls>
      </n>
      <n v="64.860000610351563">
        <tpls c="8">
          <tpl fld="1" item="191"/>
          <tpl hier="17" item="3"/>
          <tpl hier="19" item="1"/>
          <tpl hier="20" item="2"/>
          <tpl hier="22" item="7"/>
          <tpl hier="23" item="5"/>
          <tpl hier="24" item="4"/>
          <tpl fld="0" item="1"/>
        </tpls>
      </n>
      <n v="3">
        <tpls c="8">
          <tpl fld="1" item="183"/>
          <tpl hier="17" item="3"/>
          <tpl hier="19" item="1"/>
          <tpl hier="20" item="2"/>
          <tpl hier="22" item="7"/>
          <tpl hier="23" item="5"/>
          <tpl hier="24" item="4"/>
          <tpl fld="0" item="0"/>
        </tpls>
      </n>
      <n v="129.72000122070313">
        <tpls c="8">
          <tpl fld="1" item="183"/>
          <tpl hier="17" item="3"/>
          <tpl hier="19" item="1"/>
          <tpl hier="20" item="2"/>
          <tpl hier="22" item="7"/>
          <tpl hier="23" item="5"/>
          <tpl hier="24" item="4"/>
          <tpl fld="0" item="1"/>
        </tpls>
      </n>
      <n v="2">
        <tpls c="8">
          <tpl fld="1" item="175"/>
          <tpl hier="17" item="3"/>
          <tpl hier="19" item="1"/>
          <tpl hier="20" item="2"/>
          <tpl hier="22" item="7"/>
          <tpl hier="23" item="5"/>
          <tpl hier="24" item="4"/>
          <tpl fld="0" item="0"/>
        </tpls>
      </n>
      <n v="64.860000610351563">
        <tpls c="8">
          <tpl fld="1" item="175"/>
          <tpl hier="17" item="3"/>
          <tpl hier="19" item="1"/>
          <tpl hier="20" item="2"/>
          <tpl hier="22" item="7"/>
          <tpl hier="23" item="5"/>
          <tpl hier="24" item="4"/>
          <tpl fld="0" item="1"/>
        </tpls>
      </n>
      <n v="2">
        <tpls c="8">
          <tpl fld="1" item="167"/>
          <tpl hier="17" item="3"/>
          <tpl hier="19" item="1"/>
          <tpl hier="20" item="2"/>
          <tpl hier="22" item="7"/>
          <tpl hier="23" item="5"/>
          <tpl hier="24" item="4"/>
          <tpl fld="0" item="0"/>
        </tpls>
      </n>
      <n v="64.860000610351563">
        <tpls c="8">
          <tpl fld="1" item="167"/>
          <tpl hier="17" item="3"/>
          <tpl hier="19" item="1"/>
          <tpl hier="20" item="2"/>
          <tpl hier="22" item="7"/>
          <tpl hier="23" item="5"/>
          <tpl hier="24" item="4"/>
          <tpl fld="0" item="1"/>
        </tpls>
      </n>
      <m>
        <tpls c="8">
          <tpl fld="1" item="159"/>
          <tpl hier="17" item="3"/>
          <tpl hier="19" item="1"/>
          <tpl hier="20" item="2"/>
          <tpl hier="22" item="7"/>
          <tpl hier="23" item="5"/>
          <tpl hier="24" item="4"/>
          <tpl fld="0" item="0"/>
        </tpls>
      </m>
      <m>
        <tpls c="8">
          <tpl fld="1" item="159"/>
          <tpl hier="17" item="3"/>
          <tpl hier="19" item="1"/>
          <tpl hier="20" item="2"/>
          <tpl hier="22" item="7"/>
          <tpl hier="23" item="5"/>
          <tpl hier="24" item="4"/>
          <tpl fld="0" item="1"/>
        </tpls>
      </m>
      <m>
        <tpls c="8">
          <tpl fld="1" item="151"/>
          <tpl hier="17" item="3"/>
          <tpl hier="19" item="1"/>
          <tpl hier="20" item="2"/>
          <tpl hier="22" item="7"/>
          <tpl hier="23" item="5"/>
          <tpl hier="24" item="4"/>
          <tpl fld="0" item="0"/>
        </tpls>
      </m>
      <m>
        <tpls c="8">
          <tpl fld="1" item="151"/>
          <tpl hier="17" item="3"/>
          <tpl hier="19" item="1"/>
          <tpl hier="20" item="2"/>
          <tpl hier="22" item="7"/>
          <tpl hier="23" item="5"/>
          <tpl hier="24" item="4"/>
          <tpl fld="0" item="1"/>
        </tpls>
      </m>
      <n v="1">
        <tpls c="8">
          <tpl fld="1" item="143"/>
          <tpl hier="17" item="3"/>
          <tpl hier="19" item="1"/>
          <tpl hier="20" item="2"/>
          <tpl hier="22" item="7"/>
          <tpl hier="23" item="5"/>
          <tpl hier="24" item="4"/>
          <tpl fld="0" item="0"/>
        </tpls>
      </n>
      <n v="32.430000305175781">
        <tpls c="8">
          <tpl fld="1" item="143"/>
          <tpl hier="17" item="3"/>
          <tpl hier="19" item="1"/>
          <tpl hier="20" item="2"/>
          <tpl hier="22" item="7"/>
          <tpl hier="23" item="5"/>
          <tpl hier="24" item="4"/>
          <tpl fld="0" item="1"/>
        </tpls>
      </n>
      <n v="2">
        <tpls c="8">
          <tpl fld="1" item="135"/>
          <tpl hier="17" item="3"/>
          <tpl hier="19" item="1"/>
          <tpl hier="20" item="2"/>
          <tpl hier="22" item="7"/>
          <tpl hier="23" item="5"/>
          <tpl hier="24" item="4"/>
          <tpl fld="0" item="0"/>
        </tpls>
      </n>
      <n v="64.860000610351563">
        <tpls c="8">
          <tpl fld="1" item="135"/>
          <tpl hier="17" item="3"/>
          <tpl hier="19" item="1"/>
          <tpl hier="20" item="2"/>
          <tpl hier="22" item="7"/>
          <tpl hier="23" item="5"/>
          <tpl hier="24" item="4"/>
          <tpl fld="0" item="1"/>
        </tpls>
      </n>
      <n v="1">
        <tpls c="8">
          <tpl fld="1" item="127"/>
          <tpl hier="17" item="3"/>
          <tpl hier="19" item="1"/>
          <tpl hier="20" item="2"/>
          <tpl hier="22" item="7"/>
          <tpl hier="23" item="5"/>
          <tpl hier="24" item="4"/>
          <tpl fld="0" item="0"/>
        </tpls>
      </n>
      <n v="64.860000610351563">
        <tpls c="8">
          <tpl fld="1" item="127"/>
          <tpl hier="17" item="3"/>
          <tpl hier="19" item="1"/>
          <tpl hier="20" item="2"/>
          <tpl hier="22" item="7"/>
          <tpl hier="23" item="5"/>
          <tpl hier="24" item="4"/>
          <tpl fld="0" item="1"/>
        </tpls>
      </n>
      <n v="1">
        <tpls c="8">
          <tpl fld="1" item="119"/>
          <tpl hier="17" item="3"/>
          <tpl hier="19" item="1"/>
          <tpl hier="20" item="2"/>
          <tpl hier="22" item="7"/>
          <tpl hier="23" item="5"/>
          <tpl hier="24" item="4"/>
          <tpl fld="0" item="0"/>
        </tpls>
      </n>
      <n v="32.430000305175781">
        <tpls c="8">
          <tpl fld="1" item="119"/>
          <tpl hier="17" item="3"/>
          <tpl hier="19" item="1"/>
          <tpl hier="20" item="2"/>
          <tpl hier="22" item="7"/>
          <tpl hier="23" item="5"/>
          <tpl hier="24" item="4"/>
          <tpl fld="0" item="1"/>
        </tpls>
      </n>
      <n v="1">
        <tpls c="8">
          <tpl fld="1" item="111"/>
          <tpl hier="17" item="3"/>
          <tpl hier="19" item="1"/>
          <tpl hier="20" item="2"/>
          <tpl hier="22" item="7"/>
          <tpl hier="23" item="5"/>
          <tpl hier="24" item="4"/>
          <tpl fld="0" item="0"/>
        </tpls>
      </n>
      <n v="32.430000305175781">
        <tpls c="8">
          <tpl fld="1" item="111"/>
          <tpl hier="17" item="3"/>
          <tpl hier="19" item="1"/>
          <tpl hier="20" item="2"/>
          <tpl hier="22" item="7"/>
          <tpl hier="23" item="5"/>
          <tpl hier="24" item="4"/>
          <tpl fld="0" item="1"/>
        </tpls>
      </n>
      <m>
        <tpls c="8">
          <tpl fld="1" item="103"/>
          <tpl hier="17" item="3"/>
          <tpl hier="19" item="1"/>
          <tpl hier="20" item="2"/>
          <tpl hier="22" item="7"/>
          <tpl hier="23" item="5"/>
          <tpl hier="24" item="4"/>
          <tpl fld="0" item="0"/>
        </tpls>
      </m>
      <m>
        <tpls c="8">
          <tpl fld="1" item="103"/>
          <tpl hier="17" item="3"/>
          <tpl hier="19" item="1"/>
          <tpl hier="20" item="2"/>
          <tpl hier="22" item="7"/>
          <tpl hier="23" item="5"/>
          <tpl hier="24" item="4"/>
          <tpl fld="0" item="1"/>
        </tpls>
      </m>
      <n v="1">
        <tpls c="8">
          <tpl fld="1" item="95"/>
          <tpl hier="17" item="3"/>
          <tpl hier="19" item="1"/>
          <tpl hier="20" item="2"/>
          <tpl hier="22" item="7"/>
          <tpl hier="23" item="5"/>
          <tpl hier="24" item="4"/>
          <tpl fld="0" item="0"/>
        </tpls>
      </n>
      <n v="64.860000610351563">
        <tpls c="8">
          <tpl fld="1" item="95"/>
          <tpl hier="17" item="3"/>
          <tpl hier="19" item="1"/>
          <tpl hier="20" item="2"/>
          <tpl hier="22" item="7"/>
          <tpl hier="23" item="5"/>
          <tpl hier="24" item="4"/>
          <tpl fld="0" item="1"/>
        </tpls>
      </n>
      <m>
        <tpls c="8">
          <tpl fld="1" item="87"/>
          <tpl hier="17" item="3"/>
          <tpl hier="19" item="1"/>
          <tpl hier="20" item="2"/>
          <tpl hier="22" item="7"/>
          <tpl hier="23" item="5"/>
          <tpl hier="24" item="4"/>
          <tpl fld="0" item="0"/>
        </tpls>
      </m>
      <m>
        <tpls c="8">
          <tpl fld="1" item="87"/>
          <tpl hier="17" item="3"/>
          <tpl hier="19" item="1"/>
          <tpl hier="20" item="2"/>
          <tpl hier="22" item="7"/>
          <tpl hier="23" item="5"/>
          <tpl hier="24" item="4"/>
          <tpl fld="0" item="1"/>
        </tpls>
      </m>
      <n v="1">
        <tpls c="8">
          <tpl fld="1" item="79"/>
          <tpl hier="17" item="3"/>
          <tpl hier="19" item="1"/>
          <tpl hier="20" item="2"/>
          <tpl hier="22" item="7"/>
          <tpl hier="23" item="5"/>
          <tpl hier="24" item="4"/>
          <tpl fld="0" item="0"/>
        </tpls>
      </n>
      <n v="32.430000305175781">
        <tpls c="8">
          <tpl fld="1" item="79"/>
          <tpl hier="17" item="3"/>
          <tpl hier="19" item="1"/>
          <tpl hier="20" item="2"/>
          <tpl hier="22" item="7"/>
          <tpl hier="23" item="5"/>
          <tpl hier="24" item="4"/>
          <tpl fld="0" item="1"/>
        </tpls>
      </n>
      <m>
        <tpls c="8">
          <tpl fld="1" item="63"/>
          <tpl hier="17" item="3"/>
          <tpl hier="19" item="1"/>
          <tpl hier="20" item="2"/>
          <tpl hier="22" item="7"/>
          <tpl hier="23" item="5"/>
          <tpl hier="24" item="4"/>
          <tpl fld="0" item="0"/>
        </tpls>
      </m>
      <m>
        <tpls c="8">
          <tpl fld="1" item="63"/>
          <tpl hier="17" item="3"/>
          <tpl hier="19" item="1"/>
          <tpl hier="20" item="2"/>
          <tpl hier="22" item="7"/>
          <tpl hier="23" item="5"/>
          <tpl hier="24" item="4"/>
          <tpl fld="0" item="1"/>
        </tpls>
      </m>
      <n v="1">
        <tpls c="8">
          <tpl fld="1" item="55"/>
          <tpl hier="17" item="3"/>
          <tpl hier="19" item="1"/>
          <tpl hier="20" item="2"/>
          <tpl hier="22" item="7"/>
          <tpl hier="23" item="5"/>
          <tpl hier="24" item="4"/>
          <tpl fld="0" item="0"/>
        </tpls>
      </n>
      <n v="32.430000305175781">
        <tpls c="8">
          <tpl fld="1" item="55"/>
          <tpl hier="17" item="3"/>
          <tpl hier="19" item="1"/>
          <tpl hier="20" item="2"/>
          <tpl hier="22" item="7"/>
          <tpl hier="23" item="5"/>
          <tpl hier="24" item="4"/>
          <tpl fld="0" item="1"/>
        </tpls>
      </n>
      <n v="1">
        <tpls c="8">
          <tpl fld="1" item="47"/>
          <tpl hier="17" item="3"/>
          <tpl hier="19" item="1"/>
          <tpl hier="20" item="2"/>
          <tpl hier="22" item="7"/>
          <tpl hier="23" item="5"/>
          <tpl hier="24" item="4"/>
          <tpl fld="0" item="0"/>
        </tpls>
      </n>
      <n v="32.430000305175781">
        <tpls c="8">
          <tpl fld="1" item="47"/>
          <tpl hier="17" item="3"/>
          <tpl hier="19" item="1"/>
          <tpl hier="20" item="2"/>
          <tpl hier="22" item="7"/>
          <tpl hier="23" item="5"/>
          <tpl hier="24" item="4"/>
          <tpl fld="0" item="1"/>
        </tpls>
      </n>
      <n v="1">
        <tpls c="8">
          <tpl fld="1" item="39"/>
          <tpl hier="17" item="3"/>
          <tpl hier="19" item="1"/>
          <tpl hier="20" item="2"/>
          <tpl hier="22" item="7"/>
          <tpl hier="23" item="5"/>
          <tpl hier="24" item="4"/>
          <tpl fld="0" item="0"/>
        </tpls>
      </n>
      <n v="32.430000305175781">
        <tpls c="8">
          <tpl fld="1" item="39"/>
          <tpl hier="17" item="3"/>
          <tpl hier="19" item="1"/>
          <tpl hier="20" item="2"/>
          <tpl hier="22" item="7"/>
          <tpl hier="23" item="5"/>
          <tpl hier="24" item="4"/>
          <tpl fld="0" item="1"/>
        </tpls>
      </n>
      <m>
        <tpls c="8">
          <tpl fld="1" item="7"/>
          <tpl hier="17" item="3"/>
          <tpl hier="19" item="1"/>
          <tpl hier="20" item="2"/>
          <tpl hier="22" item="7"/>
          <tpl hier="23" item="5"/>
          <tpl hier="24" item="4"/>
          <tpl fld="0" item="0"/>
        </tpls>
      </m>
      <m>
        <tpls c="8">
          <tpl fld="1" item="7"/>
          <tpl hier="17" item="3"/>
          <tpl hier="19" item="1"/>
          <tpl hier="20" item="2"/>
          <tpl hier="22" item="7"/>
          <tpl hier="23" item="5"/>
          <tpl hier="24" item="4"/>
          <tpl fld="0" item="1"/>
        </tpls>
      </m>
      <n v="1">
        <tpls c="8">
          <tpl fld="1" item="180"/>
          <tpl hier="17" item="3"/>
          <tpl hier="19" item="1"/>
          <tpl hier="20" item="2"/>
          <tpl hier="22" item="7"/>
          <tpl hier="23" item="5"/>
          <tpl hier="24" item="4"/>
          <tpl fld="0" item="0"/>
        </tpls>
      </n>
      <n v="32.430000305175781">
        <tpls c="8">
          <tpl fld="1" item="180"/>
          <tpl hier="17" item="3"/>
          <tpl hier="19" item="1"/>
          <tpl hier="20" item="2"/>
          <tpl hier="22" item="7"/>
          <tpl hier="23" item="5"/>
          <tpl hier="24" item="4"/>
          <tpl fld="0" item="1"/>
        </tpls>
      </n>
      <n v="1">
        <tpls c="8">
          <tpl fld="1" item="132"/>
          <tpl hier="17" item="3"/>
          <tpl hier="19" item="1"/>
          <tpl hier="20" item="2"/>
          <tpl hier="22" item="7"/>
          <tpl hier="23" item="5"/>
          <tpl hier="24" item="4"/>
          <tpl fld="0" item="0"/>
        </tpls>
      </n>
      <n v="32.430000305175781">
        <tpls c="8">
          <tpl fld="1" item="132"/>
          <tpl hier="17" item="3"/>
          <tpl hier="19" item="1"/>
          <tpl hier="20" item="2"/>
          <tpl hier="22" item="7"/>
          <tpl hier="23" item="5"/>
          <tpl hier="24" item="4"/>
          <tpl fld="0" item="1"/>
        </tpls>
      </n>
      <n v="1">
        <tpls c="8">
          <tpl fld="1" item="76"/>
          <tpl hier="17" item="3"/>
          <tpl hier="19" item="1"/>
          <tpl hier="20" item="2"/>
          <tpl hier="22" item="7"/>
          <tpl hier="23" item="5"/>
          <tpl hier="24" item="4"/>
          <tpl fld="0" item="0"/>
        </tpls>
      </n>
      <n v="32.430000305175781">
        <tpls c="8">
          <tpl fld="1" item="76"/>
          <tpl hier="17" item="3"/>
          <tpl hier="19" item="1"/>
          <tpl hier="20" item="2"/>
          <tpl hier="22" item="7"/>
          <tpl hier="23" item="5"/>
          <tpl hier="24" item="4"/>
          <tpl fld="0" item="1"/>
        </tpls>
      </n>
      <n v="2">
        <tpls c="8">
          <tpl fld="1" item="4"/>
          <tpl hier="17" item="3"/>
          <tpl hier="19" item="1"/>
          <tpl hier="20" item="2"/>
          <tpl hier="22" item="7"/>
          <tpl hier="23" item="5"/>
          <tpl hier="24" item="4"/>
          <tpl fld="0" item="0"/>
        </tpls>
      </n>
      <n v="64.860000610351563">
        <tpls c="8">
          <tpl fld="1" item="4"/>
          <tpl hier="17" item="3"/>
          <tpl hier="19" item="1"/>
          <tpl hier="20" item="2"/>
          <tpl hier="22" item="7"/>
          <tpl hier="23" item="5"/>
          <tpl hier="24" item="4"/>
          <tpl fld="0" item="1"/>
        </tpls>
      </n>
      <m>
        <tpls c="8">
          <tpl fld="1" item="15"/>
          <tpl hier="17" item="3"/>
          <tpl hier="19" item="1"/>
          <tpl hier="20" item="2"/>
          <tpl hier="22" item="7"/>
          <tpl hier="23" item="5"/>
          <tpl hier="24" item="4"/>
          <tpl fld="0" item="0"/>
        </tpls>
      </m>
      <m>
        <tpls c="8">
          <tpl fld="1" item="23"/>
          <tpl hier="17" item="3"/>
          <tpl hier="19" item="1"/>
          <tpl hier="20" item="2"/>
          <tpl hier="22" item="7"/>
          <tpl hier="23" item="5"/>
          <tpl hier="24" item="4"/>
          <tpl fld="0" item="0"/>
        </tpls>
      </m>
      <n v="1">
        <tpls c="8">
          <tpl fld="1" item="71"/>
          <tpl hier="17" item="3"/>
          <tpl hier="19" item="1"/>
          <tpl hier="20" item="2"/>
          <tpl hier="22" item="7"/>
          <tpl hier="23" item="5"/>
          <tpl hier="24" item="4"/>
          <tpl fld="0" item="0"/>
        </tpls>
      </n>
      <m>
        <tpls c="8">
          <tpl fld="1" item="28"/>
          <tpl hier="17" item="3"/>
          <tpl hier="19" item="1"/>
          <tpl hier="20" item="2"/>
          <tpl hier="22" item="7"/>
          <tpl hier="23" item="5"/>
          <tpl hier="24" item="4"/>
          <tpl fld="0" item="0"/>
        </tpls>
      </m>
      <n v="2">
        <tpls c="8">
          <tpl fld="1" item="84"/>
          <tpl hier="17" item="3"/>
          <tpl hier="19" item="1"/>
          <tpl hier="20" item="2"/>
          <tpl hier="22" item="7"/>
          <tpl hier="23" item="5"/>
          <tpl hier="24" item="4"/>
          <tpl fld="0" item="0"/>
        </tpls>
      </n>
      <n v="2">
        <tpls c="8">
          <tpl fld="1" item="140"/>
          <tpl hier="17" item="3"/>
          <tpl hier="19" item="1"/>
          <tpl hier="20" item="2"/>
          <tpl hier="22" item="7"/>
          <tpl hier="23" item="5"/>
          <tpl hier="24" item="4"/>
          <tpl fld="0" item="0"/>
        </tpls>
      </n>
      <n v="1">
        <tpls c="8">
          <tpl fld="1" item="196"/>
          <tpl hier="17" item="3"/>
          <tpl hier="19" item="1"/>
          <tpl hier="20" item="2"/>
          <tpl hier="22" item="7"/>
          <tpl hier="23" item="5"/>
          <tpl hier="24" item="4"/>
          <tpl fld="0" item="0"/>
        </tpls>
      </n>
      <n v="32.430000305175781">
        <tpls c="8">
          <tpl fld="1" item="196"/>
          <tpl hier="17" item="3"/>
          <tpl hier="19" item="1"/>
          <tpl hier="20" item="2"/>
          <tpl hier="22" item="7"/>
          <tpl hier="23" item="5"/>
          <tpl hier="24" item="4"/>
          <tpl fld="0" item="1"/>
        </tpls>
      </n>
      <m>
        <tpls c="8">
          <tpl fld="1" item="148"/>
          <tpl hier="17" item="3"/>
          <tpl hier="19" item="1"/>
          <tpl hier="20" item="2"/>
          <tpl hier="22" item="7"/>
          <tpl hier="23" item="5"/>
          <tpl hier="24" item="4"/>
          <tpl fld="0" item="0"/>
        </tpls>
      </m>
      <m>
        <tpls c="8">
          <tpl fld="1" item="148"/>
          <tpl hier="17" item="3"/>
          <tpl hier="19" item="1"/>
          <tpl hier="20" item="2"/>
          <tpl hier="22" item="7"/>
          <tpl hier="23" item="5"/>
          <tpl hier="24" item="4"/>
          <tpl fld="0" item="1"/>
        </tpls>
      </m>
      <m>
        <tpls c="8">
          <tpl fld="1" item="100"/>
          <tpl hier="17" item="3"/>
          <tpl hier="19" item="1"/>
          <tpl hier="20" item="2"/>
          <tpl hier="22" item="7"/>
          <tpl hier="23" item="5"/>
          <tpl hier="24" item="4"/>
          <tpl fld="0" item="0"/>
        </tpls>
      </m>
      <m>
        <tpls c="8">
          <tpl fld="1" item="100"/>
          <tpl hier="17" item="3"/>
          <tpl hier="19" item="1"/>
          <tpl hier="20" item="2"/>
          <tpl hier="22" item="7"/>
          <tpl hier="23" item="5"/>
          <tpl hier="24" item="4"/>
          <tpl fld="0" item="1"/>
        </tpls>
      </m>
      <n v="3">
        <tpls c="8">
          <tpl fld="1" item="60"/>
          <tpl hier="17" item="3"/>
          <tpl hier="19" item="1"/>
          <tpl hier="20" item="2"/>
          <tpl hier="22" item="7"/>
          <tpl hier="23" item="5"/>
          <tpl hier="24" item="4"/>
          <tpl fld="0" item="0"/>
        </tpls>
      </n>
      <n v="97.290000915527344">
        <tpls c="8">
          <tpl fld="1" item="60"/>
          <tpl hier="17" item="3"/>
          <tpl hier="19" item="1"/>
          <tpl hier="20" item="2"/>
          <tpl hier="22" item="7"/>
          <tpl hier="23" item="5"/>
          <tpl hier="24" item="4"/>
          <tpl fld="0" item="1"/>
        </tpls>
      </n>
      <n v="1">
        <tpls c="8">
          <tpl fld="1" item="12"/>
          <tpl hier="17" item="3"/>
          <tpl hier="19" item="1"/>
          <tpl hier="20" item="2"/>
          <tpl hier="22" item="7"/>
          <tpl hier="23" item="5"/>
          <tpl hier="24" item="4"/>
          <tpl fld="0" item="0"/>
        </tpls>
      </n>
      <n v="32.430000305175781">
        <tpls c="8">
          <tpl fld="1" item="12"/>
          <tpl hier="17" item="3"/>
          <tpl hier="19" item="1"/>
          <tpl hier="20" item="2"/>
          <tpl hier="22" item="7"/>
          <tpl hier="23" item="5"/>
          <tpl hier="24" item="4"/>
          <tpl fld="0" item="1"/>
        </tpls>
      </n>
      <n v="2">
        <tpls c="8">
          <tpl fld="1" item="164"/>
          <tpl hier="17" item="3"/>
          <tpl hier="19" item="1"/>
          <tpl hier="20" item="2"/>
          <tpl hier="22" item="7"/>
          <tpl hier="23" item="5"/>
          <tpl hier="24" item="4"/>
          <tpl fld="0" item="0"/>
        </tpls>
      </n>
      <n v="64.860000610351563">
        <tpls c="8">
          <tpl fld="1" item="164"/>
          <tpl hier="17" item="3"/>
          <tpl hier="19" item="1"/>
          <tpl hier="20" item="2"/>
          <tpl hier="22" item="7"/>
          <tpl hier="23" item="5"/>
          <tpl hier="24" item="4"/>
          <tpl fld="0" item="1"/>
        </tpls>
      </n>
      <m>
        <tpls c="8">
          <tpl fld="1" item="116"/>
          <tpl hier="17" item="3"/>
          <tpl hier="19" item="1"/>
          <tpl hier="20" item="2"/>
          <tpl hier="22" item="7"/>
          <tpl hier="23" item="5"/>
          <tpl hier="24" item="4"/>
          <tpl fld="0" item="0"/>
        </tpls>
      </m>
      <m>
        <tpls c="8">
          <tpl fld="1" item="116"/>
          <tpl hier="17" item="3"/>
          <tpl hier="19" item="1"/>
          <tpl hier="20" item="2"/>
          <tpl hier="22" item="7"/>
          <tpl hier="23" item="5"/>
          <tpl hier="24" item="4"/>
          <tpl fld="0" item="1"/>
        </tpls>
      </m>
      <n v="2">
        <tpls c="8">
          <tpl fld="1" item="52"/>
          <tpl hier="17" item="3"/>
          <tpl hier="19" item="1"/>
          <tpl hier="20" item="2"/>
          <tpl hier="22" item="7"/>
          <tpl hier="23" item="5"/>
          <tpl hier="24" item="4"/>
          <tpl fld="0" item="0"/>
        </tpls>
      </n>
      <n v="64.860000610351563">
        <tpls c="8">
          <tpl fld="1" item="52"/>
          <tpl hier="17" item="3"/>
          <tpl hier="19" item="1"/>
          <tpl hier="20" item="2"/>
          <tpl hier="22" item="7"/>
          <tpl hier="23" item="5"/>
          <tpl hier="24" item="4"/>
          <tpl fld="0" item="1"/>
        </tpls>
      </n>
      <m>
        <tpls c="8">
          <tpl fld="1" item="195"/>
          <tpl hier="17" item="3"/>
          <tpl hier="19" item="1"/>
          <tpl hier="20" item="2"/>
          <tpl hier="22" item="7"/>
          <tpl hier="23" item="5"/>
          <tpl hier="24" item="4"/>
          <tpl fld="0" item="0"/>
        </tpls>
      </m>
      <m>
        <tpls c="8">
          <tpl fld="1" item="195"/>
          <tpl hier="17" item="3"/>
          <tpl hier="19" item="1"/>
          <tpl hier="20" item="2"/>
          <tpl hier="22" item="7"/>
          <tpl hier="23" item="5"/>
          <tpl hier="24" item="4"/>
          <tpl fld="0" item="1"/>
        </tpls>
      </m>
      <n v="2">
        <tpls c="8">
          <tpl fld="1" item="187"/>
          <tpl hier="17" item="3"/>
          <tpl hier="19" item="1"/>
          <tpl hier="20" item="2"/>
          <tpl hier="22" item="7"/>
          <tpl hier="23" item="5"/>
          <tpl hier="24" item="4"/>
          <tpl fld="0" item="0"/>
        </tpls>
      </n>
      <n v="64.860000610351563">
        <tpls c="8">
          <tpl fld="1" item="187"/>
          <tpl hier="17" item="3"/>
          <tpl hier="19" item="1"/>
          <tpl hier="20" item="2"/>
          <tpl hier="22" item="7"/>
          <tpl hier="23" item="5"/>
          <tpl hier="24" item="4"/>
          <tpl fld="0" item="1"/>
        </tpls>
      </n>
      <n v="1">
        <tpls c="8">
          <tpl fld="1" item="179"/>
          <tpl hier="17" item="3"/>
          <tpl hier="19" item="1"/>
          <tpl hier="20" item="2"/>
          <tpl hier="22" item="7"/>
          <tpl hier="23" item="5"/>
          <tpl hier="24" item="4"/>
          <tpl fld="0" item="0"/>
        </tpls>
      </n>
      <n v="32.430000305175781">
        <tpls c="8">
          <tpl fld="1" item="179"/>
          <tpl hier="17" item="3"/>
          <tpl hier="19" item="1"/>
          <tpl hier="20" item="2"/>
          <tpl hier="22" item="7"/>
          <tpl hier="23" item="5"/>
          <tpl hier="24" item="4"/>
          <tpl fld="0" item="1"/>
        </tpls>
      </n>
      <n v="3">
        <tpls c="8">
          <tpl fld="1" item="171"/>
          <tpl hier="17" item="3"/>
          <tpl hier="19" item="1"/>
          <tpl hier="20" item="2"/>
          <tpl hier="22" item="7"/>
          <tpl hier="23" item="5"/>
          <tpl hier="24" item="4"/>
          <tpl fld="0" item="0"/>
        </tpls>
      </n>
      <n v="97.290000915527344">
        <tpls c="8">
          <tpl fld="1" item="171"/>
          <tpl hier="17" item="3"/>
          <tpl hier="19" item="1"/>
          <tpl hier="20" item="2"/>
          <tpl hier="22" item="7"/>
          <tpl hier="23" item="5"/>
          <tpl hier="24" item="4"/>
          <tpl fld="0" item="1"/>
        </tpls>
      </n>
      <m>
        <tpls c="8">
          <tpl fld="1" item="163"/>
          <tpl hier="17" item="3"/>
          <tpl hier="19" item="1"/>
          <tpl hier="20" item="2"/>
          <tpl hier="22" item="7"/>
          <tpl hier="23" item="5"/>
          <tpl hier="24" item="4"/>
          <tpl fld="0" item="0"/>
        </tpls>
      </m>
      <m>
        <tpls c="8">
          <tpl fld="1" item="163"/>
          <tpl hier="17" item="3"/>
          <tpl hier="19" item="1"/>
          <tpl hier="20" item="2"/>
          <tpl hier="22" item="7"/>
          <tpl hier="23" item="5"/>
          <tpl hier="24" item="4"/>
          <tpl fld="0" item="1"/>
        </tpls>
      </m>
      <n v="1">
        <tpls c="8">
          <tpl fld="1" item="155"/>
          <tpl hier="17" item="3"/>
          <tpl hier="19" item="1"/>
          <tpl hier="20" item="2"/>
          <tpl hier="22" item="7"/>
          <tpl hier="23" item="5"/>
          <tpl hier="24" item="4"/>
          <tpl fld="0" item="0"/>
        </tpls>
      </n>
      <n v="32.430000305175781">
        <tpls c="8">
          <tpl fld="1" item="155"/>
          <tpl hier="17" item="3"/>
          <tpl hier="19" item="1"/>
          <tpl hier="20" item="2"/>
          <tpl hier="22" item="7"/>
          <tpl hier="23" item="5"/>
          <tpl hier="24" item="4"/>
          <tpl fld="0" item="1"/>
        </tpls>
      </n>
      <n v="2">
        <tpls c="8">
          <tpl fld="1" item="147"/>
          <tpl hier="17" item="3"/>
          <tpl hier="19" item="1"/>
          <tpl hier="20" item="2"/>
          <tpl hier="22" item="7"/>
          <tpl hier="23" item="5"/>
          <tpl hier="24" item="4"/>
          <tpl fld="0" item="0"/>
        </tpls>
      </n>
      <n v="97.290000915527344">
        <tpls c="8">
          <tpl fld="1" item="147"/>
          <tpl hier="17" item="3"/>
          <tpl hier="19" item="1"/>
          <tpl hier="20" item="2"/>
          <tpl hier="22" item="7"/>
          <tpl hier="23" item="5"/>
          <tpl hier="24" item="4"/>
          <tpl fld="0" item="1"/>
        </tpls>
      </n>
      <n v="1">
        <tpls c="8">
          <tpl fld="1" item="139"/>
          <tpl hier="17" item="3"/>
          <tpl hier="19" item="1"/>
          <tpl hier="20" item="2"/>
          <tpl hier="22" item="7"/>
          <tpl hier="23" item="5"/>
          <tpl hier="24" item="4"/>
          <tpl fld="0" item="0"/>
        </tpls>
      </n>
      <n v="32.430000305175781">
        <tpls c="8">
          <tpl fld="1" item="139"/>
          <tpl hier="17" item="3"/>
          <tpl hier="19" item="1"/>
          <tpl hier="20" item="2"/>
          <tpl hier="22" item="7"/>
          <tpl hier="23" item="5"/>
          <tpl hier="24" item="4"/>
          <tpl fld="0" item="1"/>
        </tpls>
      </n>
      <m>
        <tpls c="8">
          <tpl fld="1" item="131"/>
          <tpl hier="17" item="3"/>
          <tpl hier="19" item="1"/>
          <tpl hier="20" item="2"/>
          <tpl hier="22" item="7"/>
          <tpl hier="23" item="5"/>
          <tpl hier="24" item="4"/>
          <tpl fld="0" item="0"/>
        </tpls>
      </m>
      <m>
        <tpls c="8">
          <tpl fld="1" item="131"/>
          <tpl hier="17" item="3"/>
          <tpl hier="19" item="1"/>
          <tpl hier="20" item="2"/>
          <tpl hier="22" item="7"/>
          <tpl hier="23" item="5"/>
          <tpl hier="24" item="4"/>
          <tpl fld="0" item="1"/>
        </tpls>
      </m>
      <n v="2">
        <tpls c="8">
          <tpl fld="1" item="123"/>
          <tpl hier="17" item="3"/>
          <tpl hier="19" item="1"/>
          <tpl hier="20" item="2"/>
          <tpl hier="22" item="7"/>
          <tpl hier="23" item="5"/>
          <tpl hier="24" item="4"/>
          <tpl fld="0" item="0"/>
        </tpls>
      </n>
      <n v="64.860000610351563">
        <tpls c="8">
          <tpl fld="1" item="123"/>
          <tpl hier="17" item="3"/>
          <tpl hier="19" item="1"/>
          <tpl hier="20" item="2"/>
          <tpl hier="22" item="7"/>
          <tpl hier="23" item="5"/>
          <tpl hier="24" item="4"/>
          <tpl fld="0" item="1"/>
        </tpls>
      </n>
      <n v="1">
        <tpls c="8">
          <tpl fld="1" item="115"/>
          <tpl hier="17" item="3"/>
          <tpl hier="19" item="1"/>
          <tpl hier="20" item="2"/>
          <tpl hier="22" item="7"/>
          <tpl hier="23" item="5"/>
          <tpl hier="24" item="4"/>
          <tpl fld="0" item="0"/>
        </tpls>
      </n>
      <n v="32.430000305175781">
        <tpls c="8">
          <tpl fld="1" item="115"/>
          <tpl hier="17" item="3"/>
          <tpl hier="19" item="1"/>
          <tpl hier="20" item="2"/>
          <tpl hier="22" item="7"/>
          <tpl hier="23" item="5"/>
          <tpl hier="24" item="4"/>
          <tpl fld="0" item="1"/>
        </tpls>
      </n>
      <m>
        <tpls c="8">
          <tpl fld="1" item="107"/>
          <tpl hier="17" item="3"/>
          <tpl hier="19" item="1"/>
          <tpl hier="20" item="2"/>
          <tpl hier="22" item="7"/>
          <tpl hier="23" item="5"/>
          <tpl hier="24" item="4"/>
          <tpl fld="0" item="0"/>
        </tpls>
      </m>
      <m>
        <tpls c="8">
          <tpl fld="1" item="107"/>
          <tpl hier="17" item="3"/>
          <tpl hier="19" item="1"/>
          <tpl hier="20" item="2"/>
          <tpl hier="22" item="7"/>
          <tpl hier="23" item="5"/>
          <tpl hier="24" item="4"/>
          <tpl fld="0" item="1"/>
        </tpls>
      </m>
      <n v="1">
        <tpls c="8">
          <tpl fld="1" item="99"/>
          <tpl hier="17" item="3"/>
          <tpl hier="19" item="1"/>
          <tpl hier="20" item="2"/>
          <tpl hier="22" item="7"/>
          <tpl hier="23" item="5"/>
          <tpl hier="24" item="4"/>
          <tpl fld="0" item="0"/>
        </tpls>
      </n>
      <n v="32.430000305175781">
        <tpls c="8">
          <tpl fld="1" item="99"/>
          <tpl hier="17" item="3"/>
          <tpl hier="19" item="1"/>
          <tpl hier="20" item="2"/>
          <tpl hier="22" item="7"/>
          <tpl hier="23" item="5"/>
          <tpl hier="24" item="4"/>
          <tpl fld="0" item="1"/>
        </tpls>
      </n>
      <n v="1">
        <tpls c="8">
          <tpl fld="1" item="91"/>
          <tpl hier="17" item="3"/>
          <tpl hier="19" item="1"/>
          <tpl hier="20" item="2"/>
          <tpl hier="22" item="7"/>
          <tpl hier="23" item="5"/>
          <tpl hier="24" item="4"/>
          <tpl fld="0" item="0"/>
        </tpls>
      </n>
      <n v="32.430000305175781">
        <tpls c="8">
          <tpl fld="1" item="91"/>
          <tpl hier="17" item="3"/>
          <tpl hier="19" item="1"/>
          <tpl hier="20" item="2"/>
          <tpl hier="22" item="7"/>
          <tpl hier="23" item="5"/>
          <tpl hier="24" item="4"/>
          <tpl fld="0" item="1"/>
        </tpls>
      </n>
      <n v="2">
        <tpls c="8">
          <tpl fld="1" item="83"/>
          <tpl hier="17" item="3"/>
          <tpl hier="19" item="1"/>
          <tpl hier="20" item="2"/>
          <tpl hier="22" item="7"/>
          <tpl hier="23" item="5"/>
          <tpl hier="24" item="4"/>
          <tpl fld="0" item="0"/>
        </tpls>
      </n>
      <n v="64.860000610351563">
        <tpls c="8">
          <tpl fld="1" item="83"/>
          <tpl hier="17" item="3"/>
          <tpl hier="19" item="1"/>
          <tpl hier="20" item="2"/>
          <tpl hier="22" item="7"/>
          <tpl hier="23" item="5"/>
          <tpl hier="24" item="4"/>
          <tpl fld="0" item="1"/>
        </tpls>
      </n>
      <m>
        <tpls c="8">
          <tpl fld="1" item="75"/>
          <tpl hier="17" item="3"/>
          <tpl hier="19" item="1"/>
          <tpl hier="20" item="2"/>
          <tpl hier="22" item="7"/>
          <tpl hier="23" item="5"/>
          <tpl hier="24" item="4"/>
          <tpl fld="0" item="0"/>
        </tpls>
      </m>
      <m>
        <tpls c="8">
          <tpl fld="1" item="75"/>
          <tpl hier="17" item="3"/>
          <tpl hier="19" item="1"/>
          <tpl hier="20" item="2"/>
          <tpl hier="22" item="7"/>
          <tpl hier="23" item="5"/>
          <tpl hier="24" item="4"/>
          <tpl fld="0" item="1"/>
        </tpls>
      </m>
      <n v="1">
        <tpls c="8">
          <tpl fld="1" item="67"/>
          <tpl hier="17" item="3"/>
          <tpl hier="19" item="1"/>
          <tpl hier="20" item="2"/>
          <tpl hier="22" item="7"/>
          <tpl hier="23" item="5"/>
          <tpl hier="24" item="4"/>
          <tpl fld="0" item="0"/>
        </tpls>
      </n>
      <n v="32.430000305175781">
        <tpls c="8">
          <tpl fld="1" item="67"/>
          <tpl hier="17" item="3"/>
          <tpl hier="19" item="1"/>
          <tpl hier="20" item="2"/>
          <tpl hier="22" item="7"/>
          <tpl hier="23" item="5"/>
          <tpl hier="24" item="4"/>
          <tpl fld="0" item="1"/>
        </tpls>
      </n>
      <m>
        <tpls c="8">
          <tpl fld="1" item="59"/>
          <tpl hier="17" item="3"/>
          <tpl hier="19" item="1"/>
          <tpl hier="20" item="2"/>
          <tpl hier="22" item="7"/>
          <tpl hier="23" item="5"/>
          <tpl hier="24" item="4"/>
          <tpl fld="0" item="0"/>
        </tpls>
      </m>
      <m>
        <tpls c="8">
          <tpl fld="1" item="59"/>
          <tpl hier="17" item="3"/>
          <tpl hier="19" item="1"/>
          <tpl hier="20" item="2"/>
          <tpl hier="22" item="7"/>
          <tpl hier="23" item="5"/>
          <tpl hier="24" item="4"/>
          <tpl fld="0" item="1"/>
        </tpls>
      </m>
      <m>
        <tpls c="8">
          <tpl fld="1" item="51"/>
          <tpl hier="17" item="3"/>
          <tpl hier="19" item="1"/>
          <tpl hier="20" item="2"/>
          <tpl hier="22" item="7"/>
          <tpl hier="23" item="5"/>
          <tpl hier="24" item="4"/>
          <tpl fld="0" item="0"/>
        </tpls>
      </m>
      <m>
        <tpls c="8">
          <tpl fld="1" item="51"/>
          <tpl hier="17" item="3"/>
          <tpl hier="19" item="1"/>
          <tpl hier="20" item="2"/>
          <tpl hier="22" item="7"/>
          <tpl hier="23" item="5"/>
          <tpl hier="24" item="4"/>
          <tpl fld="0" item="1"/>
        </tpls>
      </m>
      <n v="2">
        <tpls c="8">
          <tpl fld="1" item="43"/>
          <tpl hier="17" item="3"/>
          <tpl hier="19" item="1"/>
          <tpl hier="20" item="2"/>
          <tpl hier="22" item="7"/>
          <tpl hier="23" item="5"/>
          <tpl hier="24" item="4"/>
          <tpl fld="0" item="0"/>
        </tpls>
      </n>
      <n v="64.860000610351563">
        <tpls c="8">
          <tpl fld="1" item="43"/>
          <tpl hier="17" item="3"/>
          <tpl hier="19" item="1"/>
          <tpl hier="20" item="2"/>
          <tpl hier="22" item="7"/>
          <tpl hier="23" item="5"/>
          <tpl hier="24" item="4"/>
          <tpl fld="0" item="1"/>
        </tpls>
      </n>
      <n v="1">
        <tpls c="8">
          <tpl fld="1" item="35"/>
          <tpl hier="17" item="3"/>
          <tpl hier="19" item="1"/>
          <tpl hier="20" item="2"/>
          <tpl hier="22" item="7"/>
          <tpl hier="23" item="5"/>
          <tpl hier="24" item="4"/>
          <tpl fld="0" item="0"/>
        </tpls>
      </n>
      <n v="32.430000305175781">
        <tpls c="8">
          <tpl fld="1" item="35"/>
          <tpl hier="17" item="3"/>
          <tpl hier="19" item="1"/>
          <tpl hier="20" item="2"/>
          <tpl hier="22" item="7"/>
          <tpl hier="23" item="5"/>
          <tpl hier="24" item="4"/>
          <tpl fld="0" item="1"/>
        </tpls>
      </n>
      <m>
        <tpls c="8">
          <tpl fld="1" item="27"/>
          <tpl hier="17" item="3"/>
          <tpl hier="19" item="1"/>
          <tpl hier="20" item="2"/>
          <tpl hier="22" item="7"/>
          <tpl hier="23" item="5"/>
          <tpl hier="24" item="4"/>
          <tpl fld="0" item="0"/>
        </tpls>
      </m>
      <m>
        <tpls c="8">
          <tpl fld="1" item="27"/>
          <tpl hier="17" item="3"/>
          <tpl hier="19" item="1"/>
          <tpl hier="20" item="2"/>
          <tpl hier="22" item="7"/>
          <tpl hier="23" item="5"/>
          <tpl hier="24" item="4"/>
          <tpl fld="0" item="1"/>
        </tpls>
      </m>
      <m>
        <tpls c="8">
          <tpl fld="1" item="19"/>
          <tpl hier="17" item="3"/>
          <tpl hier="19" item="1"/>
          <tpl hier="20" item="2"/>
          <tpl hier="22" item="7"/>
          <tpl hier="23" item="5"/>
          <tpl hier="24" item="4"/>
          <tpl fld="0" item="0"/>
        </tpls>
      </m>
      <m>
        <tpls c="8">
          <tpl fld="1" item="19"/>
          <tpl hier="17" item="3"/>
          <tpl hier="19" item="1"/>
          <tpl hier="20" item="2"/>
          <tpl hier="22" item="7"/>
          <tpl hier="23" item="5"/>
          <tpl hier="24" item="4"/>
          <tpl fld="0" item="1"/>
        </tpls>
      </m>
      <n v="3">
        <tpls c="8">
          <tpl fld="1" item="11"/>
          <tpl hier="17" item="3"/>
          <tpl hier="19" item="1"/>
          <tpl hier="20" item="2"/>
          <tpl hier="22" item="7"/>
          <tpl hier="23" item="5"/>
          <tpl hier="24" item="4"/>
          <tpl fld="0" item="0"/>
        </tpls>
      </n>
      <n v="97.290000915527344">
        <tpls c="8">
          <tpl fld="1" item="11"/>
          <tpl hier="17" item="3"/>
          <tpl hier="19" item="1"/>
          <tpl hier="20" item="2"/>
          <tpl hier="22" item="7"/>
          <tpl hier="23" item="5"/>
          <tpl hier="24" item="4"/>
          <tpl fld="0" item="1"/>
        </tpls>
      </n>
      <n v="2">
        <tpls c="8">
          <tpl fld="1" item="3"/>
          <tpl hier="17" item="3"/>
          <tpl hier="19" item="1"/>
          <tpl hier="20" item="2"/>
          <tpl hier="22" item="7"/>
          <tpl hier="23" item="5"/>
          <tpl hier="24" item="4"/>
          <tpl fld="0" item="0"/>
        </tpls>
      </n>
      <n v="64.860000610351563">
        <tpls c="8">
          <tpl fld="1" item="3"/>
          <tpl hier="17" item="3"/>
          <tpl hier="19" item="1"/>
          <tpl hier="20" item="2"/>
          <tpl hier="22" item="7"/>
          <tpl hier="23" item="5"/>
          <tpl hier="24" item="4"/>
          <tpl fld="0" item="1"/>
        </tpls>
      </n>
      <n v="1">
        <tpls c="8">
          <tpl fld="1" item="17"/>
          <tpl hier="17" item="3"/>
          <tpl hier="19" item="1"/>
          <tpl hier="20" item="2"/>
          <tpl hier="22" item="7"/>
          <tpl hier="23" item="5"/>
          <tpl hier="24" item="4"/>
          <tpl fld="0" item="0"/>
        </tpls>
      </n>
      <n v="32.430000305175781">
        <tpls c="8">
          <tpl fld="1" item="17"/>
          <tpl hier="17" item="3"/>
          <tpl hier="19" item="1"/>
          <tpl hier="20" item="2"/>
          <tpl hier="22" item="7"/>
          <tpl hier="23" item="5"/>
          <tpl hier="24" item="4"/>
          <tpl fld="0" item="1"/>
        </tpls>
      </n>
      <n v="1">
        <tpls c="8">
          <tpl fld="1" item="31"/>
          <tpl hier="17" item="3"/>
          <tpl hier="19" item="1"/>
          <tpl hier="20" item="2"/>
          <tpl hier="22" item="7"/>
          <tpl hier="23" item="5"/>
          <tpl hier="24" item="4"/>
          <tpl fld="0" item="0"/>
        </tpls>
      </n>
      <n v="32.430000305175781">
        <tpls c="8">
          <tpl fld="1" item="31"/>
          <tpl hier="17" item="3"/>
          <tpl hier="19" item="1"/>
          <tpl hier="20" item="2"/>
          <tpl hier="22" item="7"/>
          <tpl hier="23" item="5"/>
          <tpl hier="24" item="4"/>
          <tpl fld="0" item="1"/>
        </tpls>
      </n>
      <m>
        <tpls c="8">
          <tpl fld="1" item="172"/>
          <tpl hier="17" item="3"/>
          <tpl hier="19" item="1"/>
          <tpl hier="20" item="2"/>
          <tpl hier="22" item="7"/>
          <tpl hier="23" item="5"/>
          <tpl hier="24" item="4"/>
          <tpl fld="0" item="0"/>
        </tpls>
      </m>
      <m>
        <tpls c="8">
          <tpl fld="1" item="172"/>
          <tpl hier="17" item="3"/>
          <tpl hier="19" item="1"/>
          <tpl hier="20" item="2"/>
          <tpl hier="22" item="7"/>
          <tpl hier="23" item="5"/>
          <tpl hier="24" item="4"/>
          <tpl fld="0" item="1"/>
        </tpls>
      </m>
      <n v="3">
        <tpls c="8">
          <tpl fld="1" item="124"/>
          <tpl hier="17" item="3"/>
          <tpl hier="19" item="1"/>
          <tpl hier="20" item="2"/>
          <tpl hier="22" item="7"/>
          <tpl hier="23" item="5"/>
          <tpl hier="24" item="4"/>
          <tpl fld="0" item="0"/>
        </tpls>
      </n>
      <n v="129.72000122070313">
        <tpls c="8">
          <tpl fld="1" item="124"/>
          <tpl hier="17" item="3"/>
          <tpl hier="19" item="1"/>
          <tpl hier="20" item="2"/>
          <tpl hier="22" item="7"/>
          <tpl hier="23" item="5"/>
          <tpl hier="24" item="4"/>
          <tpl fld="0" item="1"/>
        </tpls>
      </n>
      <m>
        <tpls c="8">
          <tpl fld="1" item="68"/>
          <tpl hier="17" item="3"/>
          <tpl hier="19" item="1"/>
          <tpl hier="20" item="2"/>
          <tpl hier="22" item="7"/>
          <tpl hier="23" item="5"/>
          <tpl hier="24" item="4"/>
          <tpl fld="0" item="0"/>
        </tpls>
      </m>
      <m>
        <tpls c="8">
          <tpl fld="1" item="68"/>
          <tpl hier="17" item="3"/>
          <tpl hier="19" item="1"/>
          <tpl hier="20" item="2"/>
          <tpl hier="22" item="7"/>
          <tpl hier="23" item="5"/>
          <tpl hier="24" item="4"/>
          <tpl fld="0" item="1"/>
        </tpls>
      </m>
      <n v="1">
        <tpls c="8">
          <tpl fld="1" item="20"/>
          <tpl hier="17" item="3"/>
          <tpl hier="19" item="1"/>
          <tpl hier="20" item="2"/>
          <tpl hier="22" item="7"/>
          <tpl hier="23" item="5"/>
          <tpl hier="24" item="4"/>
          <tpl fld="0" item="0"/>
        </tpls>
      </n>
      <n v="32.430000305175781">
        <tpls c="8">
          <tpl fld="1" item="20"/>
          <tpl hier="17" item="3"/>
          <tpl hier="19" item="1"/>
          <tpl hier="20" item="2"/>
          <tpl hier="22" item="7"/>
          <tpl hier="23" item="5"/>
          <tpl hier="24" item="4"/>
          <tpl fld="0" item="1"/>
        </tpls>
      </n>
      <n v="63.380001068115234">
        <tpls c="8">
          <tpl fld="1" item="73"/>
          <tpl hier="17" item="3"/>
          <tpl hier="19" item="1"/>
          <tpl hier="20" item="2"/>
          <tpl hier="22" item="8"/>
          <tpl hier="23" item="5"/>
          <tpl hier="24" item="4"/>
          <tpl fld="0" item="1"/>
        </tpls>
      </n>
      <n v="63.380001068115234">
        <tpls c="8">
          <tpl fld="1" item="49"/>
          <tpl hier="17" item="3"/>
          <tpl hier="19" item="1"/>
          <tpl hier="20" item="2"/>
          <tpl hier="22" item="8"/>
          <tpl hier="23" item="5"/>
          <tpl hier="24" item="4"/>
          <tpl fld="0" item="1"/>
        </tpls>
      </n>
      <n v="31.690000534057617">
        <tpls c="8">
          <tpl fld="1" item="137"/>
          <tpl hier="17" item="3"/>
          <tpl hier="19" item="1"/>
          <tpl hier="20" item="2"/>
          <tpl hier="22" item="8"/>
          <tpl hier="23" item="5"/>
          <tpl hier="24" item="4"/>
          <tpl fld="0" item="1"/>
        </tpls>
      </n>
      <n v="63.380001068115234">
        <tpls c="8">
          <tpl fld="1" item="81"/>
          <tpl hier="17" item="3"/>
          <tpl hier="19" item="1"/>
          <tpl hier="20" item="2"/>
          <tpl hier="22" item="8"/>
          <tpl hier="23" item="5"/>
          <tpl hier="24" item="4"/>
          <tpl fld="0" item="1"/>
        </tpls>
      </n>
      <n v="95.070001602172852">
        <tpls c="8">
          <tpl fld="1" item="194"/>
          <tpl hier="17" item="3"/>
          <tpl hier="19" item="1"/>
          <tpl hier="20" item="2"/>
          <tpl hier="22" item="8"/>
          <tpl hier="23" item="5"/>
          <tpl hier="24" item="4"/>
          <tpl fld="0" item="1"/>
        </tpls>
      </n>
      <m>
        <tpls c="8">
          <tpl fld="1" item="186"/>
          <tpl hier="17" item="3"/>
          <tpl hier="19" item="1"/>
          <tpl hier="20" item="2"/>
          <tpl hier="22" item="8"/>
          <tpl hier="23" item="5"/>
          <tpl hier="24" item="4"/>
          <tpl fld="0" item="1"/>
        </tpls>
      </m>
      <n v="31.690000534057617">
        <tpls c="8">
          <tpl fld="1" item="178"/>
          <tpl hier="17" item="3"/>
          <tpl hier="19" item="1"/>
          <tpl hier="20" item="2"/>
          <tpl hier="22" item="8"/>
          <tpl hier="23" item="5"/>
          <tpl hier="24" item="4"/>
          <tpl fld="0" item="1"/>
        </tpls>
      </n>
      <m>
        <tpls c="8">
          <tpl fld="1" item="170"/>
          <tpl hier="17" item="3"/>
          <tpl hier="19" item="1"/>
          <tpl hier="20" item="2"/>
          <tpl hier="22" item="8"/>
          <tpl hier="23" item="5"/>
          <tpl hier="24" item="4"/>
          <tpl fld="0" item="1"/>
        </tpls>
      </m>
      <n v="63.380001068115234">
        <tpls c="8">
          <tpl fld="1" item="162"/>
          <tpl hier="17" item="3"/>
          <tpl hier="19" item="1"/>
          <tpl hier="20" item="2"/>
          <tpl hier="22" item="8"/>
          <tpl hier="23" item="5"/>
          <tpl hier="24" item="4"/>
          <tpl fld="0" item="1"/>
        </tpls>
      </n>
      <m>
        <tpls c="8">
          <tpl fld="1" item="154"/>
          <tpl hier="17" item="3"/>
          <tpl hier="19" item="1"/>
          <tpl hier="20" item="2"/>
          <tpl hier="22" item="8"/>
          <tpl hier="23" item="5"/>
          <tpl hier="24" item="4"/>
          <tpl fld="0" item="1"/>
        </tpls>
      </m>
      <n v="31.690000534057617">
        <tpls c="8">
          <tpl fld="1" item="146"/>
          <tpl hier="17" item="3"/>
          <tpl hier="19" item="1"/>
          <tpl hier="20" item="2"/>
          <tpl hier="22" item="8"/>
          <tpl hier="23" item="5"/>
          <tpl hier="24" item="4"/>
          <tpl fld="0" item="1"/>
        </tpls>
      </n>
      <n v="95.070001602172852">
        <tpls c="8">
          <tpl fld="1" item="138"/>
          <tpl hier="17" item="3"/>
          <tpl hier="19" item="1"/>
          <tpl hier="20" item="2"/>
          <tpl hier="22" item="8"/>
          <tpl hier="23" item="5"/>
          <tpl hier="24" item="4"/>
          <tpl fld="0" item="1"/>
        </tpls>
      </n>
      <n v="31.690000534057617">
        <tpls c="8">
          <tpl fld="1" item="130"/>
          <tpl hier="17" item="3"/>
          <tpl hier="19" item="1"/>
          <tpl hier="20" item="2"/>
          <tpl hier="22" item="8"/>
          <tpl hier="23" item="5"/>
          <tpl hier="24" item="4"/>
          <tpl fld="0" item="1"/>
        </tpls>
      </n>
      <n v="31.690000534057617">
        <tpls c="8">
          <tpl fld="1" item="122"/>
          <tpl hier="17" item="3"/>
          <tpl hier="19" item="1"/>
          <tpl hier="20" item="2"/>
          <tpl hier="22" item="8"/>
          <tpl hier="23" item="5"/>
          <tpl hier="24" item="4"/>
          <tpl fld="0" item="1"/>
        </tpls>
      </n>
      <n v="31.690000534057617">
        <tpls c="8">
          <tpl fld="1" item="114"/>
          <tpl hier="17" item="3"/>
          <tpl hier="19" item="1"/>
          <tpl hier="20" item="2"/>
          <tpl hier="22" item="8"/>
          <tpl hier="23" item="5"/>
          <tpl hier="24" item="4"/>
          <tpl fld="0" item="1"/>
        </tpls>
      </n>
      <m>
        <tpls c="8">
          <tpl fld="1" item="106"/>
          <tpl hier="17" item="3"/>
          <tpl hier="19" item="1"/>
          <tpl hier="20" item="2"/>
          <tpl hier="22" item="8"/>
          <tpl hier="23" item="5"/>
          <tpl hier="24" item="4"/>
          <tpl fld="0" item="1"/>
        </tpls>
      </m>
      <m>
        <tpls c="8">
          <tpl fld="1" item="98"/>
          <tpl hier="17" item="3"/>
          <tpl hier="19" item="1"/>
          <tpl hier="20" item="2"/>
          <tpl hier="22" item="8"/>
          <tpl hier="23" item="5"/>
          <tpl hier="24" item="4"/>
          <tpl fld="0" item="1"/>
        </tpls>
      </m>
      <m>
        <tpls c="8">
          <tpl fld="1" item="90"/>
          <tpl hier="17" item="3"/>
          <tpl hier="19" item="1"/>
          <tpl hier="20" item="2"/>
          <tpl hier="22" item="8"/>
          <tpl hier="23" item="5"/>
          <tpl hier="24" item="4"/>
          <tpl fld="0" item="1"/>
        </tpls>
      </m>
      <m>
        <tpls c="8">
          <tpl fld="1" item="82"/>
          <tpl hier="17" item="3"/>
          <tpl hier="19" item="1"/>
          <tpl hier="20" item="2"/>
          <tpl hier="22" item="8"/>
          <tpl hier="23" item="5"/>
          <tpl hier="24" item="4"/>
          <tpl fld="0" item="1"/>
        </tpls>
      </m>
      <m>
        <tpls c="8">
          <tpl fld="1" item="74"/>
          <tpl hier="17" item="3"/>
          <tpl hier="19" item="1"/>
          <tpl hier="20" item="2"/>
          <tpl hier="22" item="8"/>
          <tpl hier="23" item="5"/>
          <tpl hier="24" item="4"/>
          <tpl fld="0" item="1"/>
        </tpls>
      </m>
      <m>
        <tpls c="8">
          <tpl fld="1" item="66"/>
          <tpl hier="17" item="3"/>
          <tpl hier="19" item="1"/>
          <tpl hier="20" item="2"/>
          <tpl hier="22" item="8"/>
          <tpl hier="23" item="5"/>
          <tpl hier="24" item="4"/>
          <tpl fld="0" item="1"/>
        </tpls>
      </m>
      <m>
        <tpls c="8">
          <tpl fld="1" item="58"/>
          <tpl hier="17" item="3"/>
          <tpl hier="19" item="1"/>
          <tpl hier="20" item="2"/>
          <tpl hier="22" item="8"/>
          <tpl hier="23" item="5"/>
          <tpl hier="24" item="4"/>
          <tpl fld="0" item="1"/>
        </tpls>
      </m>
      <n v="31.690000534057617">
        <tpls c="8">
          <tpl fld="1" item="50"/>
          <tpl hier="17" item="3"/>
          <tpl hier="19" item="1"/>
          <tpl hier="20" item="2"/>
          <tpl hier="22" item="8"/>
          <tpl hier="23" item="5"/>
          <tpl hier="24" item="4"/>
          <tpl fld="0" item="1"/>
        </tpls>
      </n>
      <n v="31.690000534057617">
        <tpls c="8">
          <tpl fld="1" item="42"/>
          <tpl hier="17" item="3"/>
          <tpl hier="19" item="1"/>
          <tpl hier="20" item="2"/>
          <tpl hier="22" item="8"/>
          <tpl hier="23" item="5"/>
          <tpl hier="24" item="4"/>
          <tpl fld="0" item="1"/>
        </tpls>
      </n>
      <n v="31.690000534057617">
        <tpls c="8">
          <tpl fld="1" item="34"/>
          <tpl hier="17" item="3"/>
          <tpl hier="19" item="1"/>
          <tpl hier="20" item="2"/>
          <tpl hier="22" item="8"/>
          <tpl hier="23" item="5"/>
          <tpl hier="24" item="4"/>
          <tpl fld="0" item="1"/>
        </tpls>
      </n>
      <m>
        <tpls c="8">
          <tpl fld="1" item="26"/>
          <tpl hier="17" item="3"/>
          <tpl hier="19" item="1"/>
          <tpl hier="20" item="2"/>
          <tpl hier="22" item="8"/>
          <tpl hier="23" item="5"/>
          <tpl hier="24" item="4"/>
          <tpl fld="0" item="1"/>
        </tpls>
      </m>
      <n v="31.690000534057617">
        <tpls c="8">
          <tpl fld="1" item="18"/>
          <tpl hier="17" item="3"/>
          <tpl hier="19" item="1"/>
          <tpl hier="20" item="2"/>
          <tpl hier="22" item="8"/>
          <tpl hier="23" item="5"/>
          <tpl hier="24" item="4"/>
          <tpl fld="0" item="1"/>
        </tpls>
      </n>
      <n v="126.76000213623047">
        <tpls c="8">
          <tpl fld="1" item="10"/>
          <tpl hier="17" item="3"/>
          <tpl hier="19" item="1"/>
          <tpl hier="20" item="2"/>
          <tpl hier="22" item="8"/>
          <tpl hier="23" item="5"/>
          <tpl hier="24" item="4"/>
          <tpl fld="0" item="1"/>
        </tpls>
      </n>
      <n v="95.070001602172852">
        <tpls c="8">
          <tpl fld="1" item="2"/>
          <tpl hier="17" item="3"/>
          <tpl hier="19" item="1"/>
          <tpl hier="20" item="2"/>
          <tpl hier="22" item="8"/>
          <tpl hier="23" item="5"/>
          <tpl hier="24" item="4"/>
          <tpl fld="0" item="1"/>
        </tpls>
      </n>
      <n v="31.690000534057617">
        <tpls c="8">
          <tpl fld="1" item="198"/>
          <tpl hier="17" item="3"/>
          <tpl hier="19" item="1"/>
          <tpl hier="20" item="2"/>
          <tpl hier="22" item="8"/>
          <tpl hier="23" item="5"/>
          <tpl hier="24" item="4"/>
          <tpl fld="0" item="1"/>
        </tpls>
      </n>
      <m>
        <tpls c="8">
          <tpl fld="1" item="190"/>
          <tpl hier="17" item="3"/>
          <tpl hier="19" item="1"/>
          <tpl hier="20" item="2"/>
          <tpl hier="22" item="8"/>
          <tpl hier="23" item="5"/>
          <tpl hier="24" item="4"/>
          <tpl fld="0" item="1"/>
        </tpls>
      </m>
      <n v="63.380001068115234">
        <tpls c="8">
          <tpl fld="1" item="182"/>
          <tpl hier="17" item="3"/>
          <tpl hier="19" item="1"/>
          <tpl hier="20" item="2"/>
          <tpl hier="22" item="8"/>
          <tpl hier="23" item="5"/>
          <tpl hier="24" item="4"/>
          <tpl fld="0" item="1"/>
        </tpls>
      </n>
      <n v="31.690000534057617">
        <tpls c="8">
          <tpl fld="1" item="174"/>
          <tpl hier="17" item="3"/>
          <tpl hier="19" item="1"/>
          <tpl hier="20" item="2"/>
          <tpl hier="22" item="8"/>
          <tpl hier="23" item="5"/>
          <tpl hier="24" item="4"/>
          <tpl fld="0" item="1"/>
        </tpls>
      </n>
      <m>
        <tpls c="8">
          <tpl fld="1" item="166"/>
          <tpl hier="17" item="3"/>
          <tpl hier="19" item="1"/>
          <tpl hier="20" item="2"/>
          <tpl hier="22" item="8"/>
          <tpl hier="23" item="5"/>
          <tpl hier="24" item="4"/>
          <tpl fld="0" item="1"/>
        </tpls>
      </m>
      <n v="31.690000534057617">
        <tpls c="8">
          <tpl fld="1" item="158"/>
          <tpl hier="17" item="3"/>
          <tpl hier="19" item="1"/>
          <tpl hier="20" item="2"/>
          <tpl hier="22" item="8"/>
          <tpl hier="23" item="5"/>
          <tpl hier="24" item="4"/>
          <tpl fld="0" item="1"/>
        </tpls>
      </n>
      <m>
        <tpls c="8">
          <tpl fld="1" item="150"/>
          <tpl hier="17" item="3"/>
          <tpl hier="19" item="1"/>
          <tpl hier="20" item="2"/>
          <tpl hier="22" item="8"/>
          <tpl hier="23" item="5"/>
          <tpl hier="24" item="4"/>
          <tpl fld="0" item="1"/>
        </tpls>
      </m>
      <n v="31.690000534057617">
        <tpls c="8">
          <tpl fld="1" item="142"/>
          <tpl hier="17" item="3"/>
          <tpl hier="19" item="1"/>
          <tpl hier="20" item="2"/>
          <tpl hier="22" item="8"/>
          <tpl hier="23" item="5"/>
          <tpl hier="24" item="4"/>
          <tpl fld="0" item="1"/>
        </tpls>
      </n>
      <n v="31.690000534057617">
        <tpls c="8">
          <tpl fld="1" item="134"/>
          <tpl hier="17" item="3"/>
          <tpl hier="19" item="1"/>
          <tpl hier="20" item="2"/>
          <tpl hier="22" item="8"/>
          <tpl hier="23" item="5"/>
          <tpl hier="24" item="4"/>
          <tpl fld="0" item="1"/>
        </tpls>
      </n>
      <m>
        <tpls c="8">
          <tpl fld="1" item="126"/>
          <tpl hier="17" item="3"/>
          <tpl hier="19" item="1"/>
          <tpl hier="20" item="2"/>
          <tpl hier="22" item="8"/>
          <tpl hier="23" item="5"/>
          <tpl hier="24" item="4"/>
          <tpl fld="0" item="1"/>
        </tpls>
      </m>
      <n v="95.070001602172852">
        <tpls c="8">
          <tpl fld="1" item="118"/>
          <tpl hier="17" item="3"/>
          <tpl hier="19" item="1"/>
          <tpl hier="20" item="2"/>
          <tpl hier="22" item="8"/>
          <tpl hier="23" item="5"/>
          <tpl hier="24" item="4"/>
          <tpl fld="0" item="1"/>
        </tpls>
      </n>
      <m>
        <tpls c="8">
          <tpl fld="1" item="110"/>
          <tpl hier="17" item="3"/>
          <tpl hier="19" item="1"/>
          <tpl hier="20" item="2"/>
          <tpl hier="22" item="8"/>
          <tpl hier="23" item="5"/>
          <tpl hier="24" item="4"/>
          <tpl fld="0" item="1"/>
        </tpls>
      </m>
      <m>
        <tpls c="8">
          <tpl fld="1" item="102"/>
          <tpl hier="17" item="3"/>
          <tpl hier="19" item="1"/>
          <tpl hier="20" item="2"/>
          <tpl hier="22" item="8"/>
          <tpl hier="23" item="5"/>
          <tpl hier="24" item="4"/>
          <tpl fld="0" item="1"/>
        </tpls>
      </m>
      <n v="31.690000534057617">
        <tpls c="8">
          <tpl fld="1" item="94"/>
          <tpl hier="17" item="3"/>
          <tpl hier="19" item="1"/>
          <tpl hier="20" item="2"/>
          <tpl hier="22" item="8"/>
          <tpl hier="23" item="5"/>
          <tpl hier="24" item="4"/>
          <tpl fld="0" item="1"/>
        </tpls>
      </n>
      <m>
        <tpls c="8">
          <tpl fld="1" item="86"/>
          <tpl hier="17" item="3"/>
          <tpl hier="19" item="1"/>
          <tpl hier="20" item="2"/>
          <tpl hier="22" item="8"/>
          <tpl hier="23" item="5"/>
          <tpl hier="24" item="4"/>
          <tpl fld="0" item="1"/>
        </tpls>
      </m>
      <n v="95.070001602172852">
        <tpls c="8">
          <tpl fld="1" item="78"/>
          <tpl hier="17" item="3"/>
          <tpl hier="19" item="1"/>
          <tpl hier="20" item="2"/>
          <tpl hier="22" item="8"/>
          <tpl hier="23" item="5"/>
          <tpl hier="24" item="4"/>
          <tpl fld="0" item="1"/>
        </tpls>
      </n>
      <m>
        <tpls c="8">
          <tpl fld="1" item="70"/>
          <tpl hier="17" item="3"/>
          <tpl hier="19" item="1"/>
          <tpl hier="20" item="2"/>
          <tpl hier="22" item="8"/>
          <tpl hier="23" item="5"/>
          <tpl hier="24" item="4"/>
          <tpl fld="0" item="1"/>
        </tpls>
      </m>
      <n v="31.690000534057617">
        <tpls c="8">
          <tpl fld="1" item="62"/>
          <tpl hier="17" item="3"/>
          <tpl hier="19" item="1"/>
          <tpl hier="20" item="2"/>
          <tpl hier="22" item="8"/>
          <tpl hier="23" item="5"/>
          <tpl hier="24" item="4"/>
          <tpl fld="0" item="1"/>
        </tpls>
      </n>
      <m>
        <tpls c="8">
          <tpl fld="1" item="54"/>
          <tpl hier="17" item="3"/>
          <tpl hier="19" item="1"/>
          <tpl hier="20" item="2"/>
          <tpl hier="22" item="8"/>
          <tpl hier="23" item="5"/>
          <tpl hier="24" item="4"/>
          <tpl fld="0" item="1"/>
        </tpls>
      </m>
      <m>
        <tpls c="8">
          <tpl fld="1" item="46"/>
          <tpl hier="17" item="3"/>
          <tpl hier="19" item="1"/>
          <tpl hier="20" item="2"/>
          <tpl hier="22" item="8"/>
          <tpl hier="23" item="5"/>
          <tpl hier="24" item="4"/>
          <tpl fld="0" item="1"/>
        </tpls>
      </m>
      <m>
        <tpls c="8">
          <tpl fld="1" item="38"/>
          <tpl hier="17" item="3"/>
          <tpl hier="19" item="1"/>
          <tpl hier="20" item="2"/>
          <tpl hier="22" item="8"/>
          <tpl hier="23" item="5"/>
          <tpl hier="24" item="4"/>
          <tpl fld="0" item="1"/>
        </tpls>
      </m>
      <n v="95.070001602172852">
        <tpls c="8">
          <tpl fld="1" item="30"/>
          <tpl hier="17" item="3"/>
          <tpl hier="19" item="1"/>
          <tpl hier="20" item="2"/>
          <tpl hier="22" item="8"/>
          <tpl hier="23" item="5"/>
          <tpl hier="24" item="4"/>
          <tpl fld="0" item="1"/>
        </tpls>
      </n>
      <n v="63.380001068115234">
        <tpls c="8">
          <tpl fld="1" item="22"/>
          <tpl hier="17" item="3"/>
          <tpl hier="19" item="1"/>
          <tpl hier="20" item="2"/>
          <tpl hier="22" item="8"/>
          <tpl hier="23" item="5"/>
          <tpl hier="24" item="4"/>
          <tpl fld="0" item="1"/>
        </tpls>
      </n>
      <m>
        <tpls c="8">
          <tpl fld="1" item="14"/>
          <tpl hier="17" item="3"/>
          <tpl hier="19" item="1"/>
          <tpl hier="20" item="2"/>
          <tpl hier="22" item="8"/>
          <tpl hier="23" item="5"/>
          <tpl hier="24" item="4"/>
          <tpl fld="0" item="1"/>
        </tpls>
      </m>
      <n v="31.690000534057617">
        <tpls c="8">
          <tpl fld="1" item="6"/>
          <tpl hier="17" item="3"/>
          <tpl hier="19" item="1"/>
          <tpl hier="20" item="2"/>
          <tpl hier="22" item="8"/>
          <tpl hier="23" item="5"/>
          <tpl hier="24" item="4"/>
          <tpl fld="0" item="1"/>
        </tpls>
      </n>
      <m>
        <tpls c="8">
          <tpl fld="1" item="25"/>
          <tpl hier="17" item="3"/>
          <tpl hier="19" item="1"/>
          <tpl hier="20" item="2"/>
          <tpl hier="22" item="8"/>
          <tpl hier="23" item="5"/>
          <tpl hier="24" item="4"/>
          <tpl fld="0" item="1"/>
        </tpls>
      </m>
      <n v="1">
        <tpls c="8">
          <tpl fld="1" item="198"/>
          <tpl hier="17" item="3"/>
          <tpl hier="19" item="1"/>
          <tpl hier="20" item="2"/>
          <tpl hier="22" item="8"/>
          <tpl hier="23" item="5"/>
          <tpl hier="24" item="4"/>
          <tpl fld="0" item="0"/>
        </tpls>
      </n>
      <n v="3">
        <tpls c="8">
          <tpl fld="1" item="194"/>
          <tpl hier="17" item="3"/>
          <tpl hier="19" item="1"/>
          <tpl hier="20" item="2"/>
          <tpl hier="22" item="8"/>
          <tpl hier="23" item="5"/>
          <tpl hier="24" item="4"/>
          <tpl fld="0" item="0"/>
        </tpls>
      </n>
      <m>
        <tpls c="8">
          <tpl fld="1" item="190"/>
          <tpl hier="17" item="3"/>
          <tpl hier="19" item="1"/>
          <tpl hier="20" item="2"/>
          <tpl hier="22" item="8"/>
          <tpl hier="23" item="5"/>
          <tpl hier="24" item="4"/>
          <tpl fld="0" item="0"/>
        </tpls>
      </m>
      <m>
        <tpls c="8">
          <tpl fld="1" item="186"/>
          <tpl hier="17" item="3"/>
          <tpl hier="19" item="1"/>
          <tpl hier="20" item="2"/>
          <tpl hier="22" item="8"/>
          <tpl hier="23" item="5"/>
          <tpl hier="24" item="4"/>
          <tpl fld="0" item="0"/>
        </tpls>
      </m>
      <n v="2">
        <tpls c="8">
          <tpl fld="1" item="182"/>
          <tpl hier="17" item="3"/>
          <tpl hier="19" item="1"/>
          <tpl hier="20" item="2"/>
          <tpl hier="22" item="8"/>
          <tpl hier="23" item="5"/>
          <tpl hier="24" item="4"/>
          <tpl fld="0" item="0"/>
        </tpls>
      </n>
      <n v="1">
        <tpls c="8">
          <tpl fld="1" item="178"/>
          <tpl hier="17" item="3"/>
          <tpl hier="19" item="1"/>
          <tpl hier="20" item="2"/>
          <tpl hier="22" item="8"/>
          <tpl hier="23" item="5"/>
          <tpl hier="24" item="4"/>
          <tpl fld="0" item="0"/>
        </tpls>
      </n>
      <n v="1">
        <tpls c="8">
          <tpl fld="1" item="174"/>
          <tpl hier="17" item="3"/>
          <tpl hier="19" item="1"/>
          <tpl hier="20" item="2"/>
          <tpl hier="22" item="8"/>
          <tpl hier="23" item="5"/>
          <tpl hier="24" item="4"/>
          <tpl fld="0" item="0"/>
        </tpls>
      </n>
      <m>
        <tpls c="8">
          <tpl fld="1" item="170"/>
          <tpl hier="17" item="3"/>
          <tpl hier="19" item="1"/>
          <tpl hier="20" item="2"/>
          <tpl hier="22" item="8"/>
          <tpl hier="23" item="5"/>
          <tpl hier="24" item="4"/>
          <tpl fld="0" item="0"/>
        </tpls>
      </m>
      <m>
        <tpls c="8">
          <tpl fld="1" item="166"/>
          <tpl hier="17" item="3"/>
          <tpl hier="19" item="1"/>
          <tpl hier="20" item="2"/>
          <tpl hier="22" item="8"/>
          <tpl hier="23" item="5"/>
          <tpl hier="24" item="4"/>
          <tpl fld="0" item="0"/>
        </tpls>
      </m>
      <n v="2">
        <tpls c="8">
          <tpl fld="1" item="162"/>
          <tpl hier="17" item="3"/>
          <tpl hier="19" item="1"/>
          <tpl hier="20" item="2"/>
          <tpl hier="22" item="8"/>
          <tpl hier="23" item="5"/>
          <tpl hier="24" item="4"/>
          <tpl fld="0" item="0"/>
        </tpls>
      </n>
      <n v="1">
        <tpls c="8">
          <tpl fld="1" item="158"/>
          <tpl hier="17" item="3"/>
          <tpl hier="19" item="1"/>
          <tpl hier="20" item="2"/>
          <tpl hier="22" item="8"/>
          <tpl hier="23" item="5"/>
          <tpl hier="24" item="4"/>
          <tpl fld="0" item="0"/>
        </tpls>
      </n>
      <m>
        <tpls c="8">
          <tpl fld="1" item="154"/>
          <tpl hier="17" item="3"/>
          <tpl hier="19" item="1"/>
          <tpl hier="20" item="2"/>
          <tpl hier="22" item="8"/>
          <tpl hier="23" item="5"/>
          <tpl hier="24" item="4"/>
          <tpl fld="0" item="0"/>
        </tpls>
      </m>
      <m>
        <tpls c="8">
          <tpl fld="1" item="150"/>
          <tpl hier="17" item="3"/>
          <tpl hier="19" item="1"/>
          <tpl hier="20" item="2"/>
          <tpl hier="22" item="8"/>
          <tpl hier="23" item="5"/>
          <tpl hier="24" item="4"/>
          <tpl fld="0" item="0"/>
        </tpls>
      </m>
      <n v="1">
        <tpls c="8">
          <tpl fld="1" item="146"/>
          <tpl hier="17" item="3"/>
          <tpl hier="19" item="1"/>
          <tpl hier="20" item="2"/>
          <tpl hier="22" item="8"/>
          <tpl hier="23" item="5"/>
          <tpl hier="24" item="4"/>
          <tpl fld="0" item="0"/>
        </tpls>
      </n>
      <n v="1">
        <tpls c="8">
          <tpl fld="1" item="142"/>
          <tpl hier="17" item="3"/>
          <tpl hier="19" item="1"/>
          <tpl hier="20" item="2"/>
          <tpl hier="22" item="8"/>
          <tpl hier="23" item="5"/>
          <tpl hier="24" item="4"/>
          <tpl fld="0" item="0"/>
        </tpls>
      </n>
      <n v="3">
        <tpls c="8">
          <tpl fld="1" item="138"/>
          <tpl hier="17" item="3"/>
          <tpl hier="19" item="1"/>
          <tpl hier="20" item="2"/>
          <tpl hier="22" item="8"/>
          <tpl hier="23" item="5"/>
          <tpl hier="24" item="4"/>
          <tpl fld="0" item="0"/>
        </tpls>
      </n>
      <n v="1">
        <tpls c="8">
          <tpl fld="1" item="134"/>
          <tpl hier="17" item="3"/>
          <tpl hier="19" item="1"/>
          <tpl hier="20" item="2"/>
          <tpl hier="22" item="8"/>
          <tpl hier="23" item="5"/>
          <tpl hier="24" item="4"/>
          <tpl fld="0" item="0"/>
        </tpls>
      </n>
      <n v="1">
        <tpls c="8">
          <tpl fld="1" item="130"/>
          <tpl hier="17" item="3"/>
          <tpl hier="19" item="1"/>
          <tpl hier="20" item="2"/>
          <tpl hier="22" item="8"/>
          <tpl hier="23" item="5"/>
          <tpl hier="24" item="4"/>
          <tpl fld="0" item="0"/>
        </tpls>
      </n>
      <m>
        <tpls c="8">
          <tpl fld="1" item="126"/>
          <tpl hier="17" item="3"/>
          <tpl hier="19" item="1"/>
          <tpl hier="20" item="2"/>
          <tpl hier="22" item="8"/>
          <tpl hier="23" item="5"/>
          <tpl hier="24" item="4"/>
          <tpl fld="0" item="0"/>
        </tpls>
      </m>
      <n v="1">
        <tpls c="8">
          <tpl fld="1" item="122"/>
          <tpl hier="17" item="3"/>
          <tpl hier="19" item="1"/>
          <tpl hier="20" item="2"/>
          <tpl hier="22" item="8"/>
          <tpl hier="23" item="5"/>
          <tpl hier="24" item="4"/>
          <tpl fld="0" item="0"/>
        </tpls>
      </n>
      <n v="3">
        <tpls c="8">
          <tpl fld="1" item="118"/>
          <tpl hier="17" item="3"/>
          <tpl hier="19" item="1"/>
          <tpl hier="20" item="2"/>
          <tpl hier="22" item="8"/>
          <tpl hier="23" item="5"/>
          <tpl hier="24" item="4"/>
          <tpl fld="0" item="0"/>
        </tpls>
      </n>
      <n v="1">
        <tpls c="8">
          <tpl fld="1" item="114"/>
          <tpl hier="17" item="3"/>
          <tpl hier="19" item="1"/>
          <tpl hier="20" item="2"/>
          <tpl hier="22" item="8"/>
          <tpl hier="23" item="5"/>
          <tpl hier="24" item="4"/>
          <tpl fld="0" item="0"/>
        </tpls>
      </n>
      <m>
        <tpls c="8">
          <tpl fld="1" item="110"/>
          <tpl hier="17" item="3"/>
          <tpl hier="19" item="1"/>
          <tpl hier="20" item="2"/>
          <tpl hier="22" item="8"/>
          <tpl hier="23" item="5"/>
          <tpl hier="24" item="4"/>
          <tpl fld="0" item="0"/>
        </tpls>
      </m>
      <m>
        <tpls c="8">
          <tpl fld="1" item="106"/>
          <tpl hier="17" item="3"/>
          <tpl hier="19" item="1"/>
          <tpl hier="20" item="2"/>
          <tpl hier="22" item="8"/>
          <tpl hier="23" item="5"/>
          <tpl hier="24" item="4"/>
          <tpl fld="0" item="0"/>
        </tpls>
      </m>
      <m>
        <tpls c="8">
          <tpl fld="1" item="102"/>
          <tpl hier="17" item="3"/>
          <tpl hier="19" item="1"/>
          <tpl hier="20" item="2"/>
          <tpl hier="22" item="8"/>
          <tpl hier="23" item="5"/>
          <tpl hier="24" item="4"/>
          <tpl fld="0" item="0"/>
        </tpls>
      </m>
      <m>
        <tpls c="8">
          <tpl fld="1" item="98"/>
          <tpl hier="17" item="3"/>
          <tpl hier="19" item="1"/>
          <tpl hier="20" item="2"/>
          <tpl hier="22" item="8"/>
          <tpl hier="23" item="5"/>
          <tpl hier="24" item="4"/>
          <tpl fld="0" item="0"/>
        </tpls>
      </m>
      <n v="1">
        <tpls c="8">
          <tpl fld="1" item="94"/>
          <tpl hier="17" item="3"/>
          <tpl hier="19" item="1"/>
          <tpl hier="20" item="2"/>
          <tpl hier="22" item="8"/>
          <tpl hier="23" item="5"/>
          <tpl hier="24" item="4"/>
          <tpl fld="0" item="0"/>
        </tpls>
      </n>
      <m>
        <tpls c="8">
          <tpl fld="1" item="90"/>
          <tpl hier="17" item="3"/>
          <tpl hier="19" item="1"/>
          <tpl hier="20" item="2"/>
          <tpl hier="22" item="8"/>
          <tpl hier="23" item="5"/>
          <tpl hier="24" item="4"/>
          <tpl fld="0" item="0"/>
        </tpls>
      </m>
      <m>
        <tpls c="8">
          <tpl fld="1" item="86"/>
          <tpl hier="17" item="3"/>
          <tpl hier="19" item="1"/>
          <tpl hier="20" item="2"/>
          <tpl hier="22" item="8"/>
          <tpl hier="23" item="5"/>
          <tpl hier="24" item="4"/>
          <tpl fld="0" item="0"/>
        </tpls>
      </m>
      <m>
        <tpls c="8">
          <tpl fld="1" item="82"/>
          <tpl hier="17" item="3"/>
          <tpl hier="19" item="1"/>
          <tpl hier="20" item="2"/>
          <tpl hier="22" item="8"/>
          <tpl hier="23" item="5"/>
          <tpl hier="24" item="4"/>
          <tpl fld="0" item="0"/>
        </tpls>
      </m>
      <n v="3">
        <tpls c="8">
          <tpl fld="1" item="78"/>
          <tpl hier="17" item="3"/>
          <tpl hier="19" item="1"/>
          <tpl hier="20" item="2"/>
          <tpl hier="22" item="8"/>
          <tpl hier="23" item="5"/>
          <tpl hier="24" item="4"/>
          <tpl fld="0" item="0"/>
        </tpls>
      </n>
      <m>
        <tpls c="8">
          <tpl fld="1" item="74"/>
          <tpl hier="17" item="3"/>
          <tpl hier="19" item="1"/>
          <tpl hier="20" item="2"/>
          <tpl hier="22" item="8"/>
          <tpl hier="23" item="5"/>
          <tpl hier="24" item="4"/>
          <tpl fld="0" item="0"/>
        </tpls>
      </m>
      <m>
        <tpls c="8">
          <tpl fld="1" item="70"/>
          <tpl hier="17" item="3"/>
          <tpl hier="19" item="1"/>
          <tpl hier="20" item="2"/>
          <tpl hier="22" item="8"/>
          <tpl hier="23" item="5"/>
          <tpl hier="24" item="4"/>
          <tpl fld="0" item="0"/>
        </tpls>
      </m>
      <m>
        <tpls c="8">
          <tpl fld="1" item="66"/>
          <tpl hier="17" item="3"/>
          <tpl hier="19" item="1"/>
          <tpl hier="20" item="2"/>
          <tpl hier="22" item="8"/>
          <tpl hier="23" item="5"/>
          <tpl hier="24" item="4"/>
          <tpl fld="0" item="0"/>
        </tpls>
      </m>
      <n v="1">
        <tpls c="8">
          <tpl fld="1" item="62"/>
          <tpl hier="17" item="3"/>
          <tpl hier="19" item="1"/>
          <tpl hier="20" item="2"/>
          <tpl hier="22" item="8"/>
          <tpl hier="23" item="5"/>
          <tpl hier="24" item="4"/>
          <tpl fld="0" item="0"/>
        </tpls>
      </n>
      <m>
        <tpls c="8">
          <tpl fld="1" item="58"/>
          <tpl hier="17" item="3"/>
          <tpl hier="19" item="1"/>
          <tpl hier="20" item="2"/>
          <tpl hier="22" item="8"/>
          <tpl hier="23" item="5"/>
          <tpl hier="24" item="4"/>
          <tpl fld="0" item="0"/>
        </tpls>
      </m>
      <m>
        <tpls c="8">
          <tpl fld="1" item="54"/>
          <tpl hier="17" item="3"/>
          <tpl hier="19" item="1"/>
          <tpl hier="20" item="2"/>
          <tpl hier="22" item="8"/>
          <tpl hier="23" item="5"/>
          <tpl hier="24" item="4"/>
          <tpl fld="0" item="0"/>
        </tpls>
      </m>
      <n v="1">
        <tpls c="8">
          <tpl fld="1" item="50"/>
          <tpl hier="17" item="3"/>
          <tpl hier="19" item="1"/>
          <tpl hier="20" item="2"/>
          <tpl hier="22" item="8"/>
          <tpl hier="23" item="5"/>
          <tpl hier="24" item="4"/>
          <tpl fld="0" item="0"/>
        </tpls>
      </n>
      <m>
        <tpls c="8">
          <tpl fld="1" item="46"/>
          <tpl hier="17" item="3"/>
          <tpl hier="19" item="1"/>
          <tpl hier="20" item="2"/>
          <tpl hier="22" item="8"/>
          <tpl hier="23" item="5"/>
          <tpl hier="24" item="4"/>
          <tpl fld="0" item="0"/>
        </tpls>
      </m>
      <n v="1">
        <tpls c="8">
          <tpl fld="1" item="42"/>
          <tpl hier="17" item="3"/>
          <tpl hier="19" item="1"/>
          <tpl hier="20" item="2"/>
          <tpl hier="22" item="8"/>
          <tpl hier="23" item="5"/>
          <tpl hier="24" item="4"/>
          <tpl fld="0" item="0"/>
        </tpls>
      </n>
      <m>
        <tpls c="8">
          <tpl fld="1" item="38"/>
          <tpl hier="17" item="3"/>
          <tpl hier="19" item="1"/>
          <tpl hier="20" item="2"/>
          <tpl hier="22" item="8"/>
          <tpl hier="23" item="5"/>
          <tpl hier="24" item="4"/>
          <tpl fld="0" item="0"/>
        </tpls>
      </m>
      <n v="1">
        <tpls c="8">
          <tpl fld="1" item="34"/>
          <tpl hier="17" item="3"/>
          <tpl hier="19" item="1"/>
          <tpl hier="20" item="2"/>
          <tpl hier="22" item="8"/>
          <tpl hier="23" item="5"/>
          <tpl hier="24" item="4"/>
          <tpl fld="0" item="0"/>
        </tpls>
      </n>
      <n v="3">
        <tpls c="8">
          <tpl fld="1" item="30"/>
          <tpl hier="17" item="3"/>
          <tpl hier="19" item="1"/>
          <tpl hier="20" item="2"/>
          <tpl hier="22" item="8"/>
          <tpl hier="23" item="5"/>
          <tpl hier="24" item="4"/>
          <tpl fld="0" item="0"/>
        </tpls>
      </n>
      <m>
        <tpls c="8">
          <tpl fld="1" item="26"/>
          <tpl hier="17" item="3"/>
          <tpl hier="19" item="1"/>
          <tpl hier="20" item="2"/>
          <tpl hier="22" item="8"/>
          <tpl hier="23" item="5"/>
          <tpl hier="24" item="4"/>
          <tpl fld="0" item="0"/>
        </tpls>
      </m>
      <n v="2">
        <tpls c="8">
          <tpl fld="1" item="22"/>
          <tpl hier="17" item="3"/>
          <tpl hier="19" item="1"/>
          <tpl hier="20" item="2"/>
          <tpl hier="22" item="8"/>
          <tpl hier="23" item="5"/>
          <tpl hier="24" item="4"/>
          <tpl fld="0" item="0"/>
        </tpls>
      </n>
      <n v="1">
        <tpls c="8">
          <tpl fld="1" item="18"/>
          <tpl hier="17" item="3"/>
          <tpl hier="19" item="1"/>
          <tpl hier="20" item="2"/>
          <tpl hier="22" item="8"/>
          <tpl hier="23" item="5"/>
          <tpl hier="24" item="4"/>
          <tpl fld="0" item="0"/>
        </tpls>
      </n>
      <m>
        <tpls c="8">
          <tpl fld="1" item="14"/>
          <tpl hier="17" item="3"/>
          <tpl hier="19" item="1"/>
          <tpl hier="20" item="2"/>
          <tpl hier="22" item="8"/>
          <tpl hier="23" item="5"/>
          <tpl hier="24" item="4"/>
          <tpl fld="0" item="0"/>
        </tpls>
      </m>
      <n v="4">
        <tpls c="8">
          <tpl fld="1" item="10"/>
          <tpl hier="17" item="3"/>
          <tpl hier="19" item="1"/>
          <tpl hier="20" item="2"/>
          <tpl hier="22" item="8"/>
          <tpl hier="23" item="5"/>
          <tpl hier="24" item="4"/>
          <tpl fld="0" item="0"/>
        </tpls>
      </n>
      <n v="1">
        <tpls c="8">
          <tpl fld="1" item="6"/>
          <tpl hier="17" item="3"/>
          <tpl hier="19" item="1"/>
          <tpl hier="20" item="2"/>
          <tpl hier="22" item="8"/>
          <tpl hier="23" item="5"/>
          <tpl hier="24" item="4"/>
          <tpl fld="0" item="0"/>
        </tpls>
      </n>
      <n v="2">
        <tpls c="8">
          <tpl fld="1" item="2"/>
          <tpl hier="17" item="3"/>
          <tpl hier="19" item="1"/>
          <tpl hier="20" item="2"/>
          <tpl hier="22" item="8"/>
          <tpl hier="23" item="5"/>
          <tpl hier="24" item="4"/>
          <tpl fld="0" item="0"/>
        </tpls>
      </n>
      <n v="31.690000534057617">
        <tpls c="8">
          <tpl fld="1" item="133"/>
          <tpl hier="17" item="3"/>
          <tpl hier="19" item="1"/>
          <tpl hier="20" item="2"/>
          <tpl hier="22" item="8"/>
          <tpl hier="23" item="5"/>
          <tpl hier="24" item="4"/>
          <tpl fld="0" item="1"/>
        </tpls>
      </n>
      <m>
        <tpls c="8">
          <tpl fld="1" item="125"/>
          <tpl hier="17" item="3"/>
          <tpl hier="19" item="1"/>
          <tpl hier="20" item="2"/>
          <tpl hier="22" item="8"/>
          <tpl hier="23" item="5"/>
          <tpl hier="24" item="4"/>
          <tpl fld="0" item="1"/>
        </tpls>
      </m>
      <n v="31.690000534057617">
        <tpls c="8">
          <tpl fld="1" item="117"/>
          <tpl hier="17" item="3"/>
          <tpl hier="19" item="1"/>
          <tpl hier="20" item="2"/>
          <tpl hier="22" item="8"/>
          <tpl hier="23" item="5"/>
          <tpl hier="24" item="4"/>
          <tpl fld="0" item="1"/>
        </tpls>
      </n>
      <n v="63.380001068115234">
        <tpls c="8">
          <tpl fld="1" item="85"/>
          <tpl hier="17" item="3"/>
          <tpl hier="19" item="1"/>
          <tpl hier="20" item="2"/>
          <tpl hier="22" item="8"/>
          <tpl hier="23" item="5"/>
          <tpl hier="24" item="4"/>
          <tpl fld="0" item="1"/>
        </tpls>
      </n>
      <n v="31.690000534057617">
        <tpls c="8">
          <tpl fld="1" item="77"/>
          <tpl hier="17" item="3"/>
          <tpl hier="19" item="1"/>
          <tpl hier="20" item="2"/>
          <tpl hier="22" item="8"/>
          <tpl hier="23" item="5"/>
          <tpl hier="24" item="4"/>
          <tpl fld="0" item="1"/>
        </tpls>
      </n>
      <n v="63.380001068115234">
        <tpls c="8">
          <tpl fld="1" item="69"/>
          <tpl hier="17" item="3"/>
          <tpl hier="19" item="1"/>
          <tpl hier="20" item="2"/>
          <tpl hier="22" item="8"/>
          <tpl hier="23" item="5"/>
          <tpl hier="24" item="4"/>
          <tpl fld="0" item="1"/>
        </tpls>
      </n>
      <n v="63.380001068115234">
        <tpls c="8">
          <tpl fld="1" item="53"/>
          <tpl hier="17" item="3"/>
          <tpl hier="19" item="1"/>
          <tpl hier="20" item="2"/>
          <tpl hier="22" item="8"/>
          <tpl hier="23" item="5"/>
          <tpl hier="24" item="4"/>
          <tpl fld="0" item="1"/>
        </tpls>
      </n>
      <n v="31.690000534057617">
        <tpls c="8">
          <tpl fld="1" item="45"/>
          <tpl hier="17" item="3"/>
          <tpl hier="19" item="1"/>
          <tpl hier="20" item="2"/>
          <tpl hier="22" item="8"/>
          <tpl hier="23" item="5"/>
          <tpl hier="24" item="4"/>
          <tpl fld="0" item="1"/>
        </tpls>
      </n>
      <n v="63.380001068115234">
        <tpls c="8">
          <tpl fld="1" item="37"/>
          <tpl hier="17" item="3"/>
          <tpl hier="19" item="1"/>
          <tpl hier="20" item="2"/>
          <tpl hier="22" item="8"/>
          <tpl hier="23" item="5"/>
          <tpl hier="24" item="4"/>
          <tpl fld="0" item="1"/>
        </tpls>
      </n>
      <m>
        <tpls c="8">
          <tpl fld="1" item="29"/>
          <tpl hier="17" item="3"/>
          <tpl hier="19" item="1"/>
          <tpl hier="20" item="2"/>
          <tpl hier="22" item="8"/>
          <tpl hier="23" item="5"/>
          <tpl hier="24" item="4"/>
          <tpl fld="0" item="1"/>
        </tpls>
      </m>
      <n v="31.690000534057617">
        <tpls c="8">
          <tpl fld="1" item="21"/>
          <tpl hier="17" item="3"/>
          <tpl hier="19" item="1"/>
          <tpl hier="20" item="2"/>
          <tpl hier="22" item="8"/>
          <tpl hier="23" item="5"/>
          <tpl hier="24" item="4"/>
          <tpl fld="0" item="1"/>
        </tpls>
      </n>
      <n v="31.690000534057617">
        <tpls c="8">
          <tpl fld="1" item="5"/>
          <tpl hier="17" item="3"/>
          <tpl hier="19" item="1"/>
          <tpl hier="20" item="2"/>
          <tpl hier="22" item="8"/>
          <tpl hier="23" item="5"/>
          <tpl hier="24" item="4"/>
          <tpl fld="0" item="1"/>
        </tpls>
      </n>
      <m>
        <tpls c="8">
          <tpl fld="1" item="197"/>
          <tpl hier="17" item="3"/>
          <tpl hier="19" item="1"/>
          <tpl hier="20" item="2"/>
          <tpl hier="22" item="8"/>
          <tpl hier="23" item="5"/>
          <tpl hier="24" item="4"/>
          <tpl fld="0" item="1"/>
        </tpls>
      </m>
      <n v="31.690000534057617">
        <tpls c="8">
          <tpl fld="1" item="193"/>
          <tpl hier="17" item="3"/>
          <tpl hier="19" item="1"/>
          <tpl hier="20" item="2"/>
          <tpl hier="22" item="8"/>
          <tpl hier="23" item="5"/>
          <tpl hier="24" item="4"/>
          <tpl fld="0" item="1"/>
        </tpls>
      </n>
      <n v="31.690000534057617">
        <tpls c="8">
          <tpl fld="1" item="189"/>
          <tpl hier="17" item="3"/>
          <tpl hier="19" item="1"/>
          <tpl hier="20" item="2"/>
          <tpl hier="22" item="8"/>
          <tpl hier="23" item="5"/>
          <tpl hier="24" item="4"/>
          <tpl fld="0" item="1"/>
        </tpls>
      </n>
      <n v="31.690000534057617">
        <tpls c="8">
          <tpl fld="1" item="185"/>
          <tpl hier="17" item="3"/>
          <tpl hier="19" item="1"/>
          <tpl hier="20" item="2"/>
          <tpl hier="22" item="8"/>
          <tpl hier="23" item="5"/>
          <tpl hier="24" item="4"/>
          <tpl fld="0" item="1"/>
        </tpls>
      </n>
      <n v="31.690000534057617">
        <tpls c="8">
          <tpl fld="1" item="181"/>
          <tpl hier="17" item="3"/>
          <tpl hier="19" item="1"/>
          <tpl hier="20" item="2"/>
          <tpl hier="22" item="8"/>
          <tpl hier="23" item="5"/>
          <tpl hier="24" item="4"/>
          <tpl fld="0" item="1"/>
        </tpls>
      </n>
      <n v="31.690000534057617">
        <tpls c="8">
          <tpl fld="1" item="177"/>
          <tpl hier="17" item="3"/>
          <tpl hier="19" item="1"/>
          <tpl hier="20" item="2"/>
          <tpl hier="22" item="8"/>
          <tpl hier="23" item="5"/>
          <tpl hier="24" item="4"/>
          <tpl fld="0" item="1"/>
        </tpls>
      </n>
      <m>
        <tpls c="8">
          <tpl fld="1" item="173"/>
          <tpl hier="17" item="3"/>
          <tpl hier="19" item="1"/>
          <tpl hier="20" item="2"/>
          <tpl hier="22" item="8"/>
          <tpl hier="23" item="5"/>
          <tpl hier="24" item="4"/>
          <tpl fld="0" item="1"/>
        </tpls>
      </m>
      <m>
        <tpls c="8">
          <tpl fld="1" item="169"/>
          <tpl hier="17" item="3"/>
          <tpl hier="19" item="1"/>
          <tpl hier="20" item="2"/>
          <tpl hier="22" item="8"/>
          <tpl hier="23" item="5"/>
          <tpl hier="24" item="4"/>
          <tpl fld="0" item="1"/>
        </tpls>
      </m>
      <n v="31.690000534057617">
        <tpls c="8">
          <tpl fld="1" item="165"/>
          <tpl hier="17" item="3"/>
          <tpl hier="19" item="1"/>
          <tpl hier="20" item="2"/>
          <tpl hier="22" item="8"/>
          <tpl hier="23" item="5"/>
          <tpl hier="24" item="4"/>
          <tpl fld="0" item="1"/>
        </tpls>
      </n>
      <n v="31.690000534057617">
        <tpls c="8">
          <tpl fld="1" item="161"/>
          <tpl hier="17" item="3"/>
          <tpl hier="19" item="1"/>
          <tpl hier="20" item="2"/>
          <tpl hier="22" item="8"/>
          <tpl hier="23" item="5"/>
          <tpl hier="24" item="4"/>
          <tpl fld="0" item="1"/>
        </tpls>
      </n>
      <m>
        <tpls c="8">
          <tpl fld="1" item="157"/>
          <tpl hier="17" item="3"/>
          <tpl hier="19" item="1"/>
          <tpl hier="20" item="2"/>
          <tpl hier="22" item="8"/>
          <tpl hier="23" item="5"/>
          <tpl hier="24" item="4"/>
          <tpl fld="0" item="1"/>
        </tpls>
      </m>
      <n v="31.690000534057617">
        <tpls c="8">
          <tpl fld="1" item="153"/>
          <tpl hier="17" item="3"/>
          <tpl hier="19" item="1"/>
          <tpl hier="20" item="2"/>
          <tpl hier="22" item="8"/>
          <tpl hier="23" item="5"/>
          <tpl hier="24" item="4"/>
          <tpl fld="0" item="1"/>
        </tpls>
      </n>
      <n v="31.690000534057617">
        <tpls c="8">
          <tpl fld="1" item="149"/>
          <tpl hier="17" item="3"/>
          <tpl hier="19" item="1"/>
          <tpl hier="20" item="2"/>
          <tpl hier="22" item="8"/>
          <tpl hier="23" item="5"/>
          <tpl hier="24" item="4"/>
          <tpl fld="0" item="1"/>
        </tpls>
      </n>
      <n v="31.690000534057617">
        <tpls c="8">
          <tpl fld="1" item="145"/>
          <tpl hier="17" item="3"/>
          <tpl hier="19" item="1"/>
          <tpl hier="20" item="2"/>
          <tpl hier="22" item="8"/>
          <tpl hier="23" item="5"/>
          <tpl hier="24" item="4"/>
          <tpl fld="0" item="1"/>
        </tpls>
      </n>
      <m>
        <tpls c="8">
          <tpl fld="1" item="141"/>
          <tpl hier="17" item="3"/>
          <tpl hier="19" item="1"/>
          <tpl hier="20" item="2"/>
          <tpl hier="22" item="8"/>
          <tpl hier="23" item="5"/>
          <tpl hier="24" item="4"/>
          <tpl fld="0" item="1"/>
        </tpls>
      </m>
      <n v="63.380001068115234">
        <tpls c="8">
          <tpl fld="1" item="113"/>
          <tpl hier="17" item="3"/>
          <tpl hier="19" item="1"/>
          <tpl hier="20" item="2"/>
          <tpl hier="22" item="8"/>
          <tpl hier="23" item="5"/>
          <tpl hier="24" item="4"/>
          <tpl fld="0" item="1"/>
        </tpls>
      </n>
      <n v="63.380001068115234">
        <tpls c="8">
          <tpl fld="1" item="109"/>
          <tpl hier="17" item="3"/>
          <tpl hier="19" item="1"/>
          <tpl hier="20" item="2"/>
          <tpl hier="22" item="8"/>
          <tpl hier="23" item="5"/>
          <tpl hier="24" item="4"/>
          <tpl fld="0" item="1"/>
        </tpls>
      </n>
      <n v="63.380001068115234">
        <tpls c="8">
          <tpl fld="1" item="105"/>
          <tpl hier="17" item="3"/>
          <tpl hier="19" item="1"/>
          <tpl hier="20" item="2"/>
          <tpl hier="22" item="8"/>
          <tpl hier="23" item="5"/>
          <tpl hier="24" item="4"/>
          <tpl fld="0" item="1"/>
        </tpls>
      </n>
      <n v="31.690000534057617">
        <tpls c="8">
          <tpl fld="1" item="101"/>
          <tpl hier="17" item="3"/>
          <tpl hier="19" item="1"/>
          <tpl hier="20" item="2"/>
          <tpl hier="22" item="8"/>
          <tpl hier="23" item="5"/>
          <tpl hier="24" item="4"/>
          <tpl fld="0" item="1"/>
        </tpls>
      </n>
      <n v="31.690000534057617">
        <tpls c="8">
          <tpl fld="1" item="97"/>
          <tpl hier="17" item="3"/>
          <tpl hier="19" item="1"/>
          <tpl hier="20" item="2"/>
          <tpl hier="22" item="8"/>
          <tpl hier="23" item="5"/>
          <tpl hier="24" item="4"/>
          <tpl fld="0" item="1"/>
        </tpls>
      </n>
      <n v="31.690000534057617">
        <tpls c="8">
          <tpl fld="1" item="89"/>
          <tpl hier="17" item="3"/>
          <tpl hier="19" item="1"/>
          <tpl hier="20" item="2"/>
          <tpl hier="22" item="8"/>
          <tpl hier="23" item="5"/>
          <tpl hier="24" item="4"/>
          <tpl fld="0" item="1"/>
        </tpls>
      </n>
      <n v="31.690000534057617">
        <tpls c="8">
          <tpl fld="1" item="65"/>
          <tpl hier="17" item="3"/>
          <tpl hier="19" item="1"/>
          <tpl hier="20" item="2"/>
          <tpl hier="22" item="8"/>
          <tpl hier="23" item="5"/>
          <tpl hier="24" item="4"/>
          <tpl fld="0" item="1"/>
        </tpls>
      </n>
      <m>
        <tpls c="8">
          <tpl fld="1" item="41"/>
          <tpl hier="17" item="3"/>
          <tpl hier="19" item="1"/>
          <tpl hier="20" item="2"/>
          <tpl hier="22" item="8"/>
          <tpl hier="23" item="5"/>
          <tpl hier="24" item="4"/>
          <tpl fld="0" item="1"/>
        </tpls>
      </m>
      <n v="95.070001602172852">
        <tpls c="8">
          <tpl fld="1" item="13"/>
          <tpl hier="17" item="3"/>
          <tpl hier="19" item="1"/>
          <tpl hier="20" item="2"/>
          <tpl hier="22" item="8"/>
          <tpl hier="23" item="5"/>
          <tpl hier="24" item="4"/>
          <tpl fld="0" item="1"/>
        </tpls>
      </n>
      <m>
        <tpls c="8">
          <tpl fld="1" item="197"/>
          <tpl hier="17" item="3"/>
          <tpl hier="19" item="1"/>
          <tpl hier="20" item="2"/>
          <tpl hier="22" item="8"/>
          <tpl hier="23" item="5"/>
          <tpl hier="24" item="4"/>
          <tpl fld="0" item="0"/>
        </tpls>
      </m>
      <n v="1">
        <tpls c="8">
          <tpl fld="1" item="193"/>
          <tpl hier="17" item="3"/>
          <tpl hier="19" item="1"/>
          <tpl hier="20" item="2"/>
          <tpl hier="22" item="8"/>
          <tpl hier="23" item="5"/>
          <tpl hier="24" item="4"/>
          <tpl fld="0" item="0"/>
        </tpls>
      </n>
      <n v="1">
        <tpls c="8">
          <tpl fld="1" item="189"/>
          <tpl hier="17" item="3"/>
          <tpl hier="19" item="1"/>
          <tpl hier="20" item="2"/>
          <tpl hier="22" item="8"/>
          <tpl hier="23" item="5"/>
          <tpl hier="24" item="4"/>
          <tpl fld="0" item="0"/>
        </tpls>
      </n>
      <n v="1">
        <tpls c="8">
          <tpl fld="1" item="185"/>
          <tpl hier="17" item="3"/>
          <tpl hier="19" item="1"/>
          <tpl hier="20" item="2"/>
          <tpl hier="22" item="8"/>
          <tpl hier="23" item="5"/>
          <tpl hier="24" item="4"/>
          <tpl fld="0" item="0"/>
        </tpls>
      </n>
      <n v="1">
        <tpls c="8">
          <tpl fld="1" item="181"/>
          <tpl hier="17" item="3"/>
          <tpl hier="19" item="1"/>
          <tpl hier="20" item="2"/>
          <tpl hier="22" item="8"/>
          <tpl hier="23" item="5"/>
          <tpl hier="24" item="4"/>
          <tpl fld="0" item="0"/>
        </tpls>
      </n>
      <n v="1">
        <tpls c="8">
          <tpl fld="1" item="177"/>
          <tpl hier="17" item="3"/>
          <tpl hier="19" item="1"/>
          <tpl hier="20" item="2"/>
          <tpl hier="22" item="8"/>
          <tpl hier="23" item="5"/>
          <tpl hier="24" item="4"/>
          <tpl fld="0" item="0"/>
        </tpls>
      </n>
      <m>
        <tpls c="8">
          <tpl fld="1" item="173"/>
          <tpl hier="17" item="3"/>
          <tpl hier="19" item="1"/>
          <tpl hier="20" item="2"/>
          <tpl hier="22" item="8"/>
          <tpl hier="23" item="5"/>
          <tpl hier="24" item="4"/>
          <tpl fld="0" item="0"/>
        </tpls>
      </m>
      <m>
        <tpls c="8">
          <tpl fld="1" item="169"/>
          <tpl hier="17" item="3"/>
          <tpl hier="19" item="1"/>
          <tpl hier="20" item="2"/>
          <tpl hier="22" item="8"/>
          <tpl hier="23" item="5"/>
          <tpl hier="24" item="4"/>
          <tpl fld="0" item="0"/>
        </tpls>
      </m>
      <n v="1">
        <tpls c="8">
          <tpl fld="1" item="165"/>
          <tpl hier="17" item="3"/>
          <tpl hier="19" item="1"/>
          <tpl hier="20" item="2"/>
          <tpl hier="22" item="8"/>
          <tpl hier="23" item="5"/>
          <tpl hier="24" item="4"/>
          <tpl fld="0" item="0"/>
        </tpls>
      </n>
      <n v="1">
        <tpls c="8">
          <tpl fld="1" item="161"/>
          <tpl hier="17" item="3"/>
          <tpl hier="19" item="1"/>
          <tpl hier="20" item="2"/>
          <tpl hier="22" item="8"/>
          <tpl hier="23" item="5"/>
          <tpl hier="24" item="4"/>
          <tpl fld="0" item="0"/>
        </tpls>
      </n>
      <m>
        <tpls c="8">
          <tpl fld="1" item="157"/>
          <tpl hier="17" item="3"/>
          <tpl hier="19" item="1"/>
          <tpl hier="20" item="2"/>
          <tpl hier="22" item="8"/>
          <tpl hier="23" item="5"/>
          <tpl hier="24" item="4"/>
          <tpl fld="0" item="0"/>
        </tpls>
      </m>
      <n v="1">
        <tpls c="8">
          <tpl fld="1" item="153"/>
          <tpl hier="17" item="3"/>
          <tpl hier="19" item="1"/>
          <tpl hier="20" item="2"/>
          <tpl hier="22" item="8"/>
          <tpl hier="23" item="5"/>
          <tpl hier="24" item="4"/>
          <tpl fld="0" item="0"/>
        </tpls>
      </n>
      <n v="1">
        <tpls c="8">
          <tpl fld="1" item="149"/>
          <tpl hier="17" item="3"/>
          <tpl hier="19" item="1"/>
          <tpl hier="20" item="2"/>
          <tpl hier="22" item="8"/>
          <tpl hier="23" item="5"/>
          <tpl hier="24" item="4"/>
          <tpl fld="0" item="0"/>
        </tpls>
      </n>
      <n v="1">
        <tpls c="8">
          <tpl fld="1" item="145"/>
          <tpl hier="17" item="3"/>
          <tpl hier="19" item="1"/>
          <tpl hier="20" item="2"/>
          <tpl hier="22" item="8"/>
          <tpl hier="23" item="5"/>
          <tpl hier="24" item="4"/>
          <tpl fld="0" item="0"/>
        </tpls>
      </n>
      <m>
        <tpls c="8">
          <tpl fld="1" item="141"/>
          <tpl hier="17" item="3"/>
          <tpl hier="19" item="1"/>
          <tpl hier="20" item="2"/>
          <tpl hier="22" item="8"/>
          <tpl hier="23" item="5"/>
          <tpl hier="24" item="4"/>
          <tpl fld="0" item="0"/>
        </tpls>
      </m>
      <n v="1">
        <tpls c="8">
          <tpl fld="1" item="137"/>
          <tpl hier="17" item="3"/>
          <tpl hier="19" item="1"/>
          <tpl hier="20" item="2"/>
          <tpl hier="22" item="8"/>
          <tpl hier="23" item="5"/>
          <tpl hier="24" item="4"/>
          <tpl fld="0" item="0"/>
        </tpls>
      </n>
      <n v="1">
        <tpls c="8">
          <tpl fld="1" item="133"/>
          <tpl hier="17" item="3"/>
          <tpl hier="19" item="1"/>
          <tpl hier="20" item="2"/>
          <tpl hier="22" item="8"/>
          <tpl hier="23" item="5"/>
          <tpl hier="24" item="4"/>
          <tpl fld="0" item="0"/>
        </tpls>
      </n>
      <m>
        <tpls c="8">
          <tpl fld="1" item="129"/>
          <tpl hier="17" item="3"/>
          <tpl hier="19" item="1"/>
          <tpl hier="20" item="2"/>
          <tpl hier="22" item="8"/>
          <tpl hier="23" item="5"/>
          <tpl hier="24" item="4"/>
          <tpl fld="0" item="0"/>
        </tpls>
      </m>
      <m>
        <tpls c="8">
          <tpl fld="1" item="125"/>
          <tpl hier="17" item="3"/>
          <tpl hier="19" item="1"/>
          <tpl hier="20" item="2"/>
          <tpl hier="22" item="8"/>
          <tpl hier="23" item="5"/>
          <tpl hier="24" item="4"/>
          <tpl fld="0" item="0"/>
        </tpls>
      </m>
      <m>
        <tpls c="8">
          <tpl fld="1" item="121"/>
          <tpl hier="17" item="3"/>
          <tpl hier="19" item="1"/>
          <tpl hier="20" item="2"/>
          <tpl hier="22" item="8"/>
          <tpl hier="23" item="5"/>
          <tpl hier="24" item="4"/>
          <tpl fld="0" item="0"/>
        </tpls>
      </m>
      <n v="1">
        <tpls c="8">
          <tpl fld="1" item="117"/>
          <tpl hier="17" item="3"/>
          <tpl hier="19" item="1"/>
          <tpl hier="20" item="2"/>
          <tpl hier="22" item="8"/>
          <tpl hier="23" item="5"/>
          <tpl hier="24" item="4"/>
          <tpl fld="0" item="0"/>
        </tpls>
      </n>
      <n v="2">
        <tpls c="8">
          <tpl fld="1" item="113"/>
          <tpl hier="17" item="3"/>
          <tpl hier="19" item="1"/>
          <tpl hier="20" item="2"/>
          <tpl hier="22" item="8"/>
          <tpl hier="23" item="5"/>
          <tpl hier="24" item="4"/>
          <tpl fld="0" item="0"/>
        </tpls>
      </n>
      <n v="1">
        <tpls c="8">
          <tpl fld="1" item="109"/>
          <tpl hier="17" item="3"/>
          <tpl hier="19" item="1"/>
          <tpl hier="20" item="2"/>
          <tpl hier="22" item="8"/>
          <tpl hier="23" item="5"/>
          <tpl hier="24" item="4"/>
          <tpl fld="0" item="0"/>
        </tpls>
      </n>
      <n v="2">
        <tpls c="8">
          <tpl fld="1" item="105"/>
          <tpl hier="17" item="3"/>
          <tpl hier="19" item="1"/>
          <tpl hier="20" item="2"/>
          <tpl hier="22" item="8"/>
          <tpl hier="23" item="5"/>
          <tpl hier="24" item="4"/>
          <tpl fld="0" item="0"/>
        </tpls>
      </n>
      <n v="1">
        <tpls c="8">
          <tpl fld="1" item="101"/>
          <tpl hier="17" item="3"/>
          <tpl hier="19" item="1"/>
          <tpl hier="20" item="2"/>
          <tpl hier="22" item="8"/>
          <tpl hier="23" item="5"/>
          <tpl hier="24" item="4"/>
          <tpl fld="0" item="0"/>
        </tpls>
      </n>
      <n v="1">
        <tpls c="8">
          <tpl fld="1" item="97"/>
          <tpl hier="17" item="3"/>
          <tpl hier="19" item="1"/>
          <tpl hier="20" item="2"/>
          <tpl hier="22" item="8"/>
          <tpl hier="23" item="5"/>
          <tpl hier="24" item="4"/>
          <tpl fld="0" item="0"/>
        </tpls>
      </n>
      <n v="1">
        <tpls c="8">
          <tpl fld="1" item="93"/>
          <tpl hier="17" item="3"/>
          <tpl hier="19" item="1"/>
          <tpl hier="20" item="2"/>
          <tpl hier="22" item="8"/>
          <tpl hier="23" item="5"/>
          <tpl hier="24" item="4"/>
          <tpl fld="0" item="0"/>
        </tpls>
      </n>
      <n v="1">
        <tpls c="8">
          <tpl fld="1" item="89"/>
          <tpl hier="17" item="3"/>
          <tpl hier="19" item="1"/>
          <tpl hier="20" item="2"/>
          <tpl hier="22" item="8"/>
          <tpl hier="23" item="5"/>
          <tpl hier="24" item="4"/>
          <tpl fld="0" item="0"/>
        </tpls>
      </n>
      <n v="2">
        <tpls c="8">
          <tpl fld="1" item="85"/>
          <tpl hier="17" item="3"/>
          <tpl hier="19" item="1"/>
          <tpl hier="20" item="2"/>
          <tpl hier="22" item="8"/>
          <tpl hier="23" item="5"/>
          <tpl hier="24" item="4"/>
          <tpl fld="0" item="0"/>
        </tpls>
      </n>
      <n v="2">
        <tpls c="8">
          <tpl fld="1" item="81"/>
          <tpl hier="17" item="3"/>
          <tpl hier="19" item="1"/>
          <tpl hier="20" item="2"/>
          <tpl hier="22" item="8"/>
          <tpl hier="23" item="5"/>
          <tpl hier="24" item="4"/>
          <tpl fld="0" item="0"/>
        </tpls>
      </n>
      <n v="1">
        <tpls c="8">
          <tpl fld="1" item="77"/>
          <tpl hier="17" item="3"/>
          <tpl hier="19" item="1"/>
          <tpl hier="20" item="2"/>
          <tpl hier="22" item="8"/>
          <tpl hier="23" item="5"/>
          <tpl hier="24" item="4"/>
          <tpl fld="0" item="0"/>
        </tpls>
      </n>
      <n v="2">
        <tpls c="8">
          <tpl fld="1" item="73"/>
          <tpl hier="17" item="3"/>
          <tpl hier="19" item="1"/>
          <tpl hier="20" item="2"/>
          <tpl hier="22" item="8"/>
          <tpl hier="23" item="5"/>
          <tpl hier="24" item="4"/>
          <tpl fld="0" item="0"/>
        </tpls>
      </n>
      <n v="2">
        <tpls c="8">
          <tpl fld="1" item="69"/>
          <tpl hier="17" item="3"/>
          <tpl hier="19" item="1"/>
          <tpl hier="20" item="2"/>
          <tpl hier="22" item="8"/>
          <tpl hier="23" item="5"/>
          <tpl hier="24" item="4"/>
          <tpl fld="0" item="0"/>
        </tpls>
      </n>
      <n v="1">
        <tpls c="8">
          <tpl fld="1" item="65"/>
          <tpl hier="17" item="3"/>
          <tpl hier="19" item="1"/>
          <tpl hier="20" item="2"/>
          <tpl hier="22" item="8"/>
          <tpl hier="23" item="5"/>
          <tpl hier="24" item="4"/>
          <tpl fld="0" item="0"/>
        </tpls>
      </n>
      <n v="1">
        <tpls c="8">
          <tpl fld="1" item="61"/>
          <tpl hier="17" item="3"/>
          <tpl hier="19" item="1"/>
          <tpl hier="20" item="2"/>
          <tpl hier="22" item="8"/>
          <tpl hier="23" item="5"/>
          <tpl hier="24" item="4"/>
          <tpl fld="0" item="0"/>
        </tpls>
      </n>
      <m>
        <tpls c="8">
          <tpl fld="1" item="57"/>
          <tpl hier="17" item="3"/>
          <tpl hier="19" item="1"/>
          <tpl hier="20" item="2"/>
          <tpl hier="22" item="8"/>
          <tpl hier="23" item="5"/>
          <tpl hier="24" item="4"/>
          <tpl fld="0" item="0"/>
        </tpls>
      </m>
      <n v="2">
        <tpls c="8">
          <tpl fld="1" item="53"/>
          <tpl hier="17" item="3"/>
          <tpl hier="19" item="1"/>
          <tpl hier="20" item="2"/>
          <tpl hier="22" item="8"/>
          <tpl hier="23" item="5"/>
          <tpl hier="24" item="4"/>
          <tpl fld="0" item="0"/>
        </tpls>
      </n>
      <n v="2">
        <tpls c="8">
          <tpl fld="1" item="49"/>
          <tpl hier="17" item="3"/>
          <tpl hier="19" item="1"/>
          <tpl hier="20" item="2"/>
          <tpl hier="22" item="8"/>
          <tpl hier="23" item="5"/>
          <tpl hier="24" item="4"/>
          <tpl fld="0" item="0"/>
        </tpls>
      </n>
      <n v="1">
        <tpls c="8">
          <tpl fld="1" item="45"/>
          <tpl hier="17" item="3"/>
          <tpl hier="19" item="1"/>
          <tpl hier="20" item="2"/>
          <tpl hier="22" item="8"/>
          <tpl hier="23" item="5"/>
          <tpl hier="24" item="4"/>
          <tpl fld="0" item="0"/>
        </tpls>
      </n>
      <m>
        <tpls c="8">
          <tpl fld="1" item="41"/>
          <tpl hier="17" item="3"/>
          <tpl hier="19" item="1"/>
          <tpl hier="20" item="2"/>
          <tpl hier="22" item="8"/>
          <tpl hier="23" item="5"/>
          <tpl hier="24" item="4"/>
          <tpl fld="0" item="0"/>
        </tpls>
      </m>
      <n v="2">
        <tpls c="8">
          <tpl fld="1" item="37"/>
          <tpl hier="17" item="3"/>
          <tpl hier="19" item="1"/>
          <tpl hier="20" item="2"/>
          <tpl hier="22" item="8"/>
          <tpl hier="23" item="5"/>
          <tpl hier="24" item="4"/>
          <tpl fld="0" item="0"/>
        </tpls>
      </n>
      <m>
        <tpls c="8">
          <tpl fld="1" item="33"/>
          <tpl hier="17" item="3"/>
          <tpl hier="19" item="1"/>
          <tpl hier="20" item="2"/>
          <tpl hier="22" item="8"/>
          <tpl hier="23" item="5"/>
          <tpl hier="24" item="4"/>
          <tpl fld="0" item="0"/>
        </tpls>
      </m>
      <m>
        <tpls c="8">
          <tpl fld="1" item="29"/>
          <tpl hier="17" item="3"/>
          <tpl hier="19" item="1"/>
          <tpl hier="20" item="2"/>
          <tpl hier="22" item="8"/>
          <tpl hier="23" item="5"/>
          <tpl hier="24" item="4"/>
          <tpl fld="0" item="0"/>
        </tpls>
      </m>
      <m>
        <tpls c="8">
          <tpl fld="1" item="25"/>
          <tpl hier="17" item="3"/>
          <tpl hier="19" item="1"/>
          <tpl hier="20" item="2"/>
          <tpl hier="22" item="8"/>
          <tpl hier="23" item="5"/>
          <tpl hier="24" item="4"/>
          <tpl fld="0" item="0"/>
        </tpls>
      </m>
      <n v="1">
        <tpls c="8">
          <tpl fld="1" item="21"/>
          <tpl hier="17" item="3"/>
          <tpl hier="19" item="1"/>
          <tpl hier="20" item="2"/>
          <tpl hier="22" item="8"/>
          <tpl hier="23" item="5"/>
          <tpl hier="24" item="4"/>
          <tpl fld="0" item="0"/>
        </tpls>
      </n>
      <n v="2">
        <tpls c="8">
          <tpl fld="1" item="13"/>
          <tpl hier="17" item="3"/>
          <tpl hier="19" item="1"/>
          <tpl hier="20" item="2"/>
          <tpl hier="22" item="8"/>
          <tpl hier="23" item="5"/>
          <tpl hier="24" item="4"/>
          <tpl fld="0" item="0"/>
        </tpls>
      </n>
      <m>
        <tpls c="8">
          <tpl fld="1" item="9"/>
          <tpl hier="17" item="3"/>
          <tpl hier="19" item="1"/>
          <tpl hier="20" item="2"/>
          <tpl hier="22" item="8"/>
          <tpl hier="23" item="5"/>
          <tpl hier="24" item="4"/>
          <tpl fld="0" item="0"/>
        </tpls>
      </m>
      <n v="1">
        <tpls c="8">
          <tpl fld="1" item="5"/>
          <tpl hier="17" item="3"/>
          <tpl hier="19" item="1"/>
          <tpl hier="20" item="2"/>
          <tpl hier="22" item="8"/>
          <tpl hier="23" item="5"/>
          <tpl hier="24" item="4"/>
          <tpl fld="0" item="0"/>
        </tpls>
      </n>
      <m>
        <tpls c="8">
          <tpl fld="1" item="1"/>
          <tpl hier="17" item="3"/>
          <tpl hier="19" item="1"/>
          <tpl hier="20" item="2"/>
          <tpl hier="22" item="8"/>
          <tpl hier="23" item="5"/>
          <tpl hier="24" item="4"/>
          <tpl fld="0" item="0"/>
        </tpls>
      </m>
      <m>
        <tpls c="8">
          <tpl fld="1" item="121"/>
          <tpl hier="17" item="3"/>
          <tpl hier="19" item="1"/>
          <tpl hier="20" item="2"/>
          <tpl hier="22" item="8"/>
          <tpl hier="23" item="5"/>
          <tpl hier="24" item="4"/>
          <tpl fld="0" item="1"/>
        </tpls>
      </m>
      <n v="31.690000534057617">
        <tpls c="8">
          <tpl fld="1" item="93"/>
          <tpl hier="17" item="3"/>
          <tpl hier="19" item="1"/>
          <tpl hier="20" item="2"/>
          <tpl hier="22" item="8"/>
          <tpl hier="23" item="5"/>
          <tpl hier="24" item="4"/>
          <tpl fld="0" item="1"/>
        </tpls>
      </n>
      <n v="31.690000534057617">
        <tpls c="8">
          <tpl fld="1" item="61"/>
          <tpl hier="17" item="3"/>
          <tpl hier="19" item="1"/>
          <tpl hier="20" item="2"/>
          <tpl hier="22" item="8"/>
          <tpl hier="23" item="5"/>
          <tpl hier="24" item="4"/>
          <tpl fld="0" item="1"/>
        </tpls>
      </n>
      <m>
        <tpls c="8">
          <tpl fld="1" item="33"/>
          <tpl hier="17" item="3"/>
          <tpl hier="19" item="1"/>
          <tpl hier="20" item="2"/>
          <tpl hier="22" item="8"/>
          <tpl hier="23" item="5"/>
          <tpl hier="24" item="4"/>
          <tpl fld="0" item="1"/>
        </tpls>
      </m>
      <m>
        <tpls c="8">
          <tpl fld="1" item="9"/>
          <tpl hier="17" item="3"/>
          <tpl hier="19" item="1"/>
          <tpl hier="20" item="2"/>
          <tpl hier="22" item="8"/>
          <tpl hier="23" item="5"/>
          <tpl hier="24" item="4"/>
          <tpl fld="0" item="1"/>
        </tpls>
      </m>
      <n v="2">
        <tpls c="8">
          <tpl fld="1" item="156"/>
          <tpl hier="17" item="3"/>
          <tpl hier="19" item="1"/>
          <tpl hier="20" item="2"/>
          <tpl hier="22" item="8"/>
          <tpl hier="23" item="5"/>
          <tpl hier="24" item="4"/>
          <tpl fld="0" item="0"/>
        </tpls>
      </n>
      <n v="63.380001068115234">
        <tpls c="8">
          <tpl fld="1" item="156"/>
          <tpl hier="17" item="3"/>
          <tpl hier="19" item="1"/>
          <tpl hier="20" item="2"/>
          <tpl hier="22" item="8"/>
          <tpl hier="23" item="5"/>
          <tpl hier="24" item="4"/>
          <tpl fld="0" item="1"/>
        </tpls>
      </n>
      <n v="1">
        <tpls c="8">
          <tpl fld="1" item="92"/>
          <tpl hier="17" item="3"/>
          <tpl hier="19" item="1"/>
          <tpl hier="20" item="2"/>
          <tpl hier="22" item="8"/>
          <tpl hier="23" item="5"/>
          <tpl hier="24" item="4"/>
          <tpl fld="0" item="0"/>
        </tpls>
      </n>
      <n v="31.690000534057617">
        <tpls c="8">
          <tpl fld="1" item="92"/>
          <tpl hier="17" item="3"/>
          <tpl hier="19" item="1"/>
          <tpl hier="20" item="2"/>
          <tpl hier="22" item="8"/>
          <tpl hier="23" item="5"/>
          <tpl hier="24" item="4"/>
          <tpl fld="0" item="1"/>
        </tpls>
      </n>
      <n v="1">
        <tpls c="8">
          <tpl fld="1" item="36"/>
          <tpl hier="17" item="3"/>
          <tpl hier="19" item="1"/>
          <tpl hier="20" item="2"/>
          <tpl hier="22" item="8"/>
          <tpl hier="23" item="5"/>
          <tpl hier="24" item="4"/>
          <tpl fld="0" item="0"/>
        </tpls>
      </n>
      <n v="31.690000534057617">
        <tpls c="8">
          <tpl fld="1" item="36"/>
          <tpl hier="17" item="3"/>
          <tpl hier="19" item="1"/>
          <tpl hier="20" item="2"/>
          <tpl hier="22" item="8"/>
          <tpl hier="23" item="5"/>
          <tpl hier="24" item="4"/>
          <tpl fld="0" item="1"/>
        </tpls>
      </n>
      <n v="179">
        <tpls c="8">
          <tpl hier="16" item="4294967295"/>
          <tpl hier="17" item="3"/>
          <tpl hier="19" item="1"/>
          <tpl hier="20" item="2"/>
          <tpl hier="22" item="8"/>
          <tpl hier="23" item="5"/>
          <tpl hier="24" item="4"/>
          <tpl fld="0" item="0"/>
        </tpls>
      </n>
      <n v="5957.720100402832">
        <tpls c="8">
          <tpl hier="16" item="4294967295"/>
          <tpl hier="17" item="3"/>
          <tpl hier="19" item="1"/>
          <tpl hier="20" item="2"/>
          <tpl hier="22" item="8"/>
          <tpl hier="23" item="5"/>
          <tpl hier="24" item="4"/>
          <tpl fld="0" item="1"/>
        </tpls>
      </n>
      <n v="1">
        <tpls c="8">
          <tpl fld="1" item="192"/>
          <tpl hier="17" item="3"/>
          <tpl hier="19" item="1"/>
          <tpl hier="20" item="2"/>
          <tpl hier="22" item="8"/>
          <tpl hier="23" item="5"/>
          <tpl hier="24" item="4"/>
          <tpl fld="0" item="0"/>
        </tpls>
      </n>
      <n v="31.690000534057617">
        <tpls c="8">
          <tpl fld="1" item="192"/>
          <tpl hier="17" item="3"/>
          <tpl hier="19" item="1"/>
          <tpl hier="20" item="2"/>
          <tpl hier="22" item="8"/>
          <tpl hier="23" item="5"/>
          <tpl hier="24" item="4"/>
          <tpl fld="0" item="1"/>
        </tpls>
      </n>
      <n v="1">
        <tpls c="8">
          <tpl fld="1" item="184"/>
          <tpl hier="17" item="3"/>
          <tpl hier="19" item="1"/>
          <tpl hier="20" item="2"/>
          <tpl hier="22" item="8"/>
          <tpl hier="23" item="5"/>
          <tpl hier="24" item="4"/>
          <tpl fld="0" item="0"/>
        </tpls>
      </n>
      <n v="31.690000534057617">
        <tpls c="8">
          <tpl fld="1" item="184"/>
          <tpl hier="17" item="3"/>
          <tpl hier="19" item="1"/>
          <tpl hier="20" item="2"/>
          <tpl hier="22" item="8"/>
          <tpl hier="23" item="5"/>
          <tpl hier="24" item="4"/>
          <tpl fld="0" item="1"/>
        </tpls>
      </n>
      <n v="1">
        <tpls c="8">
          <tpl fld="1" item="176"/>
          <tpl hier="17" item="3"/>
          <tpl hier="19" item="1"/>
          <tpl hier="20" item="2"/>
          <tpl hier="22" item="8"/>
          <tpl hier="23" item="5"/>
          <tpl hier="24" item="4"/>
          <tpl fld="0" item="0"/>
        </tpls>
      </n>
      <n v="31.690000534057617">
        <tpls c="8">
          <tpl fld="1" item="176"/>
          <tpl hier="17" item="3"/>
          <tpl hier="19" item="1"/>
          <tpl hier="20" item="2"/>
          <tpl hier="22" item="8"/>
          <tpl hier="23" item="5"/>
          <tpl hier="24" item="4"/>
          <tpl fld="0" item="1"/>
        </tpls>
      </n>
      <n v="2">
        <tpls c="8">
          <tpl fld="1" item="168"/>
          <tpl hier="17" item="3"/>
          <tpl hier="19" item="1"/>
          <tpl hier="20" item="2"/>
          <tpl hier="22" item="8"/>
          <tpl hier="23" item="5"/>
          <tpl hier="24" item="4"/>
          <tpl fld="0" item="0"/>
        </tpls>
      </n>
      <n v="63.380001068115234">
        <tpls c="8">
          <tpl fld="1" item="168"/>
          <tpl hier="17" item="3"/>
          <tpl hier="19" item="1"/>
          <tpl hier="20" item="2"/>
          <tpl hier="22" item="8"/>
          <tpl hier="23" item="5"/>
          <tpl hier="24" item="4"/>
          <tpl fld="0" item="1"/>
        </tpls>
      </n>
      <m>
        <tpls c="8">
          <tpl fld="1" item="160"/>
          <tpl hier="17" item="3"/>
          <tpl hier="19" item="1"/>
          <tpl hier="20" item="2"/>
          <tpl hier="22" item="8"/>
          <tpl hier="23" item="5"/>
          <tpl hier="24" item="4"/>
          <tpl fld="0" item="0"/>
        </tpls>
      </m>
      <m>
        <tpls c="8">
          <tpl fld="1" item="160"/>
          <tpl hier="17" item="3"/>
          <tpl hier="19" item="1"/>
          <tpl hier="20" item="2"/>
          <tpl hier="22" item="8"/>
          <tpl hier="23" item="5"/>
          <tpl hier="24" item="4"/>
          <tpl fld="0" item="1"/>
        </tpls>
      </m>
      <m>
        <tpls c="8">
          <tpl fld="1" item="152"/>
          <tpl hier="17" item="3"/>
          <tpl hier="19" item="1"/>
          <tpl hier="20" item="2"/>
          <tpl hier="22" item="8"/>
          <tpl hier="23" item="5"/>
          <tpl hier="24" item="4"/>
          <tpl fld="0" item="0"/>
        </tpls>
      </m>
      <m>
        <tpls c="8">
          <tpl fld="1" item="152"/>
          <tpl hier="17" item="3"/>
          <tpl hier="19" item="1"/>
          <tpl hier="20" item="2"/>
          <tpl hier="22" item="8"/>
          <tpl hier="23" item="5"/>
          <tpl hier="24" item="4"/>
          <tpl fld="0" item="1"/>
        </tpls>
      </m>
      <n v="1">
        <tpls c="8">
          <tpl fld="1" item="144"/>
          <tpl hier="17" item="3"/>
          <tpl hier="19" item="1"/>
          <tpl hier="20" item="2"/>
          <tpl hier="22" item="8"/>
          <tpl hier="23" item="5"/>
          <tpl hier="24" item="4"/>
          <tpl fld="0" item="0"/>
        </tpls>
      </n>
      <n v="31.690000534057617">
        <tpls c="8">
          <tpl fld="1" item="144"/>
          <tpl hier="17" item="3"/>
          <tpl hier="19" item="1"/>
          <tpl hier="20" item="2"/>
          <tpl hier="22" item="8"/>
          <tpl hier="23" item="5"/>
          <tpl hier="24" item="4"/>
          <tpl fld="0" item="1"/>
        </tpls>
      </n>
      <n v="3">
        <tpls c="8">
          <tpl fld="1" item="136"/>
          <tpl hier="17" item="3"/>
          <tpl hier="19" item="1"/>
          <tpl hier="20" item="2"/>
          <tpl hier="22" item="8"/>
          <tpl hier="23" item="5"/>
          <tpl hier="24" item="4"/>
          <tpl fld="0" item="0"/>
        </tpls>
      </n>
      <n v="95.070001602172852">
        <tpls c="8">
          <tpl fld="1" item="136"/>
          <tpl hier="17" item="3"/>
          <tpl hier="19" item="1"/>
          <tpl hier="20" item="2"/>
          <tpl hier="22" item="8"/>
          <tpl hier="23" item="5"/>
          <tpl hier="24" item="4"/>
          <tpl fld="0" item="1"/>
        </tpls>
      </n>
      <m>
        <tpls c="8">
          <tpl fld="1" item="128"/>
          <tpl hier="17" item="3"/>
          <tpl hier="19" item="1"/>
          <tpl hier="20" item="2"/>
          <tpl hier="22" item="8"/>
          <tpl hier="23" item="5"/>
          <tpl hier="24" item="4"/>
          <tpl fld="0" item="0"/>
        </tpls>
      </m>
      <m>
        <tpls c="8">
          <tpl fld="1" item="128"/>
          <tpl hier="17" item="3"/>
          <tpl hier="19" item="1"/>
          <tpl hier="20" item="2"/>
          <tpl hier="22" item="8"/>
          <tpl hier="23" item="5"/>
          <tpl hier="24" item="4"/>
          <tpl fld="0" item="1"/>
        </tpls>
      </m>
      <n v="1">
        <tpls c="8">
          <tpl fld="1" item="120"/>
          <tpl hier="17" item="3"/>
          <tpl hier="19" item="1"/>
          <tpl hier="20" item="2"/>
          <tpl hier="22" item="8"/>
          <tpl hier="23" item="5"/>
          <tpl hier="24" item="4"/>
          <tpl fld="0" item="0"/>
        </tpls>
      </n>
      <n v="31.690000534057617">
        <tpls c="8">
          <tpl fld="1" item="120"/>
          <tpl hier="17" item="3"/>
          <tpl hier="19" item="1"/>
          <tpl hier="20" item="2"/>
          <tpl hier="22" item="8"/>
          <tpl hier="23" item="5"/>
          <tpl hier="24" item="4"/>
          <tpl fld="0" item="1"/>
        </tpls>
      </n>
      <n v="1">
        <tpls c="8">
          <tpl fld="1" item="112"/>
          <tpl hier="17" item="3"/>
          <tpl hier="19" item="1"/>
          <tpl hier="20" item="2"/>
          <tpl hier="22" item="8"/>
          <tpl hier="23" item="5"/>
          <tpl hier="24" item="4"/>
          <tpl fld="0" item="0"/>
        </tpls>
      </n>
      <n v="31.690000534057617">
        <tpls c="8">
          <tpl fld="1" item="112"/>
          <tpl hier="17" item="3"/>
          <tpl hier="19" item="1"/>
          <tpl hier="20" item="2"/>
          <tpl hier="22" item="8"/>
          <tpl hier="23" item="5"/>
          <tpl hier="24" item="4"/>
          <tpl fld="0" item="1"/>
        </tpls>
      </n>
      <n v="1">
        <tpls c="8">
          <tpl fld="1" item="104"/>
          <tpl hier="17" item="3"/>
          <tpl hier="19" item="1"/>
          <tpl hier="20" item="2"/>
          <tpl hier="22" item="8"/>
          <tpl hier="23" item="5"/>
          <tpl hier="24" item="4"/>
          <tpl fld="0" item="0"/>
        </tpls>
      </n>
      <n v="31.690000534057617">
        <tpls c="8">
          <tpl fld="1" item="104"/>
          <tpl hier="17" item="3"/>
          <tpl hier="19" item="1"/>
          <tpl hier="20" item="2"/>
          <tpl hier="22" item="8"/>
          <tpl hier="23" item="5"/>
          <tpl hier="24" item="4"/>
          <tpl fld="0" item="1"/>
        </tpls>
      </n>
      <m>
        <tpls c="8">
          <tpl fld="1" item="96"/>
          <tpl hier="17" item="3"/>
          <tpl hier="19" item="1"/>
          <tpl hier="20" item="2"/>
          <tpl hier="22" item="8"/>
          <tpl hier="23" item="5"/>
          <tpl hier="24" item="4"/>
          <tpl fld="0" item="0"/>
        </tpls>
      </m>
      <m>
        <tpls c="8">
          <tpl fld="1" item="96"/>
          <tpl hier="17" item="3"/>
          <tpl hier="19" item="1"/>
          <tpl hier="20" item="2"/>
          <tpl hier="22" item="8"/>
          <tpl hier="23" item="5"/>
          <tpl hier="24" item="4"/>
          <tpl fld="0" item="1"/>
        </tpls>
      </m>
      <n v="2">
        <tpls c="8">
          <tpl fld="1" item="88"/>
          <tpl hier="17" item="3"/>
          <tpl hier="19" item="1"/>
          <tpl hier="20" item="2"/>
          <tpl hier="22" item="8"/>
          <tpl hier="23" item="5"/>
          <tpl hier="24" item="4"/>
          <tpl fld="0" item="0"/>
        </tpls>
      </n>
      <n v="63.380001068115234">
        <tpls c="8">
          <tpl fld="1" item="88"/>
          <tpl hier="17" item="3"/>
          <tpl hier="19" item="1"/>
          <tpl hier="20" item="2"/>
          <tpl hier="22" item="8"/>
          <tpl hier="23" item="5"/>
          <tpl hier="24" item="4"/>
          <tpl fld="0" item="1"/>
        </tpls>
      </n>
      <m>
        <tpls c="8">
          <tpl fld="1" item="80"/>
          <tpl hier="17" item="3"/>
          <tpl hier="19" item="1"/>
          <tpl hier="20" item="2"/>
          <tpl hier="22" item="8"/>
          <tpl hier="23" item="5"/>
          <tpl hier="24" item="4"/>
          <tpl fld="0" item="0"/>
        </tpls>
      </m>
      <m>
        <tpls c="8">
          <tpl fld="1" item="80"/>
          <tpl hier="17" item="3"/>
          <tpl hier="19" item="1"/>
          <tpl hier="20" item="2"/>
          <tpl hier="22" item="8"/>
          <tpl hier="23" item="5"/>
          <tpl hier="24" item="4"/>
          <tpl fld="0" item="1"/>
        </tpls>
      </m>
      <n v="1">
        <tpls c="8">
          <tpl fld="1" item="72"/>
          <tpl hier="17" item="3"/>
          <tpl hier="19" item="1"/>
          <tpl hier="20" item="2"/>
          <tpl hier="22" item="8"/>
          <tpl hier="23" item="5"/>
          <tpl hier="24" item="4"/>
          <tpl fld="0" item="0"/>
        </tpls>
      </n>
      <n v="31.690000534057617">
        <tpls c="8">
          <tpl fld="1" item="72"/>
          <tpl hier="17" item="3"/>
          <tpl hier="19" item="1"/>
          <tpl hier="20" item="2"/>
          <tpl hier="22" item="8"/>
          <tpl hier="23" item="5"/>
          <tpl hier="24" item="4"/>
          <tpl fld="0" item="1"/>
        </tpls>
      </n>
      <n v="1">
        <tpls c="8">
          <tpl fld="1" item="64"/>
          <tpl hier="17" item="3"/>
          <tpl hier="19" item="1"/>
          <tpl hier="20" item="2"/>
          <tpl hier="22" item="8"/>
          <tpl hier="23" item="5"/>
          <tpl hier="24" item="4"/>
          <tpl fld="0" item="0"/>
        </tpls>
      </n>
      <n v="31.690000534057617">
        <tpls c="8">
          <tpl fld="1" item="64"/>
          <tpl hier="17" item="3"/>
          <tpl hier="19" item="1"/>
          <tpl hier="20" item="2"/>
          <tpl hier="22" item="8"/>
          <tpl hier="23" item="5"/>
          <tpl hier="24" item="4"/>
          <tpl fld="0" item="1"/>
        </tpls>
      </n>
      <n v="1">
        <tpls c="8">
          <tpl fld="1" item="56"/>
          <tpl hier="17" item="3"/>
          <tpl hier="19" item="1"/>
          <tpl hier="20" item="2"/>
          <tpl hier="22" item="8"/>
          <tpl hier="23" item="5"/>
          <tpl hier="24" item="4"/>
          <tpl fld="0" item="0"/>
        </tpls>
      </n>
      <n v="31.690000534057617">
        <tpls c="8">
          <tpl fld="1" item="56"/>
          <tpl hier="17" item="3"/>
          <tpl hier="19" item="1"/>
          <tpl hier="20" item="2"/>
          <tpl hier="22" item="8"/>
          <tpl hier="23" item="5"/>
          <tpl hier="24" item="4"/>
          <tpl fld="0" item="1"/>
        </tpls>
      </n>
      <m>
        <tpls c="8">
          <tpl fld="1" item="48"/>
          <tpl hier="17" item="3"/>
          <tpl hier="19" item="1"/>
          <tpl hier="20" item="2"/>
          <tpl hier="22" item="8"/>
          <tpl hier="23" item="5"/>
          <tpl hier="24" item="4"/>
          <tpl fld="0" item="0"/>
        </tpls>
      </m>
      <m>
        <tpls c="8">
          <tpl fld="1" item="48"/>
          <tpl hier="17" item="3"/>
          <tpl hier="19" item="1"/>
          <tpl hier="20" item="2"/>
          <tpl hier="22" item="8"/>
          <tpl hier="23" item="5"/>
          <tpl hier="24" item="4"/>
          <tpl fld="0" item="1"/>
        </tpls>
      </m>
      <m>
        <tpls c="8">
          <tpl fld="1" item="40"/>
          <tpl hier="17" item="3"/>
          <tpl hier="19" item="1"/>
          <tpl hier="20" item="2"/>
          <tpl hier="22" item="8"/>
          <tpl hier="23" item="5"/>
          <tpl hier="24" item="4"/>
          <tpl fld="0" item="0"/>
        </tpls>
      </m>
      <m>
        <tpls c="8">
          <tpl fld="1" item="40"/>
          <tpl hier="17" item="3"/>
          <tpl hier="19" item="1"/>
          <tpl hier="20" item="2"/>
          <tpl hier="22" item="8"/>
          <tpl hier="23" item="5"/>
          <tpl hier="24" item="4"/>
          <tpl fld="0" item="1"/>
        </tpls>
      </m>
      <m>
        <tpls c="8">
          <tpl fld="1" item="32"/>
          <tpl hier="17" item="3"/>
          <tpl hier="19" item="1"/>
          <tpl hier="20" item="2"/>
          <tpl hier="22" item="8"/>
          <tpl hier="23" item="5"/>
          <tpl hier="24" item="4"/>
          <tpl fld="0" item="0"/>
        </tpls>
      </m>
      <m>
        <tpls c="8">
          <tpl fld="1" item="32"/>
          <tpl hier="17" item="3"/>
          <tpl hier="19" item="1"/>
          <tpl hier="20" item="2"/>
          <tpl hier="22" item="8"/>
          <tpl hier="23" item="5"/>
          <tpl hier="24" item="4"/>
          <tpl fld="0" item="1"/>
        </tpls>
      </m>
      <n v="2">
        <tpls c="8">
          <tpl fld="1" item="24"/>
          <tpl hier="17" item="3"/>
          <tpl hier="19" item="1"/>
          <tpl hier="20" item="2"/>
          <tpl hier="22" item="8"/>
          <tpl hier="23" item="5"/>
          <tpl hier="24" item="4"/>
          <tpl fld="0" item="0"/>
        </tpls>
      </n>
      <n v="63.380001068115234">
        <tpls c="8">
          <tpl fld="1" item="24"/>
          <tpl hier="17" item="3"/>
          <tpl hier="19" item="1"/>
          <tpl hier="20" item="2"/>
          <tpl hier="22" item="8"/>
          <tpl hier="23" item="5"/>
          <tpl hier="24" item="4"/>
          <tpl fld="0" item="1"/>
        </tpls>
      </n>
      <n v="1">
        <tpls c="8">
          <tpl fld="1" item="16"/>
          <tpl hier="17" item="3"/>
          <tpl hier="19" item="1"/>
          <tpl hier="20" item="2"/>
          <tpl hier="22" item="8"/>
          <tpl hier="23" item="5"/>
          <tpl hier="24" item="4"/>
          <tpl fld="0" item="0"/>
        </tpls>
      </n>
      <n v="31.690000534057617">
        <tpls c="8">
          <tpl fld="1" item="16"/>
          <tpl hier="17" item="3"/>
          <tpl hier="19" item="1"/>
          <tpl hier="20" item="2"/>
          <tpl hier="22" item="8"/>
          <tpl hier="23" item="5"/>
          <tpl hier="24" item="4"/>
          <tpl fld="0" item="1"/>
        </tpls>
      </n>
      <n v="1">
        <tpls c="8">
          <tpl fld="1" item="8"/>
          <tpl hier="17" item="3"/>
          <tpl hier="19" item="1"/>
          <tpl hier="20" item="2"/>
          <tpl hier="22" item="8"/>
          <tpl hier="23" item="5"/>
          <tpl hier="24" item="4"/>
          <tpl fld="0" item="0"/>
        </tpls>
      </n>
      <n v="31.690000534057617">
        <tpls c="8">
          <tpl fld="1" item="8"/>
          <tpl hier="17" item="3"/>
          <tpl hier="19" item="1"/>
          <tpl hier="20" item="2"/>
          <tpl hier="22" item="8"/>
          <tpl hier="23" item="5"/>
          <tpl hier="24" item="4"/>
          <tpl fld="0" item="1"/>
        </tpls>
      </n>
      <n v="1">
        <tpls c="8">
          <tpl fld="1" item="0"/>
          <tpl hier="17" item="3"/>
          <tpl hier="19" item="1"/>
          <tpl hier="20" item="2"/>
          <tpl hier="22" item="8"/>
          <tpl hier="23" item="5"/>
          <tpl hier="24" item="4"/>
          <tpl fld="0" item="0"/>
        </tpls>
      </n>
      <n v="31.690000534057617">
        <tpls c="8">
          <tpl fld="1" item="0"/>
          <tpl hier="17" item="3"/>
          <tpl hier="19" item="1"/>
          <tpl hier="20" item="2"/>
          <tpl hier="22" item="8"/>
          <tpl hier="23" item="5"/>
          <tpl hier="24" item="4"/>
          <tpl fld="0" item="1"/>
        </tpls>
      </n>
      <n v="63.380001068115234">
        <tpls c="8">
          <tpl fld="1" item="71"/>
          <tpl hier="17" item="3"/>
          <tpl hier="19" item="1"/>
          <tpl hier="20" item="2"/>
          <tpl hier="22" item="8"/>
          <tpl hier="23" item="5"/>
          <tpl hier="24" item="4"/>
          <tpl fld="0" item="1"/>
        </tpls>
      </n>
      <m>
        <tpls c="8">
          <tpl fld="1" item="15"/>
          <tpl hier="17" item="3"/>
          <tpl hier="19" item="1"/>
          <tpl hier="20" item="2"/>
          <tpl hier="22" item="8"/>
          <tpl hier="23" item="5"/>
          <tpl hier="24" item="4"/>
          <tpl fld="0" item="1"/>
        </tpls>
      </m>
      <n v="31.690000534057617">
        <tpls c="8">
          <tpl fld="1" item="23"/>
          <tpl hier="17" item="3"/>
          <tpl hier="19" item="1"/>
          <tpl hier="20" item="2"/>
          <tpl hier="22" item="8"/>
          <tpl hier="23" item="5"/>
          <tpl hier="24" item="4"/>
          <tpl fld="0" item="1"/>
        </tpls>
      </n>
      <m>
        <tpls c="8">
          <tpl fld="1" item="1"/>
          <tpl hier="17" item="3"/>
          <tpl hier="19" item="1"/>
          <tpl hier="20" item="2"/>
          <tpl hier="22" item="8"/>
          <tpl hier="23" item="5"/>
          <tpl hier="24" item="4"/>
          <tpl fld="0" item="1"/>
        </tpls>
      </m>
      <m>
        <tpls c="8">
          <tpl fld="1" item="57"/>
          <tpl hier="17" item="3"/>
          <tpl hier="19" item="1"/>
          <tpl hier="20" item="2"/>
          <tpl hier="22" item="8"/>
          <tpl hier="23" item="5"/>
          <tpl hier="24" item="4"/>
          <tpl fld="0" item="1"/>
        </tpls>
      </m>
      <m>
        <tpls c="8">
          <tpl fld="1" item="129"/>
          <tpl hier="17" item="3"/>
          <tpl hier="19" item="1"/>
          <tpl hier="20" item="2"/>
          <tpl hier="22" item="8"/>
          <tpl hier="23" item="5"/>
          <tpl hier="24" item="4"/>
          <tpl fld="0" item="1"/>
        </tpls>
      </m>
      <n v="63.380001068115234">
        <tpls c="8">
          <tpl fld="1" item="28"/>
          <tpl hier="17" item="3"/>
          <tpl hier="19" item="1"/>
          <tpl hier="20" item="2"/>
          <tpl hier="22" item="8"/>
          <tpl hier="23" item="5"/>
          <tpl hier="24" item="4"/>
          <tpl fld="0" item="1"/>
        </tpls>
      </n>
      <n v="63.380001068115234">
        <tpls c="8">
          <tpl fld="1" item="84"/>
          <tpl hier="17" item="3"/>
          <tpl hier="19" item="1"/>
          <tpl hier="20" item="2"/>
          <tpl hier="22" item="8"/>
          <tpl hier="23" item="5"/>
          <tpl hier="24" item="4"/>
          <tpl fld="0" item="1"/>
        </tpls>
      </n>
      <n v="31.690000534057617">
        <tpls c="8">
          <tpl fld="1" item="140"/>
          <tpl hier="17" item="3"/>
          <tpl hier="19" item="1"/>
          <tpl hier="20" item="2"/>
          <tpl hier="22" item="8"/>
          <tpl hier="23" item="5"/>
          <tpl hier="24" item="4"/>
          <tpl fld="0" item="1"/>
        </tpls>
      </n>
      <n v="1">
        <tpls c="8">
          <tpl fld="1" item="188"/>
          <tpl hier="17" item="3"/>
          <tpl hier="19" item="1"/>
          <tpl hier="20" item="2"/>
          <tpl hier="22" item="8"/>
          <tpl hier="23" item="5"/>
          <tpl hier="24" item="4"/>
          <tpl fld="0" item="0"/>
        </tpls>
      </n>
      <n v="31.690000534057617">
        <tpls c="8">
          <tpl fld="1" item="188"/>
          <tpl hier="17" item="3"/>
          <tpl hier="19" item="1"/>
          <tpl hier="20" item="2"/>
          <tpl hier="22" item="8"/>
          <tpl hier="23" item="5"/>
          <tpl hier="24" item="4"/>
          <tpl fld="0" item="1"/>
        </tpls>
      </n>
      <n v="1">
        <tpls c="8">
          <tpl fld="1" item="108"/>
          <tpl hier="17" item="3"/>
          <tpl hier="19" item="1"/>
          <tpl hier="20" item="2"/>
          <tpl hier="22" item="8"/>
          <tpl hier="23" item="5"/>
          <tpl hier="24" item="4"/>
          <tpl fld="0" item="0"/>
        </tpls>
      </n>
      <n v="31.690000534057617">
        <tpls c="8">
          <tpl fld="1" item="108"/>
          <tpl hier="17" item="3"/>
          <tpl hier="19" item="1"/>
          <tpl hier="20" item="2"/>
          <tpl hier="22" item="8"/>
          <tpl hier="23" item="5"/>
          <tpl hier="24" item="4"/>
          <tpl fld="0" item="1"/>
        </tpls>
      </n>
      <n v="2">
        <tpls c="8">
          <tpl fld="1" item="44"/>
          <tpl hier="17" item="3"/>
          <tpl hier="19" item="1"/>
          <tpl hier="20" item="2"/>
          <tpl hier="22" item="8"/>
          <tpl hier="23" item="5"/>
          <tpl hier="24" item="4"/>
          <tpl fld="0" item="0"/>
        </tpls>
      </n>
      <n v="63.380001068115234">
        <tpls c="8">
          <tpl fld="1" item="44"/>
          <tpl hier="17" item="3"/>
          <tpl hier="19" item="1"/>
          <tpl hier="20" item="2"/>
          <tpl hier="22" item="8"/>
          <tpl hier="23" item="5"/>
          <tpl hier="24" item="4"/>
          <tpl fld="0" item="1"/>
        </tpls>
      </n>
      <n v="3">
        <tpls c="8">
          <tpl fld="1" item="199"/>
          <tpl hier="17" item="3"/>
          <tpl hier="19" item="1"/>
          <tpl hier="20" item="2"/>
          <tpl hier="22" item="8"/>
          <tpl hier="23" item="5"/>
          <tpl hier="24" item="4"/>
          <tpl fld="0" item="0"/>
        </tpls>
      </n>
      <n v="95.070001602172852">
        <tpls c="8">
          <tpl fld="1" item="199"/>
          <tpl hier="17" item="3"/>
          <tpl hier="19" item="1"/>
          <tpl hier="20" item="2"/>
          <tpl hier="22" item="8"/>
          <tpl hier="23" item="5"/>
          <tpl hier="24" item="4"/>
          <tpl fld="0" item="1"/>
        </tpls>
      </n>
      <n v="1">
        <tpls c="8">
          <tpl fld="1" item="191"/>
          <tpl hier="17" item="3"/>
          <tpl hier="19" item="1"/>
          <tpl hier="20" item="2"/>
          <tpl hier="22" item="8"/>
          <tpl hier="23" item="5"/>
          <tpl hier="24" item="4"/>
          <tpl fld="0" item="0"/>
        </tpls>
      </n>
      <n v="31.690000534057617">
        <tpls c="8">
          <tpl fld="1" item="191"/>
          <tpl hier="17" item="3"/>
          <tpl hier="19" item="1"/>
          <tpl hier="20" item="2"/>
          <tpl hier="22" item="8"/>
          <tpl hier="23" item="5"/>
          <tpl hier="24" item="4"/>
          <tpl fld="0" item="1"/>
        </tpls>
      </n>
      <m>
        <tpls c="8">
          <tpl fld="1" item="183"/>
          <tpl hier="17" item="3"/>
          <tpl hier="19" item="1"/>
          <tpl hier="20" item="2"/>
          <tpl hier="22" item="8"/>
          <tpl hier="23" item="5"/>
          <tpl hier="24" item="4"/>
          <tpl fld="0" item="0"/>
        </tpls>
      </m>
      <m>
        <tpls c="8">
          <tpl fld="1" item="183"/>
          <tpl hier="17" item="3"/>
          <tpl hier="19" item="1"/>
          <tpl hier="20" item="2"/>
          <tpl hier="22" item="8"/>
          <tpl hier="23" item="5"/>
          <tpl hier="24" item="4"/>
          <tpl fld="0" item="1"/>
        </tpls>
      </m>
      <n v="1">
        <tpls c="8">
          <tpl fld="1" item="175"/>
          <tpl hier="17" item="3"/>
          <tpl hier="19" item="1"/>
          <tpl hier="20" item="2"/>
          <tpl hier="22" item="8"/>
          <tpl hier="23" item="5"/>
          <tpl hier="24" item="4"/>
          <tpl fld="0" item="0"/>
        </tpls>
      </n>
      <n v="31.690000534057617">
        <tpls c="8">
          <tpl fld="1" item="175"/>
          <tpl hier="17" item="3"/>
          <tpl hier="19" item="1"/>
          <tpl hier="20" item="2"/>
          <tpl hier="22" item="8"/>
          <tpl hier="23" item="5"/>
          <tpl hier="24" item="4"/>
          <tpl fld="0" item="1"/>
        </tpls>
      </n>
      <n v="1">
        <tpls c="8">
          <tpl fld="1" item="167"/>
          <tpl hier="17" item="3"/>
          <tpl hier="19" item="1"/>
          <tpl hier="20" item="2"/>
          <tpl hier="22" item="8"/>
          <tpl hier="23" item="5"/>
          <tpl hier="24" item="4"/>
          <tpl fld="0" item="0"/>
        </tpls>
      </n>
      <n v="31.690000534057617">
        <tpls c="8">
          <tpl fld="1" item="167"/>
          <tpl hier="17" item="3"/>
          <tpl hier="19" item="1"/>
          <tpl hier="20" item="2"/>
          <tpl hier="22" item="8"/>
          <tpl hier="23" item="5"/>
          <tpl hier="24" item="4"/>
          <tpl fld="0" item="1"/>
        </tpls>
      </n>
      <n v="3">
        <tpls c="8">
          <tpl fld="1" item="159"/>
          <tpl hier="17" item="3"/>
          <tpl hier="19" item="1"/>
          <tpl hier="20" item="2"/>
          <tpl hier="22" item="8"/>
          <tpl hier="23" item="5"/>
          <tpl hier="24" item="4"/>
          <tpl fld="0" item="0"/>
        </tpls>
      </n>
      <n v="95.070001602172852">
        <tpls c="8">
          <tpl fld="1" item="159"/>
          <tpl hier="17" item="3"/>
          <tpl hier="19" item="1"/>
          <tpl hier="20" item="2"/>
          <tpl hier="22" item="8"/>
          <tpl hier="23" item="5"/>
          <tpl hier="24" item="4"/>
          <tpl fld="0" item="1"/>
        </tpls>
      </n>
      <n v="1">
        <tpls c="8">
          <tpl fld="1" item="151"/>
          <tpl hier="17" item="3"/>
          <tpl hier="19" item="1"/>
          <tpl hier="20" item="2"/>
          <tpl hier="22" item="8"/>
          <tpl hier="23" item="5"/>
          <tpl hier="24" item="4"/>
          <tpl fld="0" item="0"/>
        </tpls>
      </n>
      <n v="31.690000534057617">
        <tpls c="8">
          <tpl fld="1" item="151"/>
          <tpl hier="17" item="3"/>
          <tpl hier="19" item="1"/>
          <tpl hier="20" item="2"/>
          <tpl hier="22" item="8"/>
          <tpl hier="23" item="5"/>
          <tpl hier="24" item="4"/>
          <tpl fld="0" item="1"/>
        </tpls>
      </n>
      <n v="1">
        <tpls c="8">
          <tpl fld="1" item="143"/>
          <tpl hier="17" item="3"/>
          <tpl hier="19" item="1"/>
          <tpl hier="20" item="2"/>
          <tpl hier="22" item="8"/>
          <tpl hier="23" item="5"/>
          <tpl hier="24" item="4"/>
          <tpl fld="0" item="0"/>
        </tpls>
      </n>
      <n v="31.690000534057617">
        <tpls c="8">
          <tpl fld="1" item="143"/>
          <tpl hier="17" item="3"/>
          <tpl hier="19" item="1"/>
          <tpl hier="20" item="2"/>
          <tpl hier="22" item="8"/>
          <tpl hier="23" item="5"/>
          <tpl hier="24" item="4"/>
          <tpl fld="0" item="1"/>
        </tpls>
      </n>
      <n v="2">
        <tpls c="8">
          <tpl fld="1" item="135"/>
          <tpl hier="17" item="3"/>
          <tpl hier="19" item="1"/>
          <tpl hier="20" item="2"/>
          <tpl hier="22" item="8"/>
          <tpl hier="23" item="5"/>
          <tpl hier="24" item="4"/>
          <tpl fld="0" item="0"/>
        </tpls>
      </n>
      <n v="63.380001068115234">
        <tpls c="8">
          <tpl fld="1" item="135"/>
          <tpl hier="17" item="3"/>
          <tpl hier="19" item="1"/>
          <tpl hier="20" item="2"/>
          <tpl hier="22" item="8"/>
          <tpl hier="23" item="5"/>
          <tpl hier="24" item="4"/>
          <tpl fld="0" item="1"/>
        </tpls>
      </n>
      <n v="1">
        <tpls c="8">
          <tpl fld="1" item="127"/>
          <tpl hier="17" item="3"/>
          <tpl hier="19" item="1"/>
          <tpl hier="20" item="2"/>
          <tpl hier="22" item="8"/>
          <tpl hier="23" item="5"/>
          <tpl hier="24" item="4"/>
          <tpl fld="0" item="0"/>
        </tpls>
      </n>
      <n v="31.690000534057617">
        <tpls c="8">
          <tpl fld="1" item="127"/>
          <tpl hier="17" item="3"/>
          <tpl hier="19" item="1"/>
          <tpl hier="20" item="2"/>
          <tpl hier="22" item="8"/>
          <tpl hier="23" item="5"/>
          <tpl hier="24" item="4"/>
          <tpl fld="0" item="1"/>
        </tpls>
      </n>
      <m>
        <tpls c="8">
          <tpl fld="1" item="119"/>
          <tpl hier="17" item="3"/>
          <tpl hier="19" item="1"/>
          <tpl hier="20" item="2"/>
          <tpl hier="22" item="8"/>
          <tpl hier="23" item="5"/>
          <tpl hier="24" item="4"/>
          <tpl fld="0" item="0"/>
        </tpls>
      </m>
      <m>
        <tpls c="8">
          <tpl fld="1" item="119"/>
          <tpl hier="17" item="3"/>
          <tpl hier="19" item="1"/>
          <tpl hier="20" item="2"/>
          <tpl hier="22" item="8"/>
          <tpl hier="23" item="5"/>
          <tpl hier="24" item="4"/>
          <tpl fld="0" item="1"/>
        </tpls>
      </m>
      <m>
        <tpls c="8">
          <tpl fld="1" item="111"/>
          <tpl hier="17" item="3"/>
          <tpl hier="19" item="1"/>
          <tpl hier="20" item="2"/>
          <tpl hier="22" item="8"/>
          <tpl hier="23" item="5"/>
          <tpl hier="24" item="4"/>
          <tpl fld="0" item="0"/>
        </tpls>
      </m>
      <m>
        <tpls c="8">
          <tpl fld="1" item="111"/>
          <tpl hier="17" item="3"/>
          <tpl hier="19" item="1"/>
          <tpl hier="20" item="2"/>
          <tpl hier="22" item="8"/>
          <tpl hier="23" item="5"/>
          <tpl hier="24" item="4"/>
          <tpl fld="0" item="1"/>
        </tpls>
      </m>
      <n v="1">
        <tpls c="8">
          <tpl fld="1" item="103"/>
          <tpl hier="17" item="3"/>
          <tpl hier="19" item="1"/>
          <tpl hier="20" item="2"/>
          <tpl hier="22" item="8"/>
          <tpl hier="23" item="5"/>
          <tpl hier="24" item="4"/>
          <tpl fld="0" item="0"/>
        </tpls>
      </n>
      <n v="31.690000534057617">
        <tpls c="8">
          <tpl fld="1" item="103"/>
          <tpl hier="17" item="3"/>
          <tpl hier="19" item="1"/>
          <tpl hier="20" item="2"/>
          <tpl hier="22" item="8"/>
          <tpl hier="23" item="5"/>
          <tpl hier="24" item="4"/>
          <tpl fld="0" item="1"/>
        </tpls>
      </n>
      <m>
        <tpls c="8">
          <tpl fld="1" item="95"/>
          <tpl hier="17" item="3"/>
          <tpl hier="19" item="1"/>
          <tpl hier="20" item="2"/>
          <tpl hier="22" item="8"/>
          <tpl hier="23" item="5"/>
          <tpl hier="24" item="4"/>
          <tpl fld="0" item="0"/>
        </tpls>
      </m>
      <m>
        <tpls c="8">
          <tpl fld="1" item="95"/>
          <tpl hier="17" item="3"/>
          <tpl hier="19" item="1"/>
          <tpl hier="20" item="2"/>
          <tpl hier="22" item="8"/>
          <tpl hier="23" item="5"/>
          <tpl hier="24" item="4"/>
          <tpl fld="0" item="1"/>
        </tpls>
      </m>
      <m>
        <tpls c="8">
          <tpl fld="1" item="87"/>
          <tpl hier="17" item="3"/>
          <tpl hier="19" item="1"/>
          <tpl hier="20" item="2"/>
          <tpl hier="22" item="8"/>
          <tpl hier="23" item="5"/>
          <tpl hier="24" item="4"/>
          <tpl fld="0" item="0"/>
        </tpls>
      </m>
      <m>
        <tpls c="8">
          <tpl fld="1" item="87"/>
          <tpl hier="17" item="3"/>
          <tpl hier="19" item="1"/>
          <tpl hier="20" item="2"/>
          <tpl hier="22" item="8"/>
          <tpl hier="23" item="5"/>
          <tpl hier="24" item="4"/>
          <tpl fld="0" item="1"/>
        </tpls>
      </m>
      <n v="1">
        <tpls c="8">
          <tpl fld="1" item="79"/>
          <tpl hier="17" item="3"/>
          <tpl hier="19" item="1"/>
          <tpl hier="20" item="2"/>
          <tpl hier="22" item="8"/>
          <tpl hier="23" item="5"/>
          <tpl hier="24" item="4"/>
          <tpl fld="0" item="0"/>
        </tpls>
      </n>
      <n v="31.690000534057617">
        <tpls c="8">
          <tpl fld="1" item="79"/>
          <tpl hier="17" item="3"/>
          <tpl hier="19" item="1"/>
          <tpl hier="20" item="2"/>
          <tpl hier="22" item="8"/>
          <tpl hier="23" item="5"/>
          <tpl hier="24" item="4"/>
          <tpl fld="0" item="1"/>
        </tpls>
      </n>
      <m>
        <tpls c="8">
          <tpl fld="1" item="63"/>
          <tpl hier="17" item="3"/>
          <tpl hier="19" item="1"/>
          <tpl hier="20" item="2"/>
          <tpl hier="22" item="8"/>
          <tpl hier="23" item="5"/>
          <tpl hier="24" item="4"/>
          <tpl fld="0" item="0"/>
        </tpls>
      </m>
      <m>
        <tpls c="8">
          <tpl fld="1" item="63"/>
          <tpl hier="17" item="3"/>
          <tpl hier="19" item="1"/>
          <tpl hier="20" item="2"/>
          <tpl hier="22" item="8"/>
          <tpl hier="23" item="5"/>
          <tpl hier="24" item="4"/>
          <tpl fld="0" item="1"/>
        </tpls>
      </m>
      <m>
        <tpls c="8">
          <tpl fld="1" item="55"/>
          <tpl hier="17" item="3"/>
          <tpl hier="19" item="1"/>
          <tpl hier="20" item="2"/>
          <tpl hier="22" item="8"/>
          <tpl hier="23" item="5"/>
          <tpl hier="24" item="4"/>
          <tpl fld="0" item="0"/>
        </tpls>
      </m>
      <m>
        <tpls c="8">
          <tpl fld="1" item="55"/>
          <tpl hier="17" item="3"/>
          <tpl hier="19" item="1"/>
          <tpl hier="20" item="2"/>
          <tpl hier="22" item="8"/>
          <tpl hier="23" item="5"/>
          <tpl hier="24" item="4"/>
          <tpl fld="0" item="1"/>
        </tpls>
      </m>
      <n v="1">
        <tpls c="8">
          <tpl fld="1" item="47"/>
          <tpl hier="17" item="3"/>
          <tpl hier="19" item="1"/>
          <tpl hier="20" item="2"/>
          <tpl hier="22" item="8"/>
          <tpl hier="23" item="5"/>
          <tpl hier="24" item="4"/>
          <tpl fld="0" item="0"/>
        </tpls>
      </n>
      <n v="31.690000534057617">
        <tpls c="8">
          <tpl fld="1" item="47"/>
          <tpl hier="17" item="3"/>
          <tpl hier="19" item="1"/>
          <tpl hier="20" item="2"/>
          <tpl hier="22" item="8"/>
          <tpl hier="23" item="5"/>
          <tpl hier="24" item="4"/>
          <tpl fld="0" item="1"/>
        </tpls>
      </n>
      <m>
        <tpls c="8">
          <tpl fld="1" item="39"/>
          <tpl hier="17" item="3"/>
          <tpl hier="19" item="1"/>
          <tpl hier="20" item="2"/>
          <tpl hier="22" item="8"/>
          <tpl hier="23" item="5"/>
          <tpl hier="24" item="4"/>
          <tpl fld="0" item="0"/>
        </tpls>
      </m>
      <m>
        <tpls c="8">
          <tpl fld="1" item="39"/>
          <tpl hier="17" item="3"/>
          <tpl hier="19" item="1"/>
          <tpl hier="20" item="2"/>
          <tpl hier="22" item="8"/>
          <tpl hier="23" item="5"/>
          <tpl hier="24" item="4"/>
          <tpl fld="0" item="1"/>
        </tpls>
      </m>
      <n v="1">
        <tpls c="8">
          <tpl fld="1" item="7"/>
          <tpl hier="17" item="3"/>
          <tpl hier="19" item="1"/>
          <tpl hier="20" item="2"/>
          <tpl hier="22" item="8"/>
          <tpl hier="23" item="5"/>
          <tpl hier="24" item="4"/>
          <tpl fld="0" item="0"/>
        </tpls>
      </n>
      <n v="31.690000534057617">
        <tpls c="8">
          <tpl fld="1" item="7"/>
          <tpl hier="17" item="3"/>
          <tpl hier="19" item="1"/>
          <tpl hier="20" item="2"/>
          <tpl hier="22" item="8"/>
          <tpl hier="23" item="5"/>
          <tpl hier="24" item="4"/>
          <tpl fld="0" item="1"/>
        </tpls>
      </n>
      <m>
        <tpls c="8">
          <tpl fld="1" item="180"/>
          <tpl hier="17" item="3"/>
          <tpl hier="19" item="1"/>
          <tpl hier="20" item="2"/>
          <tpl hier="22" item="8"/>
          <tpl hier="23" item="5"/>
          <tpl hier="24" item="4"/>
          <tpl fld="0" item="0"/>
        </tpls>
      </m>
      <m>
        <tpls c="8">
          <tpl fld="1" item="180"/>
          <tpl hier="17" item="3"/>
          <tpl hier="19" item="1"/>
          <tpl hier="20" item="2"/>
          <tpl hier="22" item="8"/>
          <tpl hier="23" item="5"/>
          <tpl hier="24" item="4"/>
          <tpl fld="0" item="1"/>
        </tpls>
      </m>
      <n v="1">
        <tpls c="8">
          <tpl fld="1" item="132"/>
          <tpl hier="17" item="3"/>
          <tpl hier="19" item="1"/>
          <tpl hier="20" item="2"/>
          <tpl hier="22" item="8"/>
          <tpl hier="23" item="5"/>
          <tpl hier="24" item="4"/>
          <tpl fld="0" item="0"/>
        </tpls>
      </n>
      <n v="31.690000534057617">
        <tpls c="8">
          <tpl fld="1" item="132"/>
          <tpl hier="17" item="3"/>
          <tpl hier="19" item="1"/>
          <tpl hier="20" item="2"/>
          <tpl hier="22" item="8"/>
          <tpl hier="23" item="5"/>
          <tpl hier="24" item="4"/>
          <tpl fld="0" item="1"/>
        </tpls>
      </n>
      <m>
        <tpls c="8">
          <tpl fld="1" item="76"/>
          <tpl hier="17" item="3"/>
          <tpl hier="19" item="1"/>
          <tpl hier="20" item="2"/>
          <tpl hier="22" item="8"/>
          <tpl hier="23" item="5"/>
          <tpl hier="24" item="4"/>
          <tpl fld="0" item="0"/>
        </tpls>
      </m>
      <m>
        <tpls c="8">
          <tpl fld="1" item="76"/>
          <tpl hier="17" item="3"/>
          <tpl hier="19" item="1"/>
          <tpl hier="20" item="2"/>
          <tpl hier="22" item="8"/>
          <tpl hier="23" item="5"/>
          <tpl hier="24" item="4"/>
          <tpl fld="0" item="1"/>
        </tpls>
      </m>
      <n v="1">
        <tpls c="8">
          <tpl fld="1" item="4"/>
          <tpl hier="17" item="3"/>
          <tpl hier="19" item="1"/>
          <tpl hier="20" item="2"/>
          <tpl hier="22" item="8"/>
          <tpl hier="23" item="5"/>
          <tpl hier="24" item="4"/>
          <tpl fld="0" item="0"/>
        </tpls>
      </n>
      <n v="31.690000534057617">
        <tpls c="8">
          <tpl fld="1" item="4"/>
          <tpl hier="17" item="3"/>
          <tpl hier="19" item="1"/>
          <tpl hier="20" item="2"/>
          <tpl hier="22" item="8"/>
          <tpl hier="23" item="5"/>
          <tpl hier="24" item="4"/>
          <tpl fld="0" item="1"/>
        </tpls>
      </n>
      <m>
        <tpls c="8">
          <tpl fld="1" item="15"/>
          <tpl hier="17" item="3"/>
          <tpl hier="19" item="1"/>
          <tpl hier="20" item="2"/>
          <tpl hier="22" item="8"/>
          <tpl hier="23" item="5"/>
          <tpl hier="24" item="4"/>
          <tpl fld="0" item="0"/>
        </tpls>
      </m>
      <n v="1">
        <tpls c="8">
          <tpl fld="1" item="23"/>
          <tpl hier="17" item="3"/>
          <tpl hier="19" item="1"/>
          <tpl hier="20" item="2"/>
          <tpl hier="22" item="8"/>
          <tpl hier="23" item="5"/>
          <tpl hier="24" item="4"/>
          <tpl fld="0" item="0"/>
        </tpls>
      </n>
      <n v="1">
        <tpls c="8">
          <tpl fld="1" item="71"/>
          <tpl hier="17" item="3"/>
          <tpl hier="19" item="1"/>
          <tpl hier="20" item="2"/>
          <tpl hier="22" item="8"/>
          <tpl hier="23" item="5"/>
          <tpl hier="24" item="4"/>
          <tpl fld="0" item="0"/>
        </tpls>
      </n>
      <n v="2">
        <tpls c="8">
          <tpl fld="1" item="28"/>
          <tpl hier="17" item="3"/>
          <tpl hier="19" item="1"/>
          <tpl hier="20" item="2"/>
          <tpl hier="22" item="8"/>
          <tpl hier="23" item="5"/>
          <tpl hier="24" item="4"/>
          <tpl fld="0" item="0"/>
        </tpls>
      </n>
      <n v="2">
        <tpls c="8">
          <tpl fld="1" item="84"/>
          <tpl hier="17" item="3"/>
          <tpl hier="19" item="1"/>
          <tpl hier="20" item="2"/>
          <tpl hier="22" item="8"/>
          <tpl hier="23" item="5"/>
          <tpl hier="24" item="4"/>
          <tpl fld="0" item="0"/>
        </tpls>
      </n>
      <n v="1">
        <tpls c="8">
          <tpl fld="1" item="140"/>
          <tpl hier="17" item="3"/>
          <tpl hier="19" item="1"/>
          <tpl hier="20" item="2"/>
          <tpl hier="22" item="8"/>
          <tpl hier="23" item="5"/>
          <tpl hier="24" item="4"/>
          <tpl fld="0" item="0"/>
        </tpls>
      </n>
      <n v="1">
        <tpls c="8">
          <tpl fld="1" item="196"/>
          <tpl hier="17" item="3"/>
          <tpl hier="19" item="1"/>
          <tpl hier="20" item="2"/>
          <tpl hier="22" item="8"/>
          <tpl hier="23" item="5"/>
          <tpl hier="24" item="4"/>
          <tpl fld="0" item="0"/>
        </tpls>
      </n>
      <n v="31.690000534057617">
        <tpls c="8">
          <tpl fld="1" item="196"/>
          <tpl hier="17" item="3"/>
          <tpl hier="19" item="1"/>
          <tpl hier="20" item="2"/>
          <tpl hier="22" item="8"/>
          <tpl hier="23" item="5"/>
          <tpl hier="24" item="4"/>
          <tpl fld="0" item="1"/>
        </tpls>
      </n>
      <n v="1">
        <tpls c="8">
          <tpl fld="1" item="148"/>
          <tpl hier="17" item="3"/>
          <tpl hier="19" item="1"/>
          <tpl hier="20" item="2"/>
          <tpl hier="22" item="8"/>
          <tpl hier="23" item="5"/>
          <tpl hier="24" item="4"/>
          <tpl fld="0" item="0"/>
        </tpls>
      </n>
      <n v="31.690000534057617">
        <tpls c="8">
          <tpl fld="1" item="148"/>
          <tpl hier="17" item="3"/>
          <tpl hier="19" item="1"/>
          <tpl hier="20" item="2"/>
          <tpl hier="22" item="8"/>
          <tpl hier="23" item="5"/>
          <tpl hier="24" item="4"/>
          <tpl fld="0" item="1"/>
        </tpls>
      </n>
      <m>
        <tpls c="8">
          <tpl fld="1" item="100"/>
          <tpl hier="17" item="3"/>
          <tpl hier="19" item="1"/>
          <tpl hier="20" item="2"/>
          <tpl hier="22" item="8"/>
          <tpl hier="23" item="5"/>
          <tpl hier="24" item="4"/>
          <tpl fld="0" item="0"/>
        </tpls>
      </m>
      <m>
        <tpls c="8">
          <tpl fld="1" item="100"/>
          <tpl hier="17" item="3"/>
          <tpl hier="19" item="1"/>
          <tpl hier="20" item="2"/>
          <tpl hier="22" item="8"/>
          <tpl hier="23" item="5"/>
          <tpl hier="24" item="4"/>
          <tpl fld="0" item="1"/>
        </tpls>
      </m>
      <n v="1">
        <tpls c="8">
          <tpl fld="1" item="60"/>
          <tpl hier="17" item="3"/>
          <tpl hier="19" item="1"/>
          <tpl hier="20" item="2"/>
          <tpl hier="22" item="8"/>
          <tpl hier="23" item="5"/>
          <tpl hier="24" item="4"/>
          <tpl fld="0" item="0"/>
        </tpls>
      </n>
      <n v="31.690000534057617">
        <tpls c="8">
          <tpl fld="1" item="60"/>
          <tpl hier="17" item="3"/>
          <tpl hier="19" item="1"/>
          <tpl hier="20" item="2"/>
          <tpl hier="22" item="8"/>
          <tpl hier="23" item="5"/>
          <tpl hier="24" item="4"/>
          <tpl fld="0" item="1"/>
        </tpls>
      </n>
      <m>
        <tpls c="8">
          <tpl fld="1" item="12"/>
          <tpl hier="17" item="3"/>
          <tpl hier="19" item="1"/>
          <tpl hier="20" item="2"/>
          <tpl hier="22" item="8"/>
          <tpl hier="23" item="5"/>
          <tpl hier="24" item="4"/>
          <tpl fld="0" item="0"/>
        </tpls>
      </m>
      <m>
        <tpls c="8">
          <tpl fld="1" item="12"/>
          <tpl hier="17" item="3"/>
          <tpl hier="19" item="1"/>
          <tpl hier="20" item="2"/>
          <tpl hier="22" item="8"/>
          <tpl hier="23" item="5"/>
          <tpl hier="24" item="4"/>
          <tpl fld="0" item="1"/>
        </tpls>
      </m>
      <n v="3">
        <tpls c="8">
          <tpl fld="1" item="164"/>
          <tpl hier="17" item="3"/>
          <tpl hier="19" item="1"/>
          <tpl hier="20" item="2"/>
          <tpl hier="22" item="8"/>
          <tpl hier="23" item="5"/>
          <tpl hier="24" item="4"/>
          <tpl fld="0" item="0"/>
        </tpls>
      </n>
      <n v="95.070001602172852">
        <tpls c="8">
          <tpl fld="1" item="164"/>
          <tpl hier="17" item="3"/>
          <tpl hier="19" item="1"/>
          <tpl hier="20" item="2"/>
          <tpl hier="22" item="8"/>
          <tpl hier="23" item="5"/>
          <tpl hier="24" item="4"/>
          <tpl fld="0" item="1"/>
        </tpls>
      </n>
      <m>
        <tpls c="8">
          <tpl fld="1" item="116"/>
          <tpl hier="17" item="3"/>
          <tpl hier="19" item="1"/>
          <tpl hier="20" item="2"/>
          <tpl hier="22" item="8"/>
          <tpl hier="23" item="5"/>
          <tpl hier="24" item="4"/>
          <tpl fld="0" item="0"/>
        </tpls>
      </m>
      <m>
        <tpls c="8">
          <tpl fld="1" item="116"/>
          <tpl hier="17" item="3"/>
          <tpl hier="19" item="1"/>
          <tpl hier="20" item="2"/>
          <tpl hier="22" item="8"/>
          <tpl hier="23" item="5"/>
          <tpl hier="24" item="4"/>
          <tpl fld="0" item="1"/>
        </tpls>
      </m>
      <n v="2">
        <tpls c="8">
          <tpl fld="1" item="52"/>
          <tpl hier="17" item="3"/>
          <tpl hier="19" item="1"/>
          <tpl hier="20" item="2"/>
          <tpl hier="22" item="8"/>
          <tpl hier="23" item="5"/>
          <tpl hier="24" item="4"/>
          <tpl fld="0" item="0"/>
        </tpls>
      </n>
      <n v="63.380001068115234">
        <tpls c="8">
          <tpl fld="1" item="52"/>
          <tpl hier="17" item="3"/>
          <tpl hier="19" item="1"/>
          <tpl hier="20" item="2"/>
          <tpl hier="22" item="8"/>
          <tpl hier="23" item="5"/>
          <tpl hier="24" item="4"/>
          <tpl fld="0" item="1"/>
        </tpls>
      </n>
      <m>
        <tpls c="8">
          <tpl fld="1" item="195"/>
          <tpl hier="17" item="3"/>
          <tpl hier="19" item="1"/>
          <tpl hier="20" item="2"/>
          <tpl hier="22" item="8"/>
          <tpl hier="23" item="5"/>
          <tpl hier="24" item="4"/>
          <tpl fld="0" item="0"/>
        </tpls>
      </m>
      <m>
        <tpls c="8">
          <tpl fld="1" item="195"/>
          <tpl hier="17" item="3"/>
          <tpl hier="19" item="1"/>
          <tpl hier="20" item="2"/>
          <tpl hier="22" item="8"/>
          <tpl hier="23" item="5"/>
          <tpl hier="24" item="4"/>
          <tpl fld="0" item="1"/>
        </tpls>
      </m>
      <m>
        <tpls c="8">
          <tpl fld="1" item="187"/>
          <tpl hier="17" item="3"/>
          <tpl hier="19" item="1"/>
          <tpl hier="20" item="2"/>
          <tpl hier="22" item="8"/>
          <tpl hier="23" item="5"/>
          <tpl hier="24" item="4"/>
          <tpl fld="0" item="0"/>
        </tpls>
      </m>
      <m>
        <tpls c="8">
          <tpl fld="1" item="187"/>
          <tpl hier="17" item="3"/>
          <tpl hier="19" item="1"/>
          <tpl hier="20" item="2"/>
          <tpl hier="22" item="8"/>
          <tpl hier="23" item="5"/>
          <tpl hier="24" item="4"/>
          <tpl fld="0" item="1"/>
        </tpls>
      </m>
      <m>
        <tpls c="8">
          <tpl fld="1" item="179"/>
          <tpl hier="17" item="3"/>
          <tpl hier="19" item="1"/>
          <tpl hier="20" item="2"/>
          <tpl hier="22" item="8"/>
          <tpl hier="23" item="5"/>
          <tpl hier="24" item="4"/>
          <tpl fld="0" item="0"/>
        </tpls>
      </m>
      <m>
        <tpls c="8">
          <tpl fld="1" item="179"/>
          <tpl hier="17" item="3"/>
          <tpl hier="19" item="1"/>
          <tpl hier="20" item="2"/>
          <tpl hier="22" item="8"/>
          <tpl hier="23" item="5"/>
          <tpl hier="24" item="4"/>
          <tpl fld="0" item="1"/>
        </tpls>
      </m>
      <m>
        <tpls c="8">
          <tpl fld="1" item="171"/>
          <tpl hier="17" item="3"/>
          <tpl hier="19" item="1"/>
          <tpl hier="20" item="2"/>
          <tpl hier="22" item="8"/>
          <tpl hier="23" item="5"/>
          <tpl hier="24" item="4"/>
          <tpl fld="0" item="0"/>
        </tpls>
      </m>
      <m>
        <tpls c="8">
          <tpl fld="1" item="171"/>
          <tpl hier="17" item="3"/>
          <tpl hier="19" item="1"/>
          <tpl hier="20" item="2"/>
          <tpl hier="22" item="8"/>
          <tpl hier="23" item="5"/>
          <tpl hier="24" item="4"/>
          <tpl fld="0" item="1"/>
        </tpls>
      </m>
      <n v="1">
        <tpls c="8">
          <tpl fld="1" item="163"/>
          <tpl hier="17" item="3"/>
          <tpl hier="19" item="1"/>
          <tpl hier="20" item="2"/>
          <tpl hier="22" item="8"/>
          <tpl hier="23" item="5"/>
          <tpl hier="24" item="4"/>
          <tpl fld="0" item="0"/>
        </tpls>
      </n>
      <n v="31.690000534057617">
        <tpls c="8">
          <tpl fld="1" item="163"/>
          <tpl hier="17" item="3"/>
          <tpl hier="19" item="1"/>
          <tpl hier="20" item="2"/>
          <tpl hier="22" item="8"/>
          <tpl hier="23" item="5"/>
          <tpl hier="24" item="4"/>
          <tpl fld="0" item="1"/>
        </tpls>
      </n>
      <n v="1">
        <tpls c="8">
          <tpl fld="1" item="155"/>
          <tpl hier="17" item="3"/>
          <tpl hier="19" item="1"/>
          <tpl hier="20" item="2"/>
          <tpl hier="22" item="8"/>
          <tpl hier="23" item="5"/>
          <tpl hier="24" item="4"/>
          <tpl fld="0" item="0"/>
        </tpls>
      </n>
      <n v="31.690000534057617">
        <tpls c="8">
          <tpl fld="1" item="155"/>
          <tpl hier="17" item="3"/>
          <tpl hier="19" item="1"/>
          <tpl hier="20" item="2"/>
          <tpl hier="22" item="8"/>
          <tpl hier="23" item="5"/>
          <tpl hier="24" item="4"/>
          <tpl fld="0" item="1"/>
        </tpls>
      </n>
      <n v="2">
        <tpls c="8">
          <tpl fld="1" item="147"/>
          <tpl hier="17" item="3"/>
          <tpl hier="19" item="1"/>
          <tpl hier="20" item="2"/>
          <tpl hier="22" item="8"/>
          <tpl hier="23" item="5"/>
          <tpl hier="24" item="4"/>
          <tpl fld="0" item="0"/>
        </tpls>
      </n>
      <n v="63.380001068115234">
        <tpls c="8">
          <tpl fld="1" item="147"/>
          <tpl hier="17" item="3"/>
          <tpl hier="19" item="1"/>
          <tpl hier="20" item="2"/>
          <tpl hier="22" item="8"/>
          <tpl hier="23" item="5"/>
          <tpl hier="24" item="4"/>
          <tpl fld="0" item="1"/>
        </tpls>
      </n>
      <m>
        <tpls c="8">
          <tpl fld="1" item="139"/>
          <tpl hier="17" item="3"/>
          <tpl hier="19" item="1"/>
          <tpl hier="20" item="2"/>
          <tpl hier="22" item="8"/>
          <tpl hier="23" item="5"/>
          <tpl hier="24" item="4"/>
          <tpl fld="0" item="0"/>
        </tpls>
      </m>
      <m>
        <tpls c="8">
          <tpl fld="1" item="139"/>
          <tpl hier="17" item="3"/>
          <tpl hier="19" item="1"/>
          <tpl hier="20" item="2"/>
          <tpl hier="22" item="8"/>
          <tpl hier="23" item="5"/>
          <tpl hier="24" item="4"/>
          <tpl fld="0" item="1"/>
        </tpls>
      </m>
      <n v="1">
        <tpls c="8">
          <tpl fld="1" item="131"/>
          <tpl hier="17" item="3"/>
          <tpl hier="19" item="1"/>
          <tpl hier="20" item="2"/>
          <tpl hier="22" item="8"/>
          <tpl hier="23" item="5"/>
          <tpl hier="24" item="4"/>
          <tpl fld="0" item="0"/>
        </tpls>
      </n>
      <n v="31.690000534057617">
        <tpls c="8">
          <tpl fld="1" item="131"/>
          <tpl hier="17" item="3"/>
          <tpl hier="19" item="1"/>
          <tpl hier="20" item="2"/>
          <tpl hier="22" item="8"/>
          <tpl hier="23" item="5"/>
          <tpl hier="24" item="4"/>
          <tpl fld="0" item="1"/>
        </tpls>
      </n>
      <m>
        <tpls c="8">
          <tpl fld="1" item="123"/>
          <tpl hier="17" item="3"/>
          <tpl hier="19" item="1"/>
          <tpl hier="20" item="2"/>
          <tpl hier="22" item="8"/>
          <tpl hier="23" item="5"/>
          <tpl hier="24" item="4"/>
          <tpl fld="0" item="0"/>
        </tpls>
      </m>
      <m>
        <tpls c="8">
          <tpl fld="1" item="123"/>
          <tpl hier="17" item="3"/>
          <tpl hier="19" item="1"/>
          <tpl hier="20" item="2"/>
          <tpl hier="22" item="8"/>
          <tpl hier="23" item="5"/>
          <tpl hier="24" item="4"/>
          <tpl fld="0" item="1"/>
        </tpls>
      </m>
      <n v="1">
        <tpls c="8">
          <tpl fld="1" item="115"/>
          <tpl hier="17" item="3"/>
          <tpl hier="19" item="1"/>
          <tpl hier="20" item="2"/>
          <tpl hier="22" item="8"/>
          <tpl hier="23" item="5"/>
          <tpl hier="24" item="4"/>
          <tpl fld="0" item="0"/>
        </tpls>
      </n>
      <n v="31.690000534057617">
        <tpls c="8">
          <tpl fld="1" item="115"/>
          <tpl hier="17" item="3"/>
          <tpl hier="19" item="1"/>
          <tpl hier="20" item="2"/>
          <tpl hier="22" item="8"/>
          <tpl hier="23" item="5"/>
          <tpl hier="24" item="4"/>
          <tpl fld="0" item="1"/>
        </tpls>
      </n>
      <m>
        <tpls c="8">
          <tpl fld="1" item="107"/>
          <tpl hier="17" item="3"/>
          <tpl hier="19" item="1"/>
          <tpl hier="20" item="2"/>
          <tpl hier="22" item="8"/>
          <tpl hier="23" item="5"/>
          <tpl hier="24" item="4"/>
          <tpl fld="0" item="0"/>
        </tpls>
      </m>
      <m>
        <tpls c="8">
          <tpl fld="1" item="107"/>
          <tpl hier="17" item="3"/>
          <tpl hier="19" item="1"/>
          <tpl hier="20" item="2"/>
          <tpl hier="22" item="8"/>
          <tpl hier="23" item="5"/>
          <tpl hier="24" item="4"/>
          <tpl fld="0" item="1"/>
        </tpls>
      </m>
      <n v="2">
        <tpls c="8">
          <tpl fld="1" item="99"/>
          <tpl hier="17" item="3"/>
          <tpl hier="19" item="1"/>
          <tpl hier="20" item="2"/>
          <tpl hier="22" item="8"/>
          <tpl hier="23" item="5"/>
          <tpl hier="24" item="4"/>
          <tpl fld="0" item="0"/>
        </tpls>
      </n>
      <n v="95.070001602172852">
        <tpls c="8">
          <tpl fld="1" item="99"/>
          <tpl hier="17" item="3"/>
          <tpl hier="19" item="1"/>
          <tpl hier="20" item="2"/>
          <tpl hier="22" item="8"/>
          <tpl hier="23" item="5"/>
          <tpl hier="24" item="4"/>
          <tpl fld="0" item="1"/>
        </tpls>
      </n>
      <n v="1">
        <tpls c="8">
          <tpl fld="1" item="91"/>
          <tpl hier="17" item="3"/>
          <tpl hier="19" item="1"/>
          <tpl hier="20" item="2"/>
          <tpl hier="22" item="8"/>
          <tpl hier="23" item="5"/>
          <tpl hier="24" item="4"/>
          <tpl fld="0" item="0"/>
        </tpls>
      </n>
      <n v="31.690000534057617">
        <tpls c="8">
          <tpl fld="1" item="91"/>
          <tpl hier="17" item="3"/>
          <tpl hier="19" item="1"/>
          <tpl hier="20" item="2"/>
          <tpl hier="22" item="8"/>
          <tpl hier="23" item="5"/>
          <tpl hier="24" item="4"/>
          <tpl fld="0" item="1"/>
        </tpls>
      </n>
      <n v="1">
        <tpls c="8">
          <tpl fld="1" item="83"/>
          <tpl hier="17" item="3"/>
          <tpl hier="19" item="1"/>
          <tpl hier="20" item="2"/>
          <tpl hier="22" item="8"/>
          <tpl hier="23" item="5"/>
          <tpl hier="24" item="4"/>
          <tpl fld="0" item="0"/>
        </tpls>
      </n>
      <n v="63.380001068115234">
        <tpls c="8">
          <tpl fld="1" item="83"/>
          <tpl hier="17" item="3"/>
          <tpl hier="19" item="1"/>
          <tpl hier="20" item="2"/>
          <tpl hier="22" item="8"/>
          <tpl hier="23" item="5"/>
          <tpl hier="24" item="4"/>
          <tpl fld="0" item="1"/>
        </tpls>
      </n>
      <n v="2">
        <tpls c="8">
          <tpl fld="1" item="75"/>
          <tpl hier="17" item="3"/>
          <tpl hier="19" item="1"/>
          <tpl hier="20" item="2"/>
          <tpl hier="22" item="8"/>
          <tpl hier="23" item="5"/>
          <tpl hier="24" item="4"/>
          <tpl fld="0" item="0"/>
        </tpls>
      </n>
      <n v="63.380001068115234">
        <tpls c="8">
          <tpl fld="1" item="75"/>
          <tpl hier="17" item="3"/>
          <tpl hier="19" item="1"/>
          <tpl hier="20" item="2"/>
          <tpl hier="22" item="8"/>
          <tpl hier="23" item="5"/>
          <tpl hier="24" item="4"/>
          <tpl fld="0" item="1"/>
        </tpls>
      </n>
      <n v="2">
        <tpls c="8">
          <tpl fld="1" item="67"/>
          <tpl hier="17" item="3"/>
          <tpl hier="19" item="1"/>
          <tpl hier="20" item="2"/>
          <tpl hier="22" item="8"/>
          <tpl hier="23" item="5"/>
          <tpl hier="24" item="4"/>
          <tpl fld="0" item="0"/>
        </tpls>
      </n>
      <n v="63.380001068115234">
        <tpls c="8">
          <tpl fld="1" item="67"/>
          <tpl hier="17" item="3"/>
          <tpl hier="19" item="1"/>
          <tpl hier="20" item="2"/>
          <tpl hier="22" item="8"/>
          <tpl hier="23" item="5"/>
          <tpl hier="24" item="4"/>
          <tpl fld="0" item="1"/>
        </tpls>
      </n>
      <n v="1">
        <tpls c="8">
          <tpl fld="1" item="59"/>
          <tpl hier="17" item="3"/>
          <tpl hier="19" item="1"/>
          <tpl hier="20" item="2"/>
          <tpl hier="22" item="8"/>
          <tpl hier="23" item="5"/>
          <tpl hier="24" item="4"/>
          <tpl fld="0" item="0"/>
        </tpls>
      </n>
      <n v="31.690000534057617">
        <tpls c="8">
          <tpl fld="1" item="59"/>
          <tpl hier="17" item="3"/>
          <tpl hier="19" item="1"/>
          <tpl hier="20" item="2"/>
          <tpl hier="22" item="8"/>
          <tpl hier="23" item="5"/>
          <tpl hier="24" item="4"/>
          <tpl fld="0" item="1"/>
        </tpls>
      </n>
      <n v="1">
        <tpls c="8">
          <tpl fld="1" item="51"/>
          <tpl hier="17" item="3"/>
          <tpl hier="19" item="1"/>
          <tpl hier="20" item="2"/>
          <tpl hier="22" item="8"/>
          <tpl hier="23" item="5"/>
          <tpl hier="24" item="4"/>
          <tpl fld="0" item="0"/>
        </tpls>
      </n>
      <n v="31.690000534057617">
        <tpls c="8">
          <tpl fld="1" item="51"/>
          <tpl hier="17" item="3"/>
          <tpl hier="19" item="1"/>
          <tpl hier="20" item="2"/>
          <tpl hier="22" item="8"/>
          <tpl hier="23" item="5"/>
          <tpl hier="24" item="4"/>
          <tpl fld="0" item="1"/>
        </tpls>
      </n>
      <n v="1">
        <tpls c="8">
          <tpl fld="1" item="43"/>
          <tpl hier="17" item="3"/>
          <tpl hier="19" item="1"/>
          <tpl hier="20" item="2"/>
          <tpl hier="22" item="8"/>
          <tpl hier="23" item="5"/>
          <tpl hier="24" item="4"/>
          <tpl fld="0" item="0"/>
        </tpls>
      </n>
      <n v="31.690000534057617">
        <tpls c="8">
          <tpl fld="1" item="43"/>
          <tpl hier="17" item="3"/>
          <tpl hier="19" item="1"/>
          <tpl hier="20" item="2"/>
          <tpl hier="22" item="8"/>
          <tpl hier="23" item="5"/>
          <tpl hier="24" item="4"/>
          <tpl fld="0" item="1"/>
        </tpls>
      </n>
      <n v="2">
        <tpls c="8">
          <tpl fld="1" item="35"/>
          <tpl hier="17" item="3"/>
          <tpl hier="19" item="1"/>
          <tpl hier="20" item="2"/>
          <tpl hier="22" item="8"/>
          <tpl hier="23" item="5"/>
          <tpl hier="24" item="4"/>
          <tpl fld="0" item="0"/>
        </tpls>
      </n>
      <n v="63.380001068115234">
        <tpls c="8">
          <tpl fld="1" item="35"/>
          <tpl hier="17" item="3"/>
          <tpl hier="19" item="1"/>
          <tpl hier="20" item="2"/>
          <tpl hier="22" item="8"/>
          <tpl hier="23" item="5"/>
          <tpl hier="24" item="4"/>
          <tpl fld="0" item="1"/>
        </tpls>
      </n>
      <m>
        <tpls c="8">
          <tpl fld="1" item="27"/>
          <tpl hier="17" item="3"/>
          <tpl hier="19" item="1"/>
          <tpl hier="20" item="2"/>
          <tpl hier="22" item="8"/>
          <tpl hier="23" item="5"/>
          <tpl hier="24" item="4"/>
          <tpl fld="0" item="0"/>
        </tpls>
      </m>
      <m>
        <tpls c="8">
          <tpl fld="1" item="27"/>
          <tpl hier="17" item="3"/>
          <tpl hier="19" item="1"/>
          <tpl hier="20" item="2"/>
          <tpl hier="22" item="8"/>
          <tpl hier="23" item="5"/>
          <tpl hier="24" item="4"/>
          <tpl fld="0" item="1"/>
        </tpls>
      </m>
      <m>
        <tpls c="8">
          <tpl fld="1" item="19"/>
          <tpl hier="17" item="3"/>
          <tpl hier="19" item="1"/>
          <tpl hier="20" item="2"/>
          <tpl hier="22" item="8"/>
          <tpl hier="23" item="5"/>
          <tpl hier="24" item="4"/>
          <tpl fld="0" item="0"/>
        </tpls>
      </m>
      <m>
        <tpls c="8">
          <tpl fld="1" item="19"/>
          <tpl hier="17" item="3"/>
          <tpl hier="19" item="1"/>
          <tpl hier="20" item="2"/>
          <tpl hier="22" item="8"/>
          <tpl hier="23" item="5"/>
          <tpl hier="24" item="4"/>
          <tpl fld="0" item="1"/>
        </tpls>
      </m>
      <n v="2">
        <tpls c="8">
          <tpl fld="1" item="11"/>
          <tpl hier="17" item="3"/>
          <tpl hier="19" item="1"/>
          <tpl hier="20" item="2"/>
          <tpl hier="22" item="8"/>
          <tpl hier="23" item="5"/>
          <tpl hier="24" item="4"/>
          <tpl fld="0" item="0"/>
        </tpls>
      </n>
      <n v="63.380001068115234">
        <tpls c="8">
          <tpl fld="1" item="11"/>
          <tpl hier="17" item="3"/>
          <tpl hier="19" item="1"/>
          <tpl hier="20" item="2"/>
          <tpl hier="22" item="8"/>
          <tpl hier="23" item="5"/>
          <tpl hier="24" item="4"/>
          <tpl fld="0" item="1"/>
        </tpls>
      </n>
      <n v="1">
        <tpls c="8">
          <tpl fld="1" item="3"/>
          <tpl hier="17" item="3"/>
          <tpl hier="19" item="1"/>
          <tpl hier="20" item="2"/>
          <tpl hier="22" item="8"/>
          <tpl hier="23" item="5"/>
          <tpl hier="24" item="4"/>
          <tpl fld="0" item="0"/>
        </tpls>
      </n>
      <n v="31.690000534057617">
        <tpls c="8">
          <tpl fld="1" item="3"/>
          <tpl hier="17" item="3"/>
          <tpl hier="19" item="1"/>
          <tpl hier="20" item="2"/>
          <tpl hier="22" item="8"/>
          <tpl hier="23" item="5"/>
          <tpl hier="24" item="4"/>
          <tpl fld="0" item="1"/>
        </tpls>
      </n>
      <m>
        <tpls c="8">
          <tpl fld="1" item="17"/>
          <tpl hier="17" item="3"/>
          <tpl hier="19" item="1"/>
          <tpl hier="20" item="2"/>
          <tpl hier="22" item="8"/>
          <tpl hier="23" item="5"/>
          <tpl hier="24" item="4"/>
          <tpl fld="0" item="0"/>
        </tpls>
      </m>
      <m>
        <tpls c="8">
          <tpl fld="1" item="17"/>
          <tpl hier="17" item="3"/>
          <tpl hier="19" item="1"/>
          <tpl hier="20" item="2"/>
          <tpl hier="22" item="8"/>
          <tpl hier="23" item="5"/>
          <tpl hier="24" item="4"/>
          <tpl fld="0" item="1"/>
        </tpls>
      </m>
      <n v="1">
        <tpls c="8">
          <tpl fld="1" item="31"/>
          <tpl hier="17" item="3"/>
          <tpl hier="19" item="1"/>
          <tpl hier="20" item="2"/>
          <tpl hier="22" item="8"/>
          <tpl hier="23" item="5"/>
          <tpl hier="24" item="4"/>
          <tpl fld="0" item="0"/>
        </tpls>
      </n>
      <n v="31.690000534057617">
        <tpls c="8">
          <tpl fld="1" item="31"/>
          <tpl hier="17" item="3"/>
          <tpl hier="19" item="1"/>
          <tpl hier="20" item="2"/>
          <tpl hier="22" item="8"/>
          <tpl hier="23" item="5"/>
          <tpl hier="24" item="4"/>
          <tpl fld="0" item="1"/>
        </tpls>
      </n>
      <n v="2">
        <tpls c="8">
          <tpl fld="1" item="172"/>
          <tpl hier="17" item="3"/>
          <tpl hier="19" item="1"/>
          <tpl hier="20" item="2"/>
          <tpl hier="22" item="8"/>
          <tpl hier="23" item="5"/>
          <tpl hier="24" item="4"/>
          <tpl fld="0" item="0"/>
        </tpls>
      </n>
      <n v="126.76000213623047">
        <tpls c="8">
          <tpl fld="1" item="172"/>
          <tpl hier="17" item="3"/>
          <tpl hier="19" item="1"/>
          <tpl hier="20" item="2"/>
          <tpl hier="22" item="8"/>
          <tpl hier="23" item="5"/>
          <tpl hier="24" item="4"/>
          <tpl fld="0" item="1"/>
        </tpls>
      </n>
      <m>
        <tpls c="8">
          <tpl fld="1" item="124"/>
          <tpl hier="17" item="3"/>
          <tpl hier="19" item="1"/>
          <tpl hier="20" item="2"/>
          <tpl hier="22" item="8"/>
          <tpl hier="23" item="5"/>
          <tpl hier="24" item="4"/>
          <tpl fld="0" item="0"/>
        </tpls>
      </m>
      <m>
        <tpls c="8">
          <tpl fld="1" item="124"/>
          <tpl hier="17" item="3"/>
          <tpl hier="19" item="1"/>
          <tpl hier="20" item="2"/>
          <tpl hier="22" item="8"/>
          <tpl hier="23" item="5"/>
          <tpl hier="24" item="4"/>
          <tpl fld="0" item="1"/>
        </tpls>
      </m>
      <m>
        <tpls c="8">
          <tpl fld="1" item="68"/>
          <tpl hier="17" item="3"/>
          <tpl hier="19" item="1"/>
          <tpl hier="20" item="2"/>
          <tpl hier="22" item="8"/>
          <tpl hier="23" item="5"/>
          <tpl hier="24" item="4"/>
          <tpl fld="0" item="0"/>
        </tpls>
      </m>
      <m>
        <tpls c="8">
          <tpl fld="1" item="68"/>
          <tpl hier="17" item="3"/>
          <tpl hier="19" item="1"/>
          <tpl hier="20" item="2"/>
          <tpl hier="22" item="8"/>
          <tpl hier="23" item="5"/>
          <tpl hier="24" item="4"/>
          <tpl fld="0" item="1"/>
        </tpls>
      </m>
      <n v="1">
        <tpls c="8">
          <tpl fld="1" item="20"/>
          <tpl hier="17" item="3"/>
          <tpl hier="19" item="1"/>
          <tpl hier="20" item="2"/>
          <tpl hier="22" item="8"/>
          <tpl hier="23" item="5"/>
          <tpl hier="24" item="4"/>
          <tpl fld="0" item="0"/>
        </tpls>
      </n>
      <n v="63.380001068115234">
        <tpls c="8">
          <tpl fld="1" item="20"/>
          <tpl hier="17" item="3"/>
          <tpl hier="19" item="1"/>
          <tpl hier="20" item="2"/>
          <tpl hier="22" item="8"/>
          <tpl hier="23" item="5"/>
          <tpl hier="24" item="4"/>
          <tpl fld="0" item="1"/>
        </tpls>
      </n>
      <n v="150.80000305175781">
        <tpls c="8">
          <tpl fld="1" item="73"/>
          <tpl hier="17" item="3"/>
          <tpl hier="19" item="1"/>
          <tpl hier="20" item="2"/>
          <tpl hier="22" item="9"/>
          <tpl hier="23" item="5"/>
          <tpl hier="24" item="4"/>
          <tpl fld="0" item="1"/>
        </tpls>
      </n>
      <m>
        <tpls c="8">
          <tpl fld="1" item="49"/>
          <tpl hier="17" item="3"/>
          <tpl hier="19" item="1"/>
          <tpl hier="20" item="2"/>
          <tpl hier="22" item="9"/>
          <tpl hier="23" item="5"/>
          <tpl hier="24" item="4"/>
          <tpl fld="0" item="1"/>
        </tpls>
      </m>
      <n v="377.00000762939453">
        <tpls c="8">
          <tpl fld="1" item="137"/>
          <tpl hier="17" item="3"/>
          <tpl hier="19" item="1"/>
          <tpl hier="20" item="2"/>
          <tpl hier="22" item="9"/>
          <tpl hier="23" item="5"/>
          <tpl hier="24" item="4"/>
          <tpl fld="0" item="1"/>
        </tpls>
      </n>
      <n v="226.20000457763672">
        <tpls c="8">
          <tpl fld="1" item="81"/>
          <tpl hier="17" item="3"/>
          <tpl hier="19" item="1"/>
          <tpl hier="20" item="2"/>
          <tpl hier="22" item="9"/>
          <tpl hier="23" item="5"/>
          <tpl hier="24" item="4"/>
          <tpl fld="0" item="1"/>
        </tpls>
      </n>
      <n v="75.400001525878906">
        <tpls c="8">
          <tpl fld="1" item="194"/>
          <tpl hier="17" item="3"/>
          <tpl hier="19" item="1"/>
          <tpl hier="20" item="2"/>
          <tpl hier="22" item="9"/>
          <tpl hier="23" item="5"/>
          <tpl hier="24" item="4"/>
          <tpl fld="0" item="1"/>
        </tpls>
      </n>
      <n v="75.400001525878906">
        <tpls c="8">
          <tpl fld="1" item="186"/>
          <tpl hier="17" item="3"/>
          <tpl hier="19" item="1"/>
          <tpl hier="20" item="2"/>
          <tpl hier="22" item="9"/>
          <tpl hier="23" item="5"/>
          <tpl hier="24" item="4"/>
          <tpl fld="0" item="1"/>
        </tpls>
      </n>
      <n v="75.400001525878906">
        <tpls c="8">
          <tpl fld="1" item="178"/>
          <tpl hier="17" item="3"/>
          <tpl hier="19" item="1"/>
          <tpl hier="20" item="2"/>
          <tpl hier="22" item="9"/>
          <tpl hier="23" item="5"/>
          <tpl hier="24" item="4"/>
          <tpl fld="0" item="1"/>
        </tpls>
      </n>
      <n v="150.80000305175781">
        <tpls c="8">
          <tpl fld="1" item="170"/>
          <tpl hier="17" item="3"/>
          <tpl hier="19" item="1"/>
          <tpl hier="20" item="2"/>
          <tpl hier="22" item="9"/>
          <tpl hier="23" item="5"/>
          <tpl hier="24" item="4"/>
          <tpl fld="0" item="1"/>
        </tpls>
      </n>
      <n v="301.60000610351563">
        <tpls c="8">
          <tpl fld="1" item="162"/>
          <tpl hier="17" item="3"/>
          <tpl hier="19" item="1"/>
          <tpl hier="20" item="2"/>
          <tpl hier="22" item="9"/>
          <tpl hier="23" item="5"/>
          <tpl hier="24" item="4"/>
          <tpl fld="0" item="1"/>
        </tpls>
      </n>
      <n v="150.80000305175781">
        <tpls c="8">
          <tpl fld="1" item="154"/>
          <tpl hier="17" item="3"/>
          <tpl hier="19" item="1"/>
          <tpl hier="20" item="2"/>
          <tpl hier="22" item="9"/>
          <tpl hier="23" item="5"/>
          <tpl hier="24" item="4"/>
          <tpl fld="0" item="1"/>
        </tpls>
      </n>
      <m>
        <tpls c="8">
          <tpl fld="1" item="146"/>
          <tpl hier="17" item="3"/>
          <tpl hier="19" item="1"/>
          <tpl hier="20" item="2"/>
          <tpl hier="22" item="9"/>
          <tpl hier="23" item="5"/>
          <tpl hier="24" item="4"/>
          <tpl fld="0" item="1"/>
        </tpls>
      </m>
      <n v="75.400001525878906">
        <tpls c="8">
          <tpl fld="1" item="138"/>
          <tpl hier="17" item="3"/>
          <tpl hier="19" item="1"/>
          <tpl hier="20" item="2"/>
          <tpl hier="22" item="9"/>
          <tpl hier="23" item="5"/>
          <tpl hier="24" item="4"/>
          <tpl fld="0" item="1"/>
        </tpls>
      </n>
      <n v="150.80000305175781">
        <tpls c="8">
          <tpl fld="1" item="130"/>
          <tpl hier="17" item="3"/>
          <tpl hier="19" item="1"/>
          <tpl hier="20" item="2"/>
          <tpl hier="22" item="9"/>
          <tpl hier="23" item="5"/>
          <tpl hier="24" item="4"/>
          <tpl fld="0" item="1"/>
        </tpls>
      </n>
      <n v="75.400001525878906">
        <tpls c="8">
          <tpl fld="1" item="122"/>
          <tpl hier="17" item="3"/>
          <tpl hier="19" item="1"/>
          <tpl hier="20" item="2"/>
          <tpl hier="22" item="9"/>
          <tpl hier="23" item="5"/>
          <tpl hier="24" item="4"/>
          <tpl fld="0" item="1"/>
        </tpls>
      </n>
      <n v="301.60000610351563">
        <tpls c="8">
          <tpl fld="1" item="114"/>
          <tpl hier="17" item="3"/>
          <tpl hier="19" item="1"/>
          <tpl hier="20" item="2"/>
          <tpl hier="22" item="9"/>
          <tpl hier="23" item="5"/>
          <tpl hier="24" item="4"/>
          <tpl fld="0" item="1"/>
        </tpls>
      </n>
      <n v="75.400001525878906">
        <tpls c="8">
          <tpl fld="1" item="106"/>
          <tpl hier="17" item="3"/>
          <tpl hier="19" item="1"/>
          <tpl hier="20" item="2"/>
          <tpl hier="22" item="9"/>
          <tpl hier="23" item="5"/>
          <tpl hier="24" item="4"/>
          <tpl fld="0" item="1"/>
        </tpls>
      </n>
      <m>
        <tpls c="8">
          <tpl fld="1" item="98"/>
          <tpl hier="17" item="3"/>
          <tpl hier="19" item="1"/>
          <tpl hier="20" item="2"/>
          <tpl hier="22" item="9"/>
          <tpl hier="23" item="5"/>
          <tpl hier="24" item="4"/>
          <tpl fld="0" item="1"/>
        </tpls>
      </m>
      <n v="75.400001525878906">
        <tpls c="8">
          <tpl fld="1" item="90"/>
          <tpl hier="17" item="3"/>
          <tpl hier="19" item="1"/>
          <tpl hier="20" item="2"/>
          <tpl hier="22" item="9"/>
          <tpl hier="23" item="5"/>
          <tpl hier="24" item="4"/>
          <tpl fld="0" item="1"/>
        </tpls>
      </n>
      <m>
        <tpls c="8">
          <tpl fld="1" item="82"/>
          <tpl hier="17" item="3"/>
          <tpl hier="19" item="1"/>
          <tpl hier="20" item="2"/>
          <tpl hier="22" item="9"/>
          <tpl hier="23" item="5"/>
          <tpl hier="24" item="4"/>
          <tpl fld="0" item="1"/>
        </tpls>
      </m>
      <m>
        <tpls c="8">
          <tpl fld="1" item="74"/>
          <tpl hier="17" item="3"/>
          <tpl hier="19" item="1"/>
          <tpl hier="20" item="2"/>
          <tpl hier="22" item="9"/>
          <tpl hier="23" item="5"/>
          <tpl hier="24" item="4"/>
          <tpl fld="0" item="1"/>
        </tpls>
      </m>
      <n v="75.400001525878906">
        <tpls c="8">
          <tpl fld="1" item="66"/>
          <tpl hier="17" item="3"/>
          <tpl hier="19" item="1"/>
          <tpl hier="20" item="2"/>
          <tpl hier="22" item="9"/>
          <tpl hier="23" item="5"/>
          <tpl hier="24" item="4"/>
          <tpl fld="0" item="1"/>
        </tpls>
      </n>
      <m>
        <tpls c="8">
          <tpl fld="1" item="58"/>
          <tpl hier="17" item="3"/>
          <tpl hier="19" item="1"/>
          <tpl hier="20" item="2"/>
          <tpl hier="22" item="9"/>
          <tpl hier="23" item="5"/>
          <tpl hier="24" item="4"/>
          <tpl fld="0" item="1"/>
        </tpls>
      </m>
      <m>
        <tpls c="8">
          <tpl fld="1" item="50"/>
          <tpl hier="17" item="3"/>
          <tpl hier="19" item="1"/>
          <tpl hier="20" item="2"/>
          <tpl hier="22" item="9"/>
          <tpl hier="23" item="5"/>
          <tpl hier="24" item="4"/>
          <tpl fld="0" item="1"/>
        </tpls>
      </m>
      <n v="150.80000305175781">
        <tpls c="8">
          <tpl fld="1" item="42"/>
          <tpl hier="17" item="3"/>
          <tpl hier="19" item="1"/>
          <tpl hier="20" item="2"/>
          <tpl hier="22" item="9"/>
          <tpl hier="23" item="5"/>
          <tpl hier="24" item="4"/>
          <tpl fld="0" item="1"/>
        </tpls>
      </n>
      <n v="150.80000305175781">
        <tpls c="8">
          <tpl fld="1" item="34"/>
          <tpl hier="17" item="3"/>
          <tpl hier="19" item="1"/>
          <tpl hier="20" item="2"/>
          <tpl hier="22" item="9"/>
          <tpl hier="23" item="5"/>
          <tpl hier="24" item="4"/>
          <tpl fld="0" item="1"/>
        </tpls>
      </n>
      <n v="150.80000305175781">
        <tpls c="8">
          <tpl fld="1" item="26"/>
          <tpl hier="17" item="3"/>
          <tpl hier="19" item="1"/>
          <tpl hier="20" item="2"/>
          <tpl hier="22" item="9"/>
          <tpl hier="23" item="5"/>
          <tpl hier="24" item="4"/>
          <tpl fld="0" item="1"/>
        </tpls>
      </n>
      <n v="150.80000305175781">
        <tpls c="8">
          <tpl fld="1" item="18"/>
          <tpl hier="17" item="3"/>
          <tpl hier="19" item="1"/>
          <tpl hier="20" item="2"/>
          <tpl hier="22" item="9"/>
          <tpl hier="23" item="5"/>
          <tpl hier="24" item="4"/>
          <tpl fld="0" item="1"/>
        </tpls>
      </n>
      <n v="75.400001525878906">
        <tpls c="8">
          <tpl fld="1" item="10"/>
          <tpl hier="17" item="3"/>
          <tpl hier="19" item="1"/>
          <tpl hier="20" item="2"/>
          <tpl hier="22" item="9"/>
          <tpl hier="23" item="5"/>
          <tpl hier="24" item="4"/>
          <tpl fld="0" item="1"/>
        </tpls>
      </n>
      <n v="150.80000305175781">
        <tpls c="8">
          <tpl fld="1" item="2"/>
          <tpl hier="17" item="3"/>
          <tpl hier="19" item="1"/>
          <tpl hier="20" item="2"/>
          <tpl hier="22" item="9"/>
          <tpl hier="23" item="5"/>
          <tpl hier="24" item="4"/>
          <tpl fld="0" item="1"/>
        </tpls>
      </n>
      <n v="75.400001525878906">
        <tpls c="8">
          <tpl fld="1" item="198"/>
          <tpl hier="17" item="3"/>
          <tpl hier="19" item="1"/>
          <tpl hier="20" item="2"/>
          <tpl hier="22" item="9"/>
          <tpl hier="23" item="5"/>
          <tpl hier="24" item="4"/>
          <tpl fld="0" item="1"/>
        </tpls>
      </n>
      <n v="150.80000305175781">
        <tpls c="8">
          <tpl fld="1" item="190"/>
          <tpl hier="17" item="3"/>
          <tpl hier="19" item="1"/>
          <tpl hier="20" item="2"/>
          <tpl hier="22" item="9"/>
          <tpl hier="23" item="5"/>
          <tpl hier="24" item="4"/>
          <tpl fld="0" item="1"/>
        </tpls>
      </n>
      <m>
        <tpls c="8">
          <tpl fld="1" item="182"/>
          <tpl hier="17" item="3"/>
          <tpl hier="19" item="1"/>
          <tpl hier="20" item="2"/>
          <tpl hier="22" item="9"/>
          <tpl hier="23" item="5"/>
          <tpl hier="24" item="4"/>
          <tpl fld="0" item="1"/>
        </tpls>
      </m>
      <n v="226.20000457763672">
        <tpls c="8">
          <tpl fld="1" item="174"/>
          <tpl hier="17" item="3"/>
          <tpl hier="19" item="1"/>
          <tpl hier="20" item="2"/>
          <tpl hier="22" item="9"/>
          <tpl hier="23" item="5"/>
          <tpl hier="24" item="4"/>
          <tpl fld="0" item="1"/>
        </tpls>
      </n>
      <n v="75.400001525878906">
        <tpls c="8">
          <tpl fld="1" item="166"/>
          <tpl hier="17" item="3"/>
          <tpl hier="19" item="1"/>
          <tpl hier="20" item="2"/>
          <tpl hier="22" item="9"/>
          <tpl hier="23" item="5"/>
          <tpl hier="24" item="4"/>
          <tpl fld="0" item="1"/>
        </tpls>
      </n>
      <m>
        <tpls c="8">
          <tpl fld="1" item="158"/>
          <tpl hier="17" item="3"/>
          <tpl hier="19" item="1"/>
          <tpl hier="20" item="2"/>
          <tpl hier="22" item="9"/>
          <tpl hier="23" item="5"/>
          <tpl hier="24" item="4"/>
          <tpl fld="0" item="1"/>
        </tpls>
      </m>
      <n v="75.400001525878906">
        <tpls c="8">
          <tpl fld="1" item="150"/>
          <tpl hier="17" item="3"/>
          <tpl hier="19" item="1"/>
          <tpl hier="20" item="2"/>
          <tpl hier="22" item="9"/>
          <tpl hier="23" item="5"/>
          <tpl hier="24" item="4"/>
          <tpl fld="0" item="1"/>
        </tpls>
      </n>
      <n v="75.400001525878906">
        <tpls c="8">
          <tpl fld="1" item="142"/>
          <tpl hier="17" item="3"/>
          <tpl hier="19" item="1"/>
          <tpl hier="20" item="2"/>
          <tpl hier="22" item="9"/>
          <tpl hier="23" item="5"/>
          <tpl hier="24" item="4"/>
          <tpl fld="0" item="1"/>
        </tpls>
      </n>
      <m>
        <tpls c="8">
          <tpl fld="1" item="134"/>
          <tpl hier="17" item="3"/>
          <tpl hier="19" item="1"/>
          <tpl hier="20" item="2"/>
          <tpl hier="22" item="9"/>
          <tpl hier="23" item="5"/>
          <tpl hier="24" item="4"/>
          <tpl fld="0" item="1"/>
        </tpls>
      </m>
      <n v="75.400001525878906">
        <tpls c="8">
          <tpl fld="1" item="126"/>
          <tpl hier="17" item="3"/>
          <tpl hier="19" item="1"/>
          <tpl hier="20" item="2"/>
          <tpl hier="22" item="9"/>
          <tpl hier="23" item="5"/>
          <tpl hier="24" item="4"/>
          <tpl fld="0" item="1"/>
        </tpls>
      </n>
      <n v="75.400001525878906">
        <tpls c="8">
          <tpl fld="1" item="118"/>
          <tpl hier="17" item="3"/>
          <tpl hier="19" item="1"/>
          <tpl hier="20" item="2"/>
          <tpl hier="22" item="9"/>
          <tpl hier="23" item="5"/>
          <tpl hier="24" item="4"/>
          <tpl fld="0" item="1"/>
        </tpls>
      </n>
      <n v="75.400001525878906">
        <tpls c="8">
          <tpl fld="1" item="110"/>
          <tpl hier="17" item="3"/>
          <tpl hier="19" item="1"/>
          <tpl hier="20" item="2"/>
          <tpl hier="22" item="9"/>
          <tpl hier="23" item="5"/>
          <tpl hier="24" item="4"/>
          <tpl fld="0" item="1"/>
        </tpls>
      </n>
      <m>
        <tpls c="8">
          <tpl fld="1" item="102"/>
          <tpl hier="17" item="3"/>
          <tpl hier="19" item="1"/>
          <tpl hier="20" item="2"/>
          <tpl hier="22" item="9"/>
          <tpl hier="23" item="5"/>
          <tpl hier="24" item="4"/>
          <tpl fld="0" item="1"/>
        </tpls>
      </m>
      <n v="75.400001525878906">
        <tpls c="8">
          <tpl fld="1" item="94"/>
          <tpl hier="17" item="3"/>
          <tpl hier="19" item="1"/>
          <tpl hier="20" item="2"/>
          <tpl hier="22" item="9"/>
          <tpl hier="23" item="5"/>
          <tpl hier="24" item="4"/>
          <tpl fld="0" item="1"/>
        </tpls>
      </n>
      <m>
        <tpls c="8">
          <tpl fld="1" item="86"/>
          <tpl hier="17" item="3"/>
          <tpl hier="19" item="1"/>
          <tpl hier="20" item="2"/>
          <tpl hier="22" item="9"/>
          <tpl hier="23" item="5"/>
          <tpl hier="24" item="4"/>
          <tpl fld="0" item="1"/>
        </tpls>
      </m>
      <n v="226.20000457763672">
        <tpls c="8">
          <tpl fld="1" item="78"/>
          <tpl hier="17" item="3"/>
          <tpl hier="19" item="1"/>
          <tpl hier="20" item="2"/>
          <tpl hier="22" item="9"/>
          <tpl hier="23" item="5"/>
          <tpl hier="24" item="4"/>
          <tpl fld="0" item="1"/>
        </tpls>
      </n>
      <m>
        <tpls c="8">
          <tpl fld="1" item="70"/>
          <tpl hier="17" item="3"/>
          <tpl hier="19" item="1"/>
          <tpl hier="20" item="2"/>
          <tpl hier="22" item="9"/>
          <tpl hier="23" item="5"/>
          <tpl hier="24" item="4"/>
          <tpl fld="0" item="1"/>
        </tpls>
      </m>
      <n v="150.80000305175781">
        <tpls c="8">
          <tpl fld="1" item="62"/>
          <tpl hier="17" item="3"/>
          <tpl hier="19" item="1"/>
          <tpl hier="20" item="2"/>
          <tpl hier="22" item="9"/>
          <tpl hier="23" item="5"/>
          <tpl hier="24" item="4"/>
          <tpl fld="0" item="1"/>
        </tpls>
      </n>
      <m>
        <tpls c="8">
          <tpl fld="1" item="54"/>
          <tpl hier="17" item="3"/>
          <tpl hier="19" item="1"/>
          <tpl hier="20" item="2"/>
          <tpl hier="22" item="9"/>
          <tpl hier="23" item="5"/>
          <tpl hier="24" item="4"/>
          <tpl fld="0" item="1"/>
        </tpls>
      </m>
      <n v="75.400001525878906">
        <tpls c="8">
          <tpl fld="1" item="46"/>
          <tpl hier="17" item="3"/>
          <tpl hier="19" item="1"/>
          <tpl hier="20" item="2"/>
          <tpl hier="22" item="9"/>
          <tpl hier="23" item="5"/>
          <tpl hier="24" item="4"/>
          <tpl fld="0" item="1"/>
        </tpls>
      </n>
      <m>
        <tpls c="8">
          <tpl fld="1" item="38"/>
          <tpl hier="17" item="3"/>
          <tpl hier="19" item="1"/>
          <tpl hier="20" item="2"/>
          <tpl hier="22" item="9"/>
          <tpl hier="23" item="5"/>
          <tpl hier="24" item="4"/>
          <tpl fld="0" item="1"/>
        </tpls>
      </m>
      <n v="150.80000305175781">
        <tpls c="8">
          <tpl fld="1" item="30"/>
          <tpl hier="17" item="3"/>
          <tpl hier="19" item="1"/>
          <tpl hier="20" item="2"/>
          <tpl hier="22" item="9"/>
          <tpl hier="23" item="5"/>
          <tpl hier="24" item="4"/>
          <tpl fld="0" item="1"/>
        </tpls>
      </n>
      <n v="75.400001525878906">
        <tpls c="8">
          <tpl fld="1" item="22"/>
          <tpl hier="17" item="3"/>
          <tpl hier="19" item="1"/>
          <tpl hier="20" item="2"/>
          <tpl hier="22" item="9"/>
          <tpl hier="23" item="5"/>
          <tpl hier="24" item="4"/>
          <tpl fld="0" item="1"/>
        </tpls>
      </n>
      <n v="75.400001525878906">
        <tpls c="8">
          <tpl fld="1" item="14"/>
          <tpl hier="17" item="3"/>
          <tpl hier="19" item="1"/>
          <tpl hier="20" item="2"/>
          <tpl hier="22" item="9"/>
          <tpl hier="23" item="5"/>
          <tpl hier="24" item="4"/>
          <tpl fld="0" item="1"/>
        </tpls>
      </n>
      <n v="75.400001525878906">
        <tpls c="8">
          <tpl fld="1" item="6"/>
          <tpl hier="17" item="3"/>
          <tpl hier="19" item="1"/>
          <tpl hier="20" item="2"/>
          <tpl hier="22" item="9"/>
          <tpl hier="23" item="5"/>
          <tpl hier="24" item="4"/>
          <tpl fld="0" item="1"/>
        </tpls>
      </n>
      <m>
        <tpls c="8">
          <tpl fld="1" item="25"/>
          <tpl hier="17" item="3"/>
          <tpl hier="19" item="1"/>
          <tpl hier="20" item="2"/>
          <tpl hier="22" item="9"/>
          <tpl hier="23" item="5"/>
          <tpl hier="24" item="4"/>
          <tpl fld="0" item="1"/>
        </tpls>
      </m>
      <n v="1">
        <tpls c="8">
          <tpl fld="1" item="198"/>
          <tpl hier="17" item="3"/>
          <tpl hier="19" item="1"/>
          <tpl hier="20" item="2"/>
          <tpl hier="22" item="9"/>
          <tpl hier="23" item="5"/>
          <tpl hier="24" item="4"/>
          <tpl fld="0" item="0"/>
        </tpls>
      </n>
      <n v="1">
        <tpls c="8">
          <tpl fld="1" item="194"/>
          <tpl hier="17" item="3"/>
          <tpl hier="19" item="1"/>
          <tpl hier="20" item="2"/>
          <tpl hier="22" item="9"/>
          <tpl hier="23" item="5"/>
          <tpl hier="24" item="4"/>
          <tpl fld="0" item="0"/>
        </tpls>
      </n>
      <n v="2">
        <tpls c="8">
          <tpl fld="1" item="190"/>
          <tpl hier="17" item="3"/>
          <tpl hier="19" item="1"/>
          <tpl hier="20" item="2"/>
          <tpl hier="22" item="9"/>
          <tpl hier="23" item="5"/>
          <tpl hier="24" item="4"/>
          <tpl fld="0" item="0"/>
        </tpls>
      </n>
      <n v="1">
        <tpls c="8">
          <tpl fld="1" item="186"/>
          <tpl hier="17" item="3"/>
          <tpl hier="19" item="1"/>
          <tpl hier="20" item="2"/>
          <tpl hier="22" item="9"/>
          <tpl hier="23" item="5"/>
          <tpl hier="24" item="4"/>
          <tpl fld="0" item="0"/>
        </tpls>
      </n>
      <m>
        <tpls c="8">
          <tpl fld="1" item="182"/>
          <tpl hier="17" item="3"/>
          <tpl hier="19" item="1"/>
          <tpl hier="20" item="2"/>
          <tpl hier="22" item="9"/>
          <tpl hier="23" item="5"/>
          <tpl hier="24" item="4"/>
          <tpl fld="0" item="0"/>
        </tpls>
      </m>
      <n v="1">
        <tpls c="8">
          <tpl fld="1" item="178"/>
          <tpl hier="17" item="3"/>
          <tpl hier="19" item="1"/>
          <tpl hier="20" item="2"/>
          <tpl hier="22" item="9"/>
          <tpl hier="23" item="5"/>
          <tpl hier="24" item="4"/>
          <tpl fld="0" item="0"/>
        </tpls>
      </n>
      <n v="3">
        <tpls c="8">
          <tpl fld="1" item="174"/>
          <tpl hier="17" item="3"/>
          <tpl hier="19" item="1"/>
          <tpl hier="20" item="2"/>
          <tpl hier="22" item="9"/>
          <tpl hier="23" item="5"/>
          <tpl hier="24" item="4"/>
          <tpl fld="0" item="0"/>
        </tpls>
      </n>
      <n v="2">
        <tpls c="8">
          <tpl fld="1" item="170"/>
          <tpl hier="17" item="3"/>
          <tpl hier="19" item="1"/>
          <tpl hier="20" item="2"/>
          <tpl hier="22" item="9"/>
          <tpl hier="23" item="5"/>
          <tpl hier="24" item="4"/>
          <tpl fld="0" item="0"/>
        </tpls>
      </n>
      <n v="1">
        <tpls c="8">
          <tpl fld="1" item="166"/>
          <tpl hier="17" item="3"/>
          <tpl hier="19" item="1"/>
          <tpl hier="20" item="2"/>
          <tpl hier="22" item="9"/>
          <tpl hier="23" item="5"/>
          <tpl hier="24" item="4"/>
          <tpl fld="0" item="0"/>
        </tpls>
      </n>
      <n v="2">
        <tpls c="8">
          <tpl fld="1" item="162"/>
          <tpl hier="17" item="3"/>
          <tpl hier="19" item="1"/>
          <tpl hier="20" item="2"/>
          <tpl hier="22" item="9"/>
          <tpl hier="23" item="5"/>
          <tpl hier="24" item="4"/>
          <tpl fld="0" item="0"/>
        </tpls>
      </n>
      <m>
        <tpls c="8">
          <tpl fld="1" item="158"/>
          <tpl hier="17" item="3"/>
          <tpl hier="19" item="1"/>
          <tpl hier="20" item="2"/>
          <tpl hier="22" item="9"/>
          <tpl hier="23" item="5"/>
          <tpl hier="24" item="4"/>
          <tpl fld="0" item="0"/>
        </tpls>
      </m>
      <n v="2">
        <tpls c="8">
          <tpl fld="1" item="154"/>
          <tpl hier="17" item="3"/>
          <tpl hier="19" item="1"/>
          <tpl hier="20" item="2"/>
          <tpl hier="22" item="9"/>
          <tpl hier="23" item="5"/>
          <tpl hier="24" item="4"/>
          <tpl fld="0" item="0"/>
        </tpls>
      </n>
      <n v="1">
        <tpls c="8">
          <tpl fld="1" item="150"/>
          <tpl hier="17" item="3"/>
          <tpl hier="19" item="1"/>
          <tpl hier="20" item="2"/>
          <tpl hier="22" item="9"/>
          <tpl hier="23" item="5"/>
          <tpl hier="24" item="4"/>
          <tpl fld="0" item="0"/>
        </tpls>
      </n>
      <m>
        <tpls c="8">
          <tpl fld="1" item="146"/>
          <tpl hier="17" item="3"/>
          <tpl hier="19" item="1"/>
          <tpl hier="20" item="2"/>
          <tpl hier="22" item="9"/>
          <tpl hier="23" item="5"/>
          <tpl hier="24" item="4"/>
          <tpl fld="0" item="0"/>
        </tpls>
      </m>
      <n v="1">
        <tpls c="8">
          <tpl fld="1" item="142"/>
          <tpl hier="17" item="3"/>
          <tpl hier="19" item="1"/>
          <tpl hier="20" item="2"/>
          <tpl hier="22" item="9"/>
          <tpl hier="23" item="5"/>
          <tpl hier="24" item="4"/>
          <tpl fld="0" item="0"/>
        </tpls>
      </n>
      <n v="1">
        <tpls c="8">
          <tpl fld="1" item="138"/>
          <tpl hier="17" item="3"/>
          <tpl hier="19" item="1"/>
          <tpl hier="20" item="2"/>
          <tpl hier="22" item="9"/>
          <tpl hier="23" item="5"/>
          <tpl hier="24" item="4"/>
          <tpl fld="0" item="0"/>
        </tpls>
      </n>
      <m>
        <tpls c="8">
          <tpl fld="1" item="134"/>
          <tpl hier="17" item="3"/>
          <tpl hier="19" item="1"/>
          <tpl hier="20" item="2"/>
          <tpl hier="22" item="9"/>
          <tpl hier="23" item="5"/>
          <tpl hier="24" item="4"/>
          <tpl fld="0" item="0"/>
        </tpls>
      </m>
      <n v="2">
        <tpls c="8">
          <tpl fld="1" item="130"/>
          <tpl hier="17" item="3"/>
          <tpl hier="19" item="1"/>
          <tpl hier="20" item="2"/>
          <tpl hier="22" item="9"/>
          <tpl hier="23" item="5"/>
          <tpl hier="24" item="4"/>
          <tpl fld="0" item="0"/>
        </tpls>
      </n>
      <n v="1">
        <tpls c="8">
          <tpl fld="1" item="126"/>
          <tpl hier="17" item="3"/>
          <tpl hier="19" item="1"/>
          <tpl hier="20" item="2"/>
          <tpl hier="22" item="9"/>
          <tpl hier="23" item="5"/>
          <tpl hier="24" item="4"/>
          <tpl fld="0" item="0"/>
        </tpls>
      </n>
      <n v="1">
        <tpls c="8">
          <tpl fld="1" item="122"/>
          <tpl hier="17" item="3"/>
          <tpl hier="19" item="1"/>
          <tpl hier="20" item="2"/>
          <tpl hier="22" item="9"/>
          <tpl hier="23" item="5"/>
          <tpl hier="24" item="4"/>
          <tpl fld="0" item="0"/>
        </tpls>
      </n>
      <n v="1">
        <tpls c="8">
          <tpl fld="1" item="118"/>
          <tpl hier="17" item="3"/>
          <tpl hier="19" item="1"/>
          <tpl hier="20" item="2"/>
          <tpl hier="22" item="9"/>
          <tpl hier="23" item="5"/>
          <tpl hier="24" item="4"/>
          <tpl fld="0" item="0"/>
        </tpls>
      </n>
      <n v="4">
        <tpls c="8">
          <tpl fld="1" item="114"/>
          <tpl hier="17" item="3"/>
          <tpl hier="19" item="1"/>
          <tpl hier="20" item="2"/>
          <tpl hier="22" item="9"/>
          <tpl hier="23" item="5"/>
          <tpl hier="24" item="4"/>
          <tpl fld="0" item="0"/>
        </tpls>
      </n>
      <n v="1">
        <tpls c="8">
          <tpl fld="1" item="110"/>
          <tpl hier="17" item="3"/>
          <tpl hier="19" item="1"/>
          <tpl hier="20" item="2"/>
          <tpl hier="22" item="9"/>
          <tpl hier="23" item="5"/>
          <tpl hier="24" item="4"/>
          <tpl fld="0" item="0"/>
        </tpls>
      </n>
      <n v="1">
        <tpls c="8">
          <tpl fld="1" item="106"/>
          <tpl hier="17" item="3"/>
          <tpl hier="19" item="1"/>
          <tpl hier="20" item="2"/>
          <tpl hier="22" item="9"/>
          <tpl hier="23" item="5"/>
          <tpl hier="24" item="4"/>
          <tpl fld="0" item="0"/>
        </tpls>
      </n>
      <m>
        <tpls c="8">
          <tpl fld="1" item="102"/>
          <tpl hier="17" item="3"/>
          <tpl hier="19" item="1"/>
          <tpl hier="20" item="2"/>
          <tpl hier="22" item="9"/>
          <tpl hier="23" item="5"/>
          <tpl hier="24" item="4"/>
          <tpl fld="0" item="0"/>
        </tpls>
      </m>
      <m>
        <tpls c="8">
          <tpl fld="1" item="98"/>
          <tpl hier="17" item="3"/>
          <tpl hier="19" item="1"/>
          <tpl hier="20" item="2"/>
          <tpl hier="22" item="9"/>
          <tpl hier="23" item="5"/>
          <tpl hier="24" item="4"/>
          <tpl fld="0" item="0"/>
        </tpls>
      </m>
      <n v="1">
        <tpls c="8">
          <tpl fld="1" item="94"/>
          <tpl hier="17" item="3"/>
          <tpl hier="19" item="1"/>
          <tpl hier="20" item="2"/>
          <tpl hier="22" item="9"/>
          <tpl hier="23" item="5"/>
          <tpl hier="24" item="4"/>
          <tpl fld="0" item="0"/>
        </tpls>
      </n>
      <n v="1">
        <tpls c="8">
          <tpl fld="1" item="90"/>
          <tpl hier="17" item="3"/>
          <tpl hier="19" item="1"/>
          <tpl hier="20" item="2"/>
          <tpl hier="22" item="9"/>
          <tpl hier="23" item="5"/>
          <tpl hier="24" item="4"/>
          <tpl fld="0" item="0"/>
        </tpls>
      </n>
      <m>
        <tpls c="8">
          <tpl fld="1" item="86"/>
          <tpl hier="17" item="3"/>
          <tpl hier="19" item="1"/>
          <tpl hier="20" item="2"/>
          <tpl hier="22" item="9"/>
          <tpl hier="23" item="5"/>
          <tpl hier="24" item="4"/>
          <tpl fld="0" item="0"/>
        </tpls>
      </m>
      <m>
        <tpls c="8">
          <tpl fld="1" item="82"/>
          <tpl hier="17" item="3"/>
          <tpl hier="19" item="1"/>
          <tpl hier="20" item="2"/>
          <tpl hier="22" item="9"/>
          <tpl hier="23" item="5"/>
          <tpl hier="24" item="4"/>
          <tpl fld="0" item="0"/>
        </tpls>
      </m>
      <n v="3">
        <tpls c="8">
          <tpl fld="1" item="78"/>
          <tpl hier="17" item="3"/>
          <tpl hier="19" item="1"/>
          <tpl hier="20" item="2"/>
          <tpl hier="22" item="9"/>
          <tpl hier="23" item="5"/>
          <tpl hier="24" item="4"/>
          <tpl fld="0" item="0"/>
        </tpls>
      </n>
      <m>
        <tpls c="8">
          <tpl fld="1" item="74"/>
          <tpl hier="17" item="3"/>
          <tpl hier="19" item="1"/>
          <tpl hier="20" item="2"/>
          <tpl hier="22" item="9"/>
          <tpl hier="23" item="5"/>
          <tpl hier="24" item="4"/>
          <tpl fld="0" item="0"/>
        </tpls>
      </m>
      <m>
        <tpls c="8">
          <tpl fld="1" item="70"/>
          <tpl hier="17" item="3"/>
          <tpl hier="19" item="1"/>
          <tpl hier="20" item="2"/>
          <tpl hier="22" item="9"/>
          <tpl hier="23" item="5"/>
          <tpl hier="24" item="4"/>
          <tpl fld="0" item="0"/>
        </tpls>
      </m>
      <n v="1">
        <tpls c="8">
          <tpl fld="1" item="66"/>
          <tpl hier="17" item="3"/>
          <tpl hier="19" item="1"/>
          <tpl hier="20" item="2"/>
          <tpl hier="22" item="9"/>
          <tpl hier="23" item="5"/>
          <tpl hier="24" item="4"/>
          <tpl fld="0" item="0"/>
        </tpls>
      </n>
      <n v="1">
        <tpls c="8">
          <tpl fld="1" item="62"/>
          <tpl hier="17" item="3"/>
          <tpl hier="19" item="1"/>
          <tpl hier="20" item="2"/>
          <tpl hier="22" item="9"/>
          <tpl hier="23" item="5"/>
          <tpl hier="24" item="4"/>
          <tpl fld="0" item="0"/>
        </tpls>
      </n>
      <m>
        <tpls c="8">
          <tpl fld="1" item="58"/>
          <tpl hier="17" item="3"/>
          <tpl hier="19" item="1"/>
          <tpl hier="20" item="2"/>
          <tpl hier="22" item="9"/>
          <tpl hier="23" item="5"/>
          <tpl hier="24" item="4"/>
          <tpl fld="0" item="0"/>
        </tpls>
      </m>
      <m>
        <tpls c="8">
          <tpl fld="1" item="54"/>
          <tpl hier="17" item="3"/>
          <tpl hier="19" item="1"/>
          <tpl hier="20" item="2"/>
          <tpl hier="22" item="9"/>
          <tpl hier="23" item="5"/>
          <tpl hier="24" item="4"/>
          <tpl fld="0" item="0"/>
        </tpls>
      </m>
      <m>
        <tpls c="8">
          <tpl fld="1" item="50"/>
          <tpl hier="17" item="3"/>
          <tpl hier="19" item="1"/>
          <tpl hier="20" item="2"/>
          <tpl hier="22" item="9"/>
          <tpl hier="23" item="5"/>
          <tpl hier="24" item="4"/>
          <tpl fld="0" item="0"/>
        </tpls>
      </m>
      <n v="1">
        <tpls c="8">
          <tpl fld="1" item="46"/>
          <tpl hier="17" item="3"/>
          <tpl hier="19" item="1"/>
          <tpl hier="20" item="2"/>
          <tpl hier="22" item="9"/>
          <tpl hier="23" item="5"/>
          <tpl hier="24" item="4"/>
          <tpl fld="0" item="0"/>
        </tpls>
      </n>
      <n v="2">
        <tpls c="8">
          <tpl fld="1" item="42"/>
          <tpl hier="17" item="3"/>
          <tpl hier="19" item="1"/>
          <tpl hier="20" item="2"/>
          <tpl hier="22" item="9"/>
          <tpl hier="23" item="5"/>
          <tpl hier="24" item="4"/>
          <tpl fld="0" item="0"/>
        </tpls>
      </n>
      <m>
        <tpls c="8">
          <tpl fld="1" item="38"/>
          <tpl hier="17" item="3"/>
          <tpl hier="19" item="1"/>
          <tpl hier="20" item="2"/>
          <tpl hier="22" item="9"/>
          <tpl hier="23" item="5"/>
          <tpl hier="24" item="4"/>
          <tpl fld="0" item="0"/>
        </tpls>
      </m>
      <n v="2">
        <tpls c="8">
          <tpl fld="1" item="34"/>
          <tpl hier="17" item="3"/>
          <tpl hier="19" item="1"/>
          <tpl hier="20" item="2"/>
          <tpl hier="22" item="9"/>
          <tpl hier="23" item="5"/>
          <tpl hier="24" item="4"/>
          <tpl fld="0" item="0"/>
        </tpls>
      </n>
      <n v="2">
        <tpls c="8">
          <tpl fld="1" item="30"/>
          <tpl hier="17" item="3"/>
          <tpl hier="19" item="1"/>
          <tpl hier="20" item="2"/>
          <tpl hier="22" item="9"/>
          <tpl hier="23" item="5"/>
          <tpl hier="24" item="4"/>
          <tpl fld="0" item="0"/>
        </tpls>
      </n>
      <n v="2">
        <tpls c="8">
          <tpl fld="1" item="26"/>
          <tpl hier="17" item="3"/>
          <tpl hier="19" item="1"/>
          <tpl hier="20" item="2"/>
          <tpl hier="22" item="9"/>
          <tpl hier="23" item="5"/>
          <tpl hier="24" item="4"/>
          <tpl fld="0" item="0"/>
        </tpls>
      </n>
      <n v="1">
        <tpls c="8">
          <tpl fld="1" item="22"/>
          <tpl hier="17" item="3"/>
          <tpl hier="19" item="1"/>
          <tpl hier="20" item="2"/>
          <tpl hier="22" item="9"/>
          <tpl hier="23" item="5"/>
          <tpl hier="24" item="4"/>
          <tpl fld="0" item="0"/>
        </tpls>
      </n>
      <n v="2">
        <tpls c="8">
          <tpl fld="1" item="18"/>
          <tpl hier="17" item="3"/>
          <tpl hier="19" item="1"/>
          <tpl hier="20" item="2"/>
          <tpl hier="22" item="9"/>
          <tpl hier="23" item="5"/>
          <tpl hier="24" item="4"/>
          <tpl fld="0" item="0"/>
        </tpls>
      </n>
      <n v="1">
        <tpls c="8">
          <tpl fld="1" item="14"/>
          <tpl hier="17" item="3"/>
          <tpl hier="19" item="1"/>
          <tpl hier="20" item="2"/>
          <tpl hier="22" item="9"/>
          <tpl hier="23" item="5"/>
          <tpl hier="24" item="4"/>
          <tpl fld="0" item="0"/>
        </tpls>
      </n>
      <n v="1">
        <tpls c="8">
          <tpl fld="1" item="10"/>
          <tpl hier="17" item="3"/>
          <tpl hier="19" item="1"/>
          <tpl hier="20" item="2"/>
          <tpl hier="22" item="9"/>
          <tpl hier="23" item="5"/>
          <tpl hier="24" item="4"/>
          <tpl fld="0" item="0"/>
        </tpls>
      </n>
      <n v="1">
        <tpls c="8">
          <tpl fld="1" item="6"/>
          <tpl hier="17" item="3"/>
          <tpl hier="19" item="1"/>
          <tpl hier="20" item="2"/>
          <tpl hier="22" item="9"/>
          <tpl hier="23" item="5"/>
          <tpl hier="24" item="4"/>
          <tpl fld="0" item="0"/>
        </tpls>
      </n>
      <n v="2">
        <tpls c="8">
          <tpl fld="1" item="2"/>
          <tpl hier="17" item="3"/>
          <tpl hier="19" item="1"/>
          <tpl hier="20" item="2"/>
          <tpl hier="22" item="9"/>
          <tpl hier="23" item="5"/>
          <tpl hier="24" item="4"/>
          <tpl fld="0" item="0"/>
        </tpls>
      </n>
      <n v="75.400001525878906">
        <tpls c="8">
          <tpl fld="1" item="133"/>
          <tpl hier="17" item="3"/>
          <tpl hier="19" item="1"/>
          <tpl hier="20" item="2"/>
          <tpl hier="22" item="9"/>
          <tpl hier="23" item="5"/>
          <tpl hier="24" item="4"/>
          <tpl fld="0" item="1"/>
        </tpls>
      </n>
      <m>
        <tpls c="8">
          <tpl fld="1" item="125"/>
          <tpl hier="17" item="3"/>
          <tpl hier="19" item="1"/>
          <tpl hier="20" item="2"/>
          <tpl hier="22" item="9"/>
          <tpl hier="23" item="5"/>
          <tpl hier="24" item="4"/>
          <tpl fld="0" item="1"/>
        </tpls>
      </m>
      <m>
        <tpls c="8">
          <tpl fld="1" item="117"/>
          <tpl hier="17" item="3"/>
          <tpl hier="19" item="1"/>
          <tpl hier="20" item="2"/>
          <tpl hier="22" item="9"/>
          <tpl hier="23" item="5"/>
          <tpl hier="24" item="4"/>
          <tpl fld="0" item="1"/>
        </tpls>
      </m>
      <n v="150.80000305175781">
        <tpls c="8">
          <tpl fld="1" item="85"/>
          <tpl hier="17" item="3"/>
          <tpl hier="19" item="1"/>
          <tpl hier="20" item="2"/>
          <tpl hier="22" item="9"/>
          <tpl hier="23" item="5"/>
          <tpl hier="24" item="4"/>
          <tpl fld="0" item="1"/>
        </tpls>
      </n>
      <m>
        <tpls c="8">
          <tpl fld="1" item="77"/>
          <tpl hier="17" item="3"/>
          <tpl hier="19" item="1"/>
          <tpl hier="20" item="2"/>
          <tpl hier="22" item="9"/>
          <tpl hier="23" item="5"/>
          <tpl hier="24" item="4"/>
          <tpl fld="0" item="1"/>
        </tpls>
      </m>
      <n v="75.400001525878906">
        <tpls c="8">
          <tpl fld="1" item="69"/>
          <tpl hier="17" item="3"/>
          <tpl hier="19" item="1"/>
          <tpl hier="20" item="2"/>
          <tpl hier="22" item="9"/>
          <tpl hier="23" item="5"/>
          <tpl hier="24" item="4"/>
          <tpl fld="0" item="1"/>
        </tpls>
      </n>
      <n v="150.80000305175781">
        <tpls c="8">
          <tpl fld="1" item="53"/>
          <tpl hier="17" item="3"/>
          <tpl hier="19" item="1"/>
          <tpl hier="20" item="2"/>
          <tpl hier="22" item="9"/>
          <tpl hier="23" item="5"/>
          <tpl hier="24" item="4"/>
          <tpl fld="0" item="1"/>
        </tpls>
      </n>
      <n v="150.80000305175781">
        <tpls c="8">
          <tpl fld="1" item="45"/>
          <tpl hier="17" item="3"/>
          <tpl hier="19" item="1"/>
          <tpl hier="20" item="2"/>
          <tpl hier="22" item="9"/>
          <tpl hier="23" item="5"/>
          <tpl hier="24" item="4"/>
          <tpl fld="0" item="1"/>
        </tpls>
      </n>
      <m>
        <tpls c="8">
          <tpl fld="1" item="37"/>
          <tpl hier="17" item="3"/>
          <tpl hier="19" item="1"/>
          <tpl hier="20" item="2"/>
          <tpl hier="22" item="9"/>
          <tpl hier="23" item="5"/>
          <tpl hier="24" item="4"/>
          <tpl fld="0" item="1"/>
        </tpls>
      </m>
      <n v="75.400001525878906">
        <tpls c="8">
          <tpl fld="1" item="29"/>
          <tpl hier="17" item="3"/>
          <tpl hier="19" item="1"/>
          <tpl hier="20" item="2"/>
          <tpl hier="22" item="9"/>
          <tpl hier="23" item="5"/>
          <tpl hier="24" item="4"/>
          <tpl fld="0" item="1"/>
        </tpls>
      </n>
      <m>
        <tpls c="8">
          <tpl fld="1" item="21"/>
          <tpl hier="17" item="3"/>
          <tpl hier="19" item="1"/>
          <tpl hier="20" item="2"/>
          <tpl hier="22" item="9"/>
          <tpl hier="23" item="5"/>
          <tpl hier="24" item="4"/>
          <tpl fld="0" item="1"/>
        </tpls>
      </m>
      <n v="150.80000305175781">
        <tpls c="8">
          <tpl fld="1" item="5"/>
          <tpl hier="17" item="3"/>
          <tpl hier="19" item="1"/>
          <tpl hier="20" item="2"/>
          <tpl hier="22" item="9"/>
          <tpl hier="23" item="5"/>
          <tpl hier="24" item="4"/>
          <tpl fld="0" item="1"/>
        </tpls>
      </n>
      <n v="75.400001525878906">
        <tpls c="8">
          <tpl fld="1" item="197"/>
          <tpl hier="17" item="3"/>
          <tpl hier="19" item="1"/>
          <tpl hier="20" item="2"/>
          <tpl hier="22" item="9"/>
          <tpl hier="23" item="5"/>
          <tpl hier="24" item="4"/>
          <tpl fld="0" item="1"/>
        </tpls>
      </n>
      <n v="75.400001525878906">
        <tpls c="8">
          <tpl fld="1" item="193"/>
          <tpl hier="17" item="3"/>
          <tpl hier="19" item="1"/>
          <tpl hier="20" item="2"/>
          <tpl hier="22" item="9"/>
          <tpl hier="23" item="5"/>
          <tpl hier="24" item="4"/>
          <tpl fld="0" item="1"/>
        </tpls>
      </n>
      <n v="75.400001525878906">
        <tpls c="8">
          <tpl fld="1" item="189"/>
          <tpl hier="17" item="3"/>
          <tpl hier="19" item="1"/>
          <tpl hier="20" item="2"/>
          <tpl hier="22" item="9"/>
          <tpl hier="23" item="5"/>
          <tpl hier="24" item="4"/>
          <tpl fld="0" item="1"/>
        </tpls>
      </n>
      <n v="150.80000305175781">
        <tpls c="8">
          <tpl fld="1" item="185"/>
          <tpl hier="17" item="3"/>
          <tpl hier="19" item="1"/>
          <tpl hier="20" item="2"/>
          <tpl hier="22" item="9"/>
          <tpl hier="23" item="5"/>
          <tpl hier="24" item="4"/>
          <tpl fld="0" item="1"/>
        </tpls>
      </n>
      <n v="150.80000305175781">
        <tpls c="8">
          <tpl fld="1" item="181"/>
          <tpl hier="17" item="3"/>
          <tpl hier="19" item="1"/>
          <tpl hier="20" item="2"/>
          <tpl hier="22" item="9"/>
          <tpl hier="23" item="5"/>
          <tpl hier="24" item="4"/>
          <tpl fld="0" item="1"/>
        </tpls>
      </n>
      <n v="150.80000305175781">
        <tpls c="8">
          <tpl fld="1" item="177"/>
          <tpl hier="17" item="3"/>
          <tpl hier="19" item="1"/>
          <tpl hier="20" item="2"/>
          <tpl hier="22" item="9"/>
          <tpl hier="23" item="5"/>
          <tpl hier="24" item="4"/>
          <tpl fld="0" item="1"/>
        </tpls>
      </n>
      <m>
        <tpls c="8">
          <tpl fld="1" item="173"/>
          <tpl hier="17" item="3"/>
          <tpl hier="19" item="1"/>
          <tpl hier="20" item="2"/>
          <tpl hier="22" item="9"/>
          <tpl hier="23" item="5"/>
          <tpl hier="24" item="4"/>
          <tpl fld="0" item="1"/>
        </tpls>
      </m>
      <n v="75.400001525878906">
        <tpls c="8">
          <tpl fld="1" item="169"/>
          <tpl hier="17" item="3"/>
          <tpl hier="19" item="1"/>
          <tpl hier="20" item="2"/>
          <tpl hier="22" item="9"/>
          <tpl hier="23" item="5"/>
          <tpl hier="24" item="4"/>
          <tpl fld="0" item="1"/>
        </tpls>
      </n>
      <m>
        <tpls c="8">
          <tpl fld="1" item="165"/>
          <tpl hier="17" item="3"/>
          <tpl hier="19" item="1"/>
          <tpl hier="20" item="2"/>
          <tpl hier="22" item="9"/>
          <tpl hier="23" item="5"/>
          <tpl hier="24" item="4"/>
          <tpl fld="0" item="1"/>
        </tpls>
      </m>
      <m>
        <tpls c="8">
          <tpl fld="1" item="161"/>
          <tpl hier="17" item="3"/>
          <tpl hier="19" item="1"/>
          <tpl hier="20" item="2"/>
          <tpl hier="22" item="9"/>
          <tpl hier="23" item="5"/>
          <tpl hier="24" item="4"/>
          <tpl fld="0" item="1"/>
        </tpls>
      </m>
      <n v="75.400001525878906">
        <tpls c="8">
          <tpl fld="1" item="157"/>
          <tpl hier="17" item="3"/>
          <tpl hier="19" item="1"/>
          <tpl hier="20" item="2"/>
          <tpl hier="22" item="9"/>
          <tpl hier="23" item="5"/>
          <tpl hier="24" item="4"/>
          <tpl fld="0" item="1"/>
        </tpls>
      </n>
      <m>
        <tpls c="8">
          <tpl fld="1" item="153"/>
          <tpl hier="17" item="3"/>
          <tpl hier="19" item="1"/>
          <tpl hier="20" item="2"/>
          <tpl hier="22" item="9"/>
          <tpl hier="23" item="5"/>
          <tpl hier="24" item="4"/>
          <tpl fld="0" item="1"/>
        </tpls>
      </m>
      <n v="150.80000305175781">
        <tpls c="8">
          <tpl fld="1" item="149"/>
          <tpl hier="17" item="3"/>
          <tpl hier="19" item="1"/>
          <tpl hier="20" item="2"/>
          <tpl hier="22" item="9"/>
          <tpl hier="23" item="5"/>
          <tpl hier="24" item="4"/>
          <tpl fld="0" item="1"/>
        </tpls>
      </n>
      <m>
        <tpls c="8">
          <tpl fld="1" item="145"/>
          <tpl hier="17" item="3"/>
          <tpl hier="19" item="1"/>
          <tpl hier="20" item="2"/>
          <tpl hier="22" item="9"/>
          <tpl hier="23" item="5"/>
          <tpl hier="24" item="4"/>
          <tpl fld="0" item="1"/>
        </tpls>
      </m>
      <m>
        <tpls c="8">
          <tpl fld="1" item="141"/>
          <tpl hier="17" item="3"/>
          <tpl hier="19" item="1"/>
          <tpl hier="20" item="2"/>
          <tpl hier="22" item="9"/>
          <tpl hier="23" item="5"/>
          <tpl hier="24" item="4"/>
          <tpl fld="0" item="1"/>
        </tpls>
      </m>
      <n v="75.400001525878906">
        <tpls c="8">
          <tpl fld="1" item="113"/>
          <tpl hier="17" item="3"/>
          <tpl hier="19" item="1"/>
          <tpl hier="20" item="2"/>
          <tpl hier="22" item="9"/>
          <tpl hier="23" item="5"/>
          <tpl hier="24" item="4"/>
          <tpl fld="0" item="1"/>
        </tpls>
      </n>
      <n v="75.400001525878906">
        <tpls c="8">
          <tpl fld="1" item="109"/>
          <tpl hier="17" item="3"/>
          <tpl hier="19" item="1"/>
          <tpl hier="20" item="2"/>
          <tpl hier="22" item="9"/>
          <tpl hier="23" item="5"/>
          <tpl hier="24" item="4"/>
          <tpl fld="0" item="1"/>
        </tpls>
      </n>
      <n v="75.400001525878906">
        <tpls c="8">
          <tpl fld="1" item="105"/>
          <tpl hier="17" item="3"/>
          <tpl hier="19" item="1"/>
          <tpl hier="20" item="2"/>
          <tpl hier="22" item="9"/>
          <tpl hier="23" item="5"/>
          <tpl hier="24" item="4"/>
          <tpl fld="0" item="1"/>
        </tpls>
      </n>
      <n v="150.80000305175781">
        <tpls c="8">
          <tpl fld="1" item="101"/>
          <tpl hier="17" item="3"/>
          <tpl hier="19" item="1"/>
          <tpl hier="20" item="2"/>
          <tpl hier="22" item="9"/>
          <tpl hier="23" item="5"/>
          <tpl hier="24" item="4"/>
          <tpl fld="0" item="1"/>
        </tpls>
      </n>
      <n v="75.400001525878906">
        <tpls c="8">
          <tpl fld="1" item="97"/>
          <tpl hier="17" item="3"/>
          <tpl hier="19" item="1"/>
          <tpl hier="20" item="2"/>
          <tpl hier="22" item="9"/>
          <tpl hier="23" item="5"/>
          <tpl hier="24" item="4"/>
          <tpl fld="0" item="1"/>
        </tpls>
      </n>
      <n v="150.80000305175781">
        <tpls c="8">
          <tpl fld="1" item="89"/>
          <tpl hier="17" item="3"/>
          <tpl hier="19" item="1"/>
          <tpl hier="20" item="2"/>
          <tpl hier="22" item="9"/>
          <tpl hier="23" item="5"/>
          <tpl hier="24" item="4"/>
          <tpl fld="0" item="1"/>
        </tpls>
      </n>
      <m>
        <tpls c="8">
          <tpl fld="1" item="65"/>
          <tpl hier="17" item="3"/>
          <tpl hier="19" item="1"/>
          <tpl hier="20" item="2"/>
          <tpl hier="22" item="9"/>
          <tpl hier="23" item="5"/>
          <tpl hier="24" item="4"/>
          <tpl fld="0" item="1"/>
        </tpls>
      </m>
      <m>
        <tpls c="8">
          <tpl fld="1" item="41"/>
          <tpl hier="17" item="3"/>
          <tpl hier="19" item="1"/>
          <tpl hier="20" item="2"/>
          <tpl hier="22" item="9"/>
          <tpl hier="23" item="5"/>
          <tpl hier="24" item="4"/>
          <tpl fld="0" item="1"/>
        </tpls>
      </m>
      <m>
        <tpls c="8">
          <tpl fld="1" item="13"/>
          <tpl hier="17" item="3"/>
          <tpl hier="19" item="1"/>
          <tpl hier="20" item="2"/>
          <tpl hier="22" item="9"/>
          <tpl hier="23" item="5"/>
          <tpl hier="24" item="4"/>
          <tpl fld="0" item="1"/>
        </tpls>
      </m>
      <n v="1">
        <tpls c="8">
          <tpl fld="1" item="197"/>
          <tpl hier="17" item="3"/>
          <tpl hier="19" item="1"/>
          <tpl hier="20" item="2"/>
          <tpl hier="22" item="9"/>
          <tpl hier="23" item="5"/>
          <tpl hier="24" item="4"/>
          <tpl fld="0" item="0"/>
        </tpls>
      </n>
      <n v="1">
        <tpls c="8">
          <tpl fld="1" item="193"/>
          <tpl hier="17" item="3"/>
          <tpl hier="19" item="1"/>
          <tpl hier="20" item="2"/>
          <tpl hier="22" item="9"/>
          <tpl hier="23" item="5"/>
          <tpl hier="24" item="4"/>
          <tpl fld="0" item="0"/>
        </tpls>
      </n>
      <n v="1">
        <tpls c="8">
          <tpl fld="1" item="189"/>
          <tpl hier="17" item="3"/>
          <tpl hier="19" item="1"/>
          <tpl hier="20" item="2"/>
          <tpl hier="22" item="9"/>
          <tpl hier="23" item="5"/>
          <tpl hier="24" item="4"/>
          <tpl fld="0" item="0"/>
        </tpls>
      </n>
      <n v="2">
        <tpls c="8">
          <tpl fld="1" item="185"/>
          <tpl hier="17" item="3"/>
          <tpl hier="19" item="1"/>
          <tpl hier="20" item="2"/>
          <tpl hier="22" item="9"/>
          <tpl hier="23" item="5"/>
          <tpl hier="24" item="4"/>
          <tpl fld="0" item="0"/>
        </tpls>
      </n>
      <n v="1">
        <tpls c="8">
          <tpl fld="1" item="181"/>
          <tpl hier="17" item="3"/>
          <tpl hier="19" item="1"/>
          <tpl hier="20" item="2"/>
          <tpl hier="22" item="9"/>
          <tpl hier="23" item="5"/>
          <tpl hier="24" item="4"/>
          <tpl fld="0" item="0"/>
        </tpls>
      </n>
      <n v="2">
        <tpls c="8">
          <tpl fld="1" item="177"/>
          <tpl hier="17" item="3"/>
          <tpl hier="19" item="1"/>
          <tpl hier="20" item="2"/>
          <tpl hier="22" item="9"/>
          <tpl hier="23" item="5"/>
          <tpl hier="24" item="4"/>
          <tpl fld="0" item="0"/>
        </tpls>
      </n>
      <m>
        <tpls c="8">
          <tpl fld="1" item="173"/>
          <tpl hier="17" item="3"/>
          <tpl hier="19" item="1"/>
          <tpl hier="20" item="2"/>
          <tpl hier="22" item="9"/>
          <tpl hier="23" item="5"/>
          <tpl hier="24" item="4"/>
          <tpl fld="0" item="0"/>
        </tpls>
      </m>
      <n v="1">
        <tpls c="8">
          <tpl fld="1" item="169"/>
          <tpl hier="17" item="3"/>
          <tpl hier="19" item="1"/>
          <tpl hier="20" item="2"/>
          <tpl hier="22" item="9"/>
          <tpl hier="23" item="5"/>
          <tpl hier="24" item="4"/>
          <tpl fld="0" item="0"/>
        </tpls>
      </n>
      <m>
        <tpls c="8">
          <tpl fld="1" item="165"/>
          <tpl hier="17" item="3"/>
          <tpl hier="19" item="1"/>
          <tpl hier="20" item="2"/>
          <tpl hier="22" item="9"/>
          <tpl hier="23" item="5"/>
          <tpl hier="24" item="4"/>
          <tpl fld="0" item="0"/>
        </tpls>
      </m>
      <m>
        <tpls c="8">
          <tpl fld="1" item="161"/>
          <tpl hier="17" item="3"/>
          <tpl hier="19" item="1"/>
          <tpl hier="20" item="2"/>
          <tpl hier="22" item="9"/>
          <tpl hier="23" item="5"/>
          <tpl hier="24" item="4"/>
          <tpl fld="0" item="0"/>
        </tpls>
      </m>
      <n v="1">
        <tpls c="8">
          <tpl fld="1" item="157"/>
          <tpl hier="17" item="3"/>
          <tpl hier="19" item="1"/>
          <tpl hier="20" item="2"/>
          <tpl hier="22" item="9"/>
          <tpl hier="23" item="5"/>
          <tpl hier="24" item="4"/>
          <tpl fld="0" item="0"/>
        </tpls>
      </n>
      <m>
        <tpls c="8">
          <tpl fld="1" item="153"/>
          <tpl hier="17" item="3"/>
          <tpl hier="19" item="1"/>
          <tpl hier="20" item="2"/>
          <tpl hier="22" item="9"/>
          <tpl hier="23" item="5"/>
          <tpl hier="24" item="4"/>
          <tpl fld="0" item="0"/>
        </tpls>
      </m>
      <n v="2">
        <tpls c="8">
          <tpl fld="1" item="149"/>
          <tpl hier="17" item="3"/>
          <tpl hier="19" item="1"/>
          <tpl hier="20" item="2"/>
          <tpl hier="22" item="9"/>
          <tpl hier="23" item="5"/>
          <tpl hier="24" item="4"/>
          <tpl fld="0" item="0"/>
        </tpls>
      </n>
      <m>
        <tpls c="8">
          <tpl fld="1" item="145"/>
          <tpl hier="17" item="3"/>
          <tpl hier="19" item="1"/>
          <tpl hier="20" item="2"/>
          <tpl hier="22" item="9"/>
          <tpl hier="23" item="5"/>
          <tpl hier="24" item="4"/>
          <tpl fld="0" item="0"/>
        </tpls>
      </m>
      <m>
        <tpls c="8">
          <tpl fld="1" item="141"/>
          <tpl hier="17" item="3"/>
          <tpl hier="19" item="1"/>
          <tpl hier="20" item="2"/>
          <tpl hier="22" item="9"/>
          <tpl hier="23" item="5"/>
          <tpl hier="24" item="4"/>
          <tpl fld="0" item="0"/>
        </tpls>
      </m>
      <n v="3">
        <tpls c="8">
          <tpl fld="1" item="137"/>
          <tpl hier="17" item="3"/>
          <tpl hier="19" item="1"/>
          <tpl hier="20" item="2"/>
          <tpl hier="22" item="9"/>
          <tpl hier="23" item="5"/>
          <tpl hier="24" item="4"/>
          <tpl fld="0" item="0"/>
        </tpls>
      </n>
      <n v="1">
        <tpls c="8">
          <tpl fld="1" item="133"/>
          <tpl hier="17" item="3"/>
          <tpl hier="19" item="1"/>
          <tpl hier="20" item="2"/>
          <tpl hier="22" item="9"/>
          <tpl hier="23" item="5"/>
          <tpl hier="24" item="4"/>
          <tpl fld="0" item="0"/>
        </tpls>
      </n>
      <n v="1">
        <tpls c="8">
          <tpl fld="1" item="129"/>
          <tpl hier="17" item="3"/>
          <tpl hier="19" item="1"/>
          <tpl hier="20" item="2"/>
          <tpl hier="22" item="9"/>
          <tpl hier="23" item="5"/>
          <tpl hier="24" item="4"/>
          <tpl fld="0" item="0"/>
        </tpls>
      </n>
      <m>
        <tpls c="8">
          <tpl fld="1" item="125"/>
          <tpl hier="17" item="3"/>
          <tpl hier="19" item="1"/>
          <tpl hier="20" item="2"/>
          <tpl hier="22" item="9"/>
          <tpl hier="23" item="5"/>
          <tpl hier="24" item="4"/>
          <tpl fld="0" item="0"/>
        </tpls>
      </m>
      <n v="2">
        <tpls c="8">
          <tpl fld="1" item="121"/>
          <tpl hier="17" item="3"/>
          <tpl hier="19" item="1"/>
          <tpl hier="20" item="2"/>
          <tpl hier="22" item="9"/>
          <tpl hier="23" item="5"/>
          <tpl hier="24" item="4"/>
          <tpl fld="0" item="0"/>
        </tpls>
      </n>
      <m>
        <tpls c="8">
          <tpl fld="1" item="117"/>
          <tpl hier="17" item="3"/>
          <tpl hier="19" item="1"/>
          <tpl hier="20" item="2"/>
          <tpl hier="22" item="9"/>
          <tpl hier="23" item="5"/>
          <tpl hier="24" item="4"/>
          <tpl fld="0" item="0"/>
        </tpls>
      </m>
      <n v="1">
        <tpls c="8">
          <tpl fld="1" item="113"/>
          <tpl hier="17" item="3"/>
          <tpl hier="19" item="1"/>
          <tpl hier="20" item="2"/>
          <tpl hier="22" item="9"/>
          <tpl hier="23" item="5"/>
          <tpl hier="24" item="4"/>
          <tpl fld="0" item="0"/>
        </tpls>
      </n>
      <n v="1">
        <tpls c="8">
          <tpl fld="1" item="109"/>
          <tpl hier="17" item="3"/>
          <tpl hier="19" item="1"/>
          <tpl hier="20" item="2"/>
          <tpl hier="22" item="9"/>
          <tpl hier="23" item="5"/>
          <tpl hier="24" item="4"/>
          <tpl fld="0" item="0"/>
        </tpls>
      </n>
      <n v="1">
        <tpls c="8">
          <tpl fld="1" item="105"/>
          <tpl hier="17" item="3"/>
          <tpl hier="19" item="1"/>
          <tpl hier="20" item="2"/>
          <tpl hier="22" item="9"/>
          <tpl hier="23" item="5"/>
          <tpl hier="24" item="4"/>
          <tpl fld="0" item="0"/>
        </tpls>
      </n>
      <n v="2">
        <tpls c="8">
          <tpl fld="1" item="101"/>
          <tpl hier="17" item="3"/>
          <tpl hier="19" item="1"/>
          <tpl hier="20" item="2"/>
          <tpl hier="22" item="9"/>
          <tpl hier="23" item="5"/>
          <tpl hier="24" item="4"/>
          <tpl fld="0" item="0"/>
        </tpls>
      </n>
      <n v="1">
        <tpls c="8">
          <tpl fld="1" item="97"/>
          <tpl hier="17" item="3"/>
          <tpl hier="19" item="1"/>
          <tpl hier="20" item="2"/>
          <tpl hier="22" item="9"/>
          <tpl hier="23" item="5"/>
          <tpl hier="24" item="4"/>
          <tpl fld="0" item="0"/>
        </tpls>
      </n>
      <n v="2">
        <tpls c="8">
          <tpl fld="1" item="93"/>
          <tpl hier="17" item="3"/>
          <tpl hier="19" item="1"/>
          <tpl hier="20" item="2"/>
          <tpl hier="22" item="9"/>
          <tpl hier="23" item="5"/>
          <tpl hier="24" item="4"/>
          <tpl fld="0" item="0"/>
        </tpls>
      </n>
      <n v="1">
        <tpls c="8">
          <tpl fld="1" item="89"/>
          <tpl hier="17" item="3"/>
          <tpl hier="19" item="1"/>
          <tpl hier="20" item="2"/>
          <tpl hier="22" item="9"/>
          <tpl hier="23" item="5"/>
          <tpl hier="24" item="4"/>
          <tpl fld="0" item="0"/>
        </tpls>
      </n>
      <n v="2">
        <tpls c="8">
          <tpl fld="1" item="85"/>
          <tpl hier="17" item="3"/>
          <tpl hier="19" item="1"/>
          <tpl hier="20" item="2"/>
          <tpl hier="22" item="9"/>
          <tpl hier="23" item="5"/>
          <tpl hier="24" item="4"/>
          <tpl fld="0" item="0"/>
        </tpls>
      </n>
      <n v="3">
        <tpls c="8">
          <tpl fld="1" item="81"/>
          <tpl hier="17" item="3"/>
          <tpl hier="19" item="1"/>
          <tpl hier="20" item="2"/>
          <tpl hier="22" item="9"/>
          <tpl hier="23" item="5"/>
          <tpl hier="24" item="4"/>
          <tpl fld="0" item="0"/>
        </tpls>
      </n>
      <m>
        <tpls c="8">
          <tpl fld="1" item="77"/>
          <tpl hier="17" item="3"/>
          <tpl hier="19" item="1"/>
          <tpl hier="20" item="2"/>
          <tpl hier="22" item="9"/>
          <tpl hier="23" item="5"/>
          <tpl hier="24" item="4"/>
          <tpl fld="0" item="0"/>
        </tpls>
      </m>
      <n v="2">
        <tpls c="8">
          <tpl fld="1" item="73"/>
          <tpl hier="17" item="3"/>
          <tpl hier="19" item="1"/>
          <tpl hier="20" item="2"/>
          <tpl hier="22" item="9"/>
          <tpl hier="23" item="5"/>
          <tpl hier="24" item="4"/>
          <tpl fld="0" item="0"/>
        </tpls>
      </n>
      <n v="1">
        <tpls c="8">
          <tpl fld="1" item="69"/>
          <tpl hier="17" item="3"/>
          <tpl hier="19" item="1"/>
          <tpl hier="20" item="2"/>
          <tpl hier="22" item="9"/>
          <tpl hier="23" item="5"/>
          <tpl hier="24" item="4"/>
          <tpl fld="0" item="0"/>
        </tpls>
      </n>
      <m>
        <tpls c="8">
          <tpl fld="1" item="65"/>
          <tpl hier="17" item="3"/>
          <tpl hier="19" item="1"/>
          <tpl hier="20" item="2"/>
          <tpl hier="22" item="9"/>
          <tpl hier="23" item="5"/>
          <tpl hier="24" item="4"/>
          <tpl fld="0" item="0"/>
        </tpls>
      </m>
      <m>
        <tpls c="8">
          <tpl fld="1" item="61"/>
          <tpl hier="17" item="3"/>
          <tpl hier="19" item="1"/>
          <tpl hier="20" item="2"/>
          <tpl hier="22" item="9"/>
          <tpl hier="23" item="5"/>
          <tpl hier="24" item="4"/>
          <tpl fld="0" item="0"/>
        </tpls>
      </m>
      <n v="1">
        <tpls c="8">
          <tpl fld="1" item="57"/>
          <tpl hier="17" item="3"/>
          <tpl hier="19" item="1"/>
          <tpl hier="20" item="2"/>
          <tpl hier="22" item="9"/>
          <tpl hier="23" item="5"/>
          <tpl hier="24" item="4"/>
          <tpl fld="0" item="0"/>
        </tpls>
      </n>
      <n v="2">
        <tpls c="8">
          <tpl fld="1" item="53"/>
          <tpl hier="17" item="3"/>
          <tpl hier="19" item="1"/>
          <tpl hier="20" item="2"/>
          <tpl hier="22" item="9"/>
          <tpl hier="23" item="5"/>
          <tpl hier="24" item="4"/>
          <tpl fld="0" item="0"/>
        </tpls>
      </n>
      <m>
        <tpls c="8">
          <tpl fld="1" item="49"/>
          <tpl hier="17" item="3"/>
          <tpl hier="19" item="1"/>
          <tpl hier="20" item="2"/>
          <tpl hier="22" item="9"/>
          <tpl hier="23" item="5"/>
          <tpl hier="24" item="4"/>
          <tpl fld="0" item="0"/>
        </tpls>
      </m>
      <n v="2">
        <tpls c="8">
          <tpl fld="1" item="45"/>
          <tpl hier="17" item="3"/>
          <tpl hier="19" item="1"/>
          <tpl hier="20" item="2"/>
          <tpl hier="22" item="9"/>
          <tpl hier="23" item="5"/>
          <tpl hier="24" item="4"/>
          <tpl fld="0" item="0"/>
        </tpls>
      </n>
      <m>
        <tpls c="8">
          <tpl fld="1" item="41"/>
          <tpl hier="17" item="3"/>
          <tpl hier="19" item="1"/>
          <tpl hier="20" item="2"/>
          <tpl hier="22" item="9"/>
          <tpl hier="23" item="5"/>
          <tpl hier="24" item="4"/>
          <tpl fld="0" item="0"/>
        </tpls>
      </m>
      <m>
        <tpls c="8">
          <tpl fld="1" item="37"/>
          <tpl hier="17" item="3"/>
          <tpl hier="19" item="1"/>
          <tpl hier="20" item="2"/>
          <tpl hier="22" item="9"/>
          <tpl hier="23" item="5"/>
          <tpl hier="24" item="4"/>
          <tpl fld="0" item="0"/>
        </tpls>
      </m>
      <n v="3">
        <tpls c="8">
          <tpl fld="1" item="33"/>
          <tpl hier="17" item="3"/>
          <tpl hier="19" item="1"/>
          <tpl hier="20" item="2"/>
          <tpl hier="22" item="9"/>
          <tpl hier="23" item="5"/>
          <tpl hier="24" item="4"/>
          <tpl fld="0" item="0"/>
        </tpls>
      </n>
      <n v="1">
        <tpls c="8">
          <tpl fld="1" item="29"/>
          <tpl hier="17" item="3"/>
          <tpl hier="19" item="1"/>
          <tpl hier="20" item="2"/>
          <tpl hier="22" item="9"/>
          <tpl hier="23" item="5"/>
          <tpl hier="24" item="4"/>
          <tpl fld="0" item="0"/>
        </tpls>
      </n>
      <m>
        <tpls c="8">
          <tpl fld="1" item="25"/>
          <tpl hier="17" item="3"/>
          <tpl hier="19" item="1"/>
          <tpl hier="20" item="2"/>
          <tpl hier="22" item="9"/>
          <tpl hier="23" item="5"/>
          <tpl hier="24" item="4"/>
          <tpl fld="0" item="0"/>
        </tpls>
      </m>
      <m>
        <tpls c="8">
          <tpl fld="1" item="21"/>
          <tpl hier="17" item="3"/>
          <tpl hier="19" item="1"/>
          <tpl hier="20" item="2"/>
          <tpl hier="22" item="9"/>
          <tpl hier="23" item="5"/>
          <tpl hier="24" item="4"/>
          <tpl fld="0" item="0"/>
        </tpls>
      </m>
      <m>
        <tpls c="8">
          <tpl fld="1" item="13"/>
          <tpl hier="17" item="3"/>
          <tpl hier="19" item="1"/>
          <tpl hier="20" item="2"/>
          <tpl hier="22" item="9"/>
          <tpl hier="23" item="5"/>
          <tpl hier="24" item="4"/>
          <tpl fld="0" item="0"/>
        </tpls>
      </m>
      <m>
        <tpls c="8">
          <tpl fld="1" item="9"/>
          <tpl hier="17" item="3"/>
          <tpl hier="19" item="1"/>
          <tpl hier="20" item="2"/>
          <tpl hier="22" item="9"/>
          <tpl hier="23" item="5"/>
          <tpl hier="24" item="4"/>
          <tpl fld="0" item="0"/>
        </tpls>
      </m>
      <n v="2">
        <tpls c="8">
          <tpl fld="1" item="5"/>
          <tpl hier="17" item="3"/>
          <tpl hier="19" item="1"/>
          <tpl hier="20" item="2"/>
          <tpl hier="22" item="9"/>
          <tpl hier="23" item="5"/>
          <tpl hier="24" item="4"/>
          <tpl fld="0" item="0"/>
        </tpls>
      </n>
      <m>
        <tpls c="8">
          <tpl fld="1" item="1"/>
          <tpl hier="17" item="3"/>
          <tpl hier="19" item="1"/>
          <tpl hier="20" item="2"/>
          <tpl hier="22" item="9"/>
          <tpl hier="23" item="5"/>
          <tpl hier="24" item="4"/>
          <tpl fld="0" item="0"/>
        </tpls>
      </m>
      <n v="226.20000457763672">
        <tpls c="8">
          <tpl fld="1" item="121"/>
          <tpl hier="17" item="3"/>
          <tpl hier="19" item="1"/>
          <tpl hier="20" item="2"/>
          <tpl hier="22" item="9"/>
          <tpl hier="23" item="5"/>
          <tpl hier="24" item="4"/>
          <tpl fld="0" item="1"/>
        </tpls>
      </n>
      <n v="150.80000305175781">
        <tpls c="8">
          <tpl fld="1" item="93"/>
          <tpl hier="17" item="3"/>
          <tpl hier="19" item="1"/>
          <tpl hier="20" item="2"/>
          <tpl hier="22" item="9"/>
          <tpl hier="23" item="5"/>
          <tpl hier="24" item="4"/>
          <tpl fld="0" item="1"/>
        </tpls>
      </n>
      <m>
        <tpls c="8">
          <tpl fld="1" item="61"/>
          <tpl hier="17" item="3"/>
          <tpl hier="19" item="1"/>
          <tpl hier="20" item="2"/>
          <tpl hier="22" item="9"/>
          <tpl hier="23" item="5"/>
          <tpl hier="24" item="4"/>
          <tpl fld="0" item="1"/>
        </tpls>
      </m>
      <n v="226.20000457763672">
        <tpls c="8">
          <tpl fld="1" item="33"/>
          <tpl hier="17" item="3"/>
          <tpl hier="19" item="1"/>
          <tpl hier="20" item="2"/>
          <tpl hier="22" item="9"/>
          <tpl hier="23" item="5"/>
          <tpl hier="24" item="4"/>
          <tpl fld="0" item="1"/>
        </tpls>
      </n>
      <m>
        <tpls c="8">
          <tpl fld="1" item="9"/>
          <tpl hier="17" item="3"/>
          <tpl hier="19" item="1"/>
          <tpl hier="20" item="2"/>
          <tpl hier="22" item="9"/>
          <tpl hier="23" item="5"/>
          <tpl hier="24" item="4"/>
          <tpl fld="0" item="1"/>
        </tpls>
      </m>
      <n v="1">
        <tpls c="8">
          <tpl fld="1" item="156"/>
          <tpl hier="17" item="3"/>
          <tpl hier="19" item="1"/>
          <tpl hier="20" item="2"/>
          <tpl hier="22" item="9"/>
          <tpl hier="23" item="5"/>
          <tpl hier="24" item="4"/>
          <tpl fld="0" item="0"/>
        </tpls>
      </n>
      <n v="75.400001525878906">
        <tpls c="8">
          <tpl fld="1" item="156"/>
          <tpl hier="17" item="3"/>
          <tpl hier="19" item="1"/>
          <tpl hier="20" item="2"/>
          <tpl hier="22" item="9"/>
          <tpl hier="23" item="5"/>
          <tpl hier="24" item="4"/>
          <tpl fld="0" item="1"/>
        </tpls>
      </n>
      <n v="1">
        <tpls c="8">
          <tpl fld="1" item="92"/>
          <tpl hier="17" item="3"/>
          <tpl hier="19" item="1"/>
          <tpl hier="20" item="2"/>
          <tpl hier="22" item="9"/>
          <tpl hier="23" item="5"/>
          <tpl hier="24" item="4"/>
          <tpl fld="0" item="0"/>
        </tpls>
      </n>
      <n v="75.400001525878906">
        <tpls c="8">
          <tpl fld="1" item="92"/>
          <tpl hier="17" item="3"/>
          <tpl hier="19" item="1"/>
          <tpl hier="20" item="2"/>
          <tpl hier="22" item="9"/>
          <tpl hier="23" item="5"/>
          <tpl hier="24" item="4"/>
          <tpl fld="0" item="1"/>
        </tpls>
      </n>
      <n v="2">
        <tpls c="8">
          <tpl fld="1" item="36"/>
          <tpl hier="17" item="3"/>
          <tpl hier="19" item="1"/>
          <tpl hier="20" item="2"/>
          <tpl hier="22" item="9"/>
          <tpl hier="23" item="5"/>
          <tpl hier="24" item="4"/>
          <tpl fld="0" item="0"/>
        </tpls>
      </n>
      <n v="150.80000305175781">
        <tpls c="8">
          <tpl fld="1" item="36"/>
          <tpl hier="17" item="3"/>
          <tpl hier="19" item="1"/>
          <tpl hier="20" item="2"/>
          <tpl hier="22" item="9"/>
          <tpl hier="23" item="5"/>
          <tpl hier="24" item="4"/>
          <tpl fld="0" item="1"/>
        </tpls>
      </n>
      <n v="191">
        <tpls c="8">
          <tpl hier="16" item="4294967295"/>
          <tpl hier="17" item="3"/>
          <tpl hier="19" item="1"/>
          <tpl hier="20" item="2"/>
          <tpl hier="22" item="9"/>
          <tpl hier="23" item="5"/>
          <tpl hier="24" item="4"/>
          <tpl fld="0" item="0"/>
        </tpls>
      </n>
      <n v="15607.800315856934">
        <tpls c="8">
          <tpl hier="16" item="4294967295"/>
          <tpl hier="17" item="3"/>
          <tpl hier="19" item="1"/>
          <tpl hier="20" item="2"/>
          <tpl hier="22" item="9"/>
          <tpl hier="23" item="5"/>
          <tpl hier="24" item="4"/>
          <tpl fld="0" item="1"/>
        </tpls>
      </n>
      <n v="1">
        <tpls c="8">
          <tpl fld="1" item="192"/>
          <tpl hier="17" item="3"/>
          <tpl hier="19" item="1"/>
          <tpl hier="20" item="2"/>
          <tpl hier="22" item="9"/>
          <tpl hier="23" item="5"/>
          <tpl hier="24" item="4"/>
          <tpl fld="0" item="0"/>
        </tpls>
      </n>
      <n v="75.400001525878906">
        <tpls c="8">
          <tpl fld="1" item="192"/>
          <tpl hier="17" item="3"/>
          <tpl hier="19" item="1"/>
          <tpl hier="20" item="2"/>
          <tpl hier="22" item="9"/>
          <tpl hier="23" item="5"/>
          <tpl hier="24" item="4"/>
          <tpl fld="0" item="1"/>
        </tpls>
      </n>
      <n v="1">
        <tpls c="8">
          <tpl fld="1" item="184"/>
          <tpl hier="17" item="3"/>
          <tpl hier="19" item="1"/>
          <tpl hier="20" item="2"/>
          <tpl hier="22" item="9"/>
          <tpl hier="23" item="5"/>
          <tpl hier="24" item="4"/>
          <tpl fld="0" item="0"/>
        </tpls>
      </n>
      <n v="75.400001525878906">
        <tpls c="8">
          <tpl fld="1" item="184"/>
          <tpl hier="17" item="3"/>
          <tpl hier="19" item="1"/>
          <tpl hier="20" item="2"/>
          <tpl hier="22" item="9"/>
          <tpl hier="23" item="5"/>
          <tpl hier="24" item="4"/>
          <tpl fld="0" item="1"/>
        </tpls>
      </n>
      <n v="1">
        <tpls c="8">
          <tpl fld="1" item="176"/>
          <tpl hier="17" item="3"/>
          <tpl hier="19" item="1"/>
          <tpl hier="20" item="2"/>
          <tpl hier="22" item="9"/>
          <tpl hier="23" item="5"/>
          <tpl hier="24" item="4"/>
          <tpl fld="0" item="0"/>
        </tpls>
      </n>
      <n v="75.400001525878906">
        <tpls c="8">
          <tpl fld="1" item="176"/>
          <tpl hier="17" item="3"/>
          <tpl hier="19" item="1"/>
          <tpl hier="20" item="2"/>
          <tpl hier="22" item="9"/>
          <tpl hier="23" item="5"/>
          <tpl hier="24" item="4"/>
          <tpl fld="0" item="1"/>
        </tpls>
      </n>
      <n v="1">
        <tpls c="8">
          <tpl fld="1" item="168"/>
          <tpl hier="17" item="3"/>
          <tpl hier="19" item="1"/>
          <tpl hier="20" item="2"/>
          <tpl hier="22" item="9"/>
          <tpl hier="23" item="5"/>
          <tpl hier="24" item="4"/>
          <tpl fld="0" item="0"/>
        </tpls>
      </n>
      <n v="75.400001525878906">
        <tpls c="8">
          <tpl fld="1" item="168"/>
          <tpl hier="17" item="3"/>
          <tpl hier="19" item="1"/>
          <tpl hier="20" item="2"/>
          <tpl hier="22" item="9"/>
          <tpl hier="23" item="5"/>
          <tpl hier="24" item="4"/>
          <tpl fld="0" item="1"/>
        </tpls>
      </n>
      <m>
        <tpls c="8">
          <tpl fld="1" item="160"/>
          <tpl hier="17" item="3"/>
          <tpl hier="19" item="1"/>
          <tpl hier="20" item="2"/>
          <tpl hier="22" item="9"/>
          <tpl hier="23" item="5"/>
          <tpl hier="24" item="4"/>
          <tpl fld="0" item="0"/>
        </tpls>
      </m>
      <m>
        <tpls c="8">
          <tpl fld="1" item="160"/>
          <tpl hier="17" item="3"/>
          <tpl hier="19" item="1"/>
          <tpl hier="20" item="2"/>
          <tpl hier="22" item="9"/>
          <tpl hier="23" item="5"/>
          <tpl hier="24" item="4"/>
          <tpl fld="0" item="1"/>
        </tpls>
      </m>
      <m>
        <tpls c="8">
          <tpl fld="1" item="152"/>
          <tpl hier="17" item="3"/>
          <tpl hier="19" item="1"/>
          <tpl hier="20" item="2"/>
          <tpl hier="22" item="9"/>
          <tpl hier="23" item="5"/>
          <tpl hier="24" item="4"/>
          <tpl fld="0" item="0"/>
        </tpls>
      </m>
      <m>
        <tpls c="8">
          <tpl fld="1" item="152"/>
          <tpl hier="17" item="3"/>
          <tpl hier="19" item="1"/>
          <tpl hier="20" item="2"/>
          <tpl hier="22" item="9"/>
          <tpl hier="23" item="5"/>
          <tpl hier="24" item="4"/>
          <tpl fld="0" item="1"/>
        </tpls>
      </m>
      <n v="1">
        <tpls c="8">
          <tpl fld="1" item="144"/>
          <tpl hier="17" item="3"/>
          <tpl hier="19" item="1"/>
          <tpl hier="20" item="2"/>
          <tpl hier="22" item="9"/>
          <tpl hier="23" item="5"/>
          <tpl hier="24" item="4"/>
          <tpl fld="0" item="0"/>
        </tpls>
      </n>
      <n v="75.400001525878906">
        <tpls c="8">
          <tpl fld="1" item="144"/>
          <tpl hier="17" item="3"/>
          <tpl hier="19" item="1"/>
          <tpl hier="20" item="2"/>
          <tpl hier="22" item="9"/>
          <tpl hier="23" item="5"/>
          <tpl hier="24" item="4"/>
          <tpl fld="0" item="1"/>
        </tpls>
      </n>
      <n v="1">
        <tpls c="8">
          <tpl fld="1" item="136"/>
          <tpl hier="17" item="3"/>
          <tpl hier="19" item="1"/>
          <tpl hier="20" item="2"/>
          <tpl hier="22" item="9"/>
          <tpl hier="23" item="5"/>
          <tpl hier="24" item="4"/>
          <tpl fld="0" item="0"/>
        </tpls>
      </n>
      <n v="75.400001525878906">
        <tpls c="8">
          <tpl fld="1" item="136"/>
          <tpl hier="17" item="3"/>
          <tpl hier="19" item="1"/>
          <tpl hier="20" item="2"/>
          <tpl hier="22" item="9"/>
          <tpl hier="23" item="5"/>
          <tpl hier="24" item="4"/>
          <tpl fld="0" item="1"/>
        </tpls>
      </n>
      <m>
        <tpls c="8">
          <tpl fld="1" item="128"/>
          <tpl hier="17" item="3"/>
          <tpl hier="19" item="1"/>
          <tpl hier="20" item="2"/>
          <tpl hier="22" item="9"/>
          <tpl hier="23" item="5"/>
          <tpl hier="24" item="4"/>
          <tpl fld="0" item="0"/>
        </tpls>
      </m>
      <m>
        <tpls c="8">
          <tpl fld="1" item="128"/>
          <tpl hier="17" item="3"/>
          <tpl hier="19" item="1"/>
          <tpl hier="20" item="2"/>
          <tpl hier="22" item="9"/>
          <tpl hier="23" item="5"/>
          <tpl hier="24" item="4"/>
          <tpl fld="0" item="1"/>
        </tpls>
      </m>
      <n v="1">
        <tpls c="8">
          <tpl fld="1" item="120"/>
          <tpl hier="17" item="3"/>
          <tpl hier="19" item="1"/>
          <tpl hier="20" item="2"/>
          <tpl hier="22" item="9"/>
          <tpl hier="23" item="5"/>
          <tpl hier="24" item="4"/>
          <tpl fld="0" item="0"/>
        </tpls>
      </n>
      <n v="75.400001525878906">
        <tpls c="8">
          <tpl fld="1" item="120"/>
          <tpl hier="17" item="3"/>
          <tpl hier="19" item="1"/>
          <tpl hier="20" item="2"/>
          <tpl hier="22" item="9"/>
          <tpl hier="23" item="5"/>
          <tpl hier="24" item="4"/>
          <tpl fld="0" item="1"/>
        </tpls>
      </n>
      <m>
        <tpls c="8">
          <tpl fld="1" item="112"/>
          <tpl hier="17" item="3"/>
          <tpl hier="19" item="1"/>
          <tpl hier="20" item="2"/>
          <tpl hier="22" item="9"/>
          <tpl hier="23" item="5"/>
          <tpl hier="24" item="4"/>
          <tpl fld="0" item="0"/>
        </tpls>
      </m>
      <m>
        <tpls c="8">
          <tpl fld="1" item="112"/>
          <tpl hier="17" item="3"/>
          <tpl hier="19" item="1"/>
          <tpl hier="20" item="2"/>
          <tpl hier="22" item="9"/>
          <tpl hier="23" item="5"/>
          <tpl hier="24" item="4"/>
          <tpl fld="0" item="1"/>
        </tpls>
      </m>
      <n v="1">
        <tpls c="8">
          <tpl fld="1" item="104"/>
          <tpl hier="17" item="3"/>
          <tpl hier="19" item="1"/>
          <tpl hier="20" item="2"/>
          <tpl hier="22" item="9"/>
          <tpl hier="23" item="5"/>
          <tpl hier="24" item="4"/>
          <tpl fld="0" item="0"/>
        </tpls>
      </n>
      <n v="75.400001525878906">
        <tpls c="8">
          <tpl fld="1" item="104"/>
          <tpl hier="17" item="3"/>
          <tpl hier="19" item="1"/>
          <tpl hier="20" item="2"/>
          <tpl hier="22" item="9"/>
          <tpl hier="23" item="5"/>
          <tpl hier="24" item="4"/>
          <tpl fld="0" item="1"/>
        </tpls>
      </n>
      <m>
        <tpls c="8">
          <tpl fld="1" item="96"/>
          <tpl hier="17" item="3"/>
          <tpl hier="19" item="1"/>
          <tpl hier="20" item="2"/>
          <tpl hier="22" item="9"/>
          <tpl hier="23" item="5"/>
          <tpl hier="24" item="4"/>
          <tpl fld="0" item="0"/>
        </tpls>
      </m>
      <m>
        <tpls c="8">
          <tpl fld="1" item="96"/>
          <tpl hier="17" item="3"/>
          <tpl hier="19" item="1"/>
          <tpl hier="20" item="2"/>
          <tpl hier="22" item="9"/>
          <tpl hier="23" item="5"/>
          <tpl hier="24" item="4"/>
          <tpl fld="0" item="1"/>
        </tpls>
      </m>
      <n v="1">
        <tpls c="8">
          <tpl fld="1" item="88"/>
          <tpl hier="17" item="3"/>
          <tpl hier="19" item="1"/>
          <tpl hier="20" item="2"/>
          <tpl hier="22" item="9"/>
          <tpl hier="23" item="5"/>
          <tpl hier="24" item="4"/>
          <tpl fld="0" item="0"/>
        </tpls>
      </n>
      <n v="75.400001525878906">
        <tpls c="8">
          <tpl fld="1" item="88"/>
          <tpl hier="17" item="3"/>
          <tpl hier="19" item="1"/>
          <tpl hier="20" item="2"/>
          <tpl hier="22" item="9"/>
          <tpl hier="23" item="5"/>
          <tpl hier="24" item="4"/>
          <tpl fld="0" item="1"/>
        </tpls>
      </n>
      <n v="1">
        <tpls c="8">
          <tpl fld="1" item="80"/>
          <tpl hier="17" item="3"/>
          <tpl hier="19" item="1"/>
          <tpl hier="20" item="2"/>
          <tpl hier="22" item="9"/>
          <tpl hier="23" item="5"/>
          <tpl hier="24" item="4"/>
          <tpl fld="0" item="0"/>
        </tpls>
      </n>
      <n v="75.400001525878906">
        <tpls c="8">
          <tpl fld="1" item="80"/>
          <tpl hier="17" item="3"/>
          <tpl hier="19" item="1"/>
          <tpl hier="20" item="2"/>
          <tpl hier="22" item="9"/>
          <tpl hier="23" item="5"/>
          <tpl hier="24" item="4"/>
          <tpl fld="0" item="1"/>
        </tpls>
      </n>
      <n v="1">
        <tpls c="8">
          <tpl fld="1" item="72"/>
          <tpl hier="17" item="3"/>
          <tpl hier="19" item="1"/>
          <tpl hier="20" item="2"/>
          <tpl hier="22" item="9"/>
          <tpl hier="23" item="5"/>
          <tpl hier="24" item="4"/>
          <tpl fld="0" item="0"/>
        </tpls>
      </n>
      <n v="75.400001525878906">
        <tpls c="8">
          <tpl fld="1" item="72"/>
          <tpl hier="17" item="3"/>
          <tpl hier="19" item="1"/>
          <tpl hier="20" item="2"/>
          <tpl hier="22" item="9"/>
          <tpl hier="23" item="5"/>
          <tpl hier="24" item="4"/>
          <tpl fld="0" item="1"/>
        </tpls>
      </n>
      <m>
        <tpls c="8">
          <tpl fld="1" item="64"/>
          <tpl hier="17" item="3"/>
          <tpl hier="19" item="1"/>
          <tpl hier="20" item="2"/>
          <tpl hier="22" item="9"/>
          <tpl hier="23" item="5"/>
          <tpl hier="24" item="4"/>
          <tpl fld="0" item="0"/>
        </tpls>
      </m>
      <m>
        <tpls c="8">
          <tpl fld="1" item="64"/>
          <tpl hier="17" item="3"/>
          <tpl hier="19" item="1"/>
          <tpl hier="20" item="2"/>
          <tpl hier="22" item="9"/>
          <tpl hier="23" item="5"/>
          <tpl hier="24" item="4"/>
          <tpl fld="0" item="1"/>
        </tpls>
      </m>
      <n v="1">
        <tpls c="8">
          <tpl fld="1" item="56"/>
          <tpl hier="17" item="3"/>
          <tpl hier="19" item="1"/>
          <tpl hier="20" item="2"/>
          <tpl hier="22" item="9"/>
          <tpl hier="23" item="5"/>
          <tpl hier="24" item="4"/>
          <tpl fld="0" item="0"/>
        </tpls>
      </n>
      <n v="75.400001525878906">
        <tpls c="8">
          <tpl fld="1" item="56"/>
          <tpl hier="17" item="3"/>
          <tpl hier="19" item="1"/>
          <tpl hier="20" item="2"/>
          <tpl hier="22" item="9"/>
          <tpl hier="23" item="5"/>
          <tpl hier="24" item="4"/>
          <tpl fld="0" item="1"/>
        </tpls>
      </n>
      <m>
        <tpls c="8">
          <tpl fld="1" item="48"/>
          <tpl hier="17" item="3"/>
          <tpl hier="19" item="1"/>
          <tpl hier="20" item="2"/>
          <tpl hier="22" item="9"/>
          <tpl hier="23" item="5"/>
          <tpl hier="24" item="4"/>
          <tpl fld="0" item="0"/>
        </tpls>
      </m>
      <m>
        <tpls c="8">
          <tpl fld="1" item="48"/>
          <tpl hier="17" item="3"/>
          <tpl hier="19" item="1"/>
          <tpl hier="20" item="2"/>
          <tpl hier="22" item="9"/>
          <tpl hier="23" item="5"/>
          <tpl hier="24" item="4"/>
          <tpl fld="0" item="1"/>
        </tpls>
      </m>
      <n v="1">
        <tpls c="8">
          <tpl fld="1" item="40"/>
          <tpl hier="17" item="3"/>
          <tpl hier="19" item="1"/>
          <tpl hier="20" item="2"/>
          <tpl hier="22" item="9"/>
          <tpl hier="23" item="5"/>
          <tpl hier="24" item="4"/>
          <tpl fld="0" item="0"/>
        </tpls>
      </n>
      <n v="75.400001525878906">
        <tpls c="8">
          <tpl fld="1" item="40"/>
          <tpl hier="17" item="3"/>
          <tpl hier="19" item="1"/>
          <tpl hier="20" item="2"/>
          <tpl hier="22" item="9"/>
          <tpl hier="23" item="5"/>
          <tpl hier="24" item="4"/>
          <tpl fld="0" item="1"/>
        </tpls>
      </n>
      <m>
        <tpls c="8">
          <tpl fld="1" item="32"/>
          <tpl hier="17" item="3"/>
          <tpl hier="19" item="1"/>
          <tpl hier="20" item="2"/>
          <tpl hier="22" item="9"/>
          <tpl hier="23" item="5"/>
          <tpl hier="24" item="4"/>
          <tpl fld="0" item="0"/>
        </tpls>
      </m>
      <m>
        <tpls c="8">
          <tpl fld="1" item="32"/>
          <tpl hier="17" item="3"/>
          <tpl hier="19" item="1"/>
          <tpl hier="20" item="2"/>
          <tpl hier="22" item="9"/>
          <tpl hier="23" item="5"/>
          <tpl hier="24" item="4"/>
          <tpl fld="0" item="1"/>
        </tpls>
      </m>
      <n v="1">
        <tpls c="8">
          <tpl fld="1" item="24"/>
          <tpl hier="17" item="3"/>
          <tpl hier="19" item="1"/>
          <tpl hier="20" item="2"/>
          <tpl hier="22" item="9"/>
          <tpl hier="23" item="5"/>
          <tpl hier="24" item="4"/>
          <tpl fld="0" item="0"/>
        </tpls>
      </n>
      <n v="75.400001525878906">
        <tpls c="8">
          <tpl fld="1" item="24"/>
          <tpl hier="17" item="3"/>
          <tpl hier="19" item="1"/>
          <tpl hier="20" item="2"/>
          <tpl hier="22" item="9"/>
          <tpl hier="23" item="5"/>
          <tpl hier="24" item="4"/>
          <tpl fld="0" item="1"/>
        </tpls>
      </n>
      <n v="1">
        <tpls c="8">
          <tpl fld="1" item="16"/>
          <tpl hier="17" item="3"/>
          <tpl hier="19" item="1"/>
          <tpl hier="20" item="2"/>
          <tpl hier="22" item="9"/>
          <tpl hier="23" item="5"/>
          <tpl hier="24" item="4"/>
          <tpl fld="0" item="0"/>
        </tpls>
      </n>
      <n v="75.400001525878906">
        <tpls c="8">
          <tpl fld="1" item="16"/>
          <tpl hier="17" item="3"/>
          <tpl hier="19" item="1"/>
          <tpl hier="20" item="2"/>
          <tpl hier="22" item="9"/>
          <tpl hier="23" item="5"/>
          <tpl hier="24" item="4"/>
          <tpl fld="0" item="1"/>
        </tpls>
      </n>
      <n v="1">
        <tpls c="8">
          <tpl fld="1" item="8"/>
          <tpl hier="17" item="3"/>
          <tpl hier="19" item="1"/>
          <tpl hier="20" item="2"/>
          <tpl hier="22" item="9"/>
          <tpl hier="23" item="5"/>
          <tpl hier="24" item="4"/>
          <tpl fld="0" item="0"/>
        </tpls>
      </n>
      <n v="75.400001525878906">
        <tpls c="8">
          <tpl fld="1" item="8"/>
          <tpl hier="17" item="3"/>
          <tpl hier="19" item="1"/>
          <tpl hier="20" item="2"/>
          <tpl hier="22" item="9"/>
          <tpl hier="23" item="5"/>
          <tpl hier="24" item="4"/>
          <tpl fld="0" item="1"/>
        </tpls>
      </n>
      <n v="1">
        <tpls c="8">
          <tpl fld="1" item="0"/>
          <tpl hier="17" item="3"/>
          <tpl hier="19" item="1"/>
          <tpl hier="20" item="2"/>
          <tpl hier="22" item="9"/>
          <tpl hier="23" item="5"/>
          <tpl hier="24" item="4"/>
          <tpl fld="0" item="0"/>
        </tpls>
      </n>
      <n v="75.400001525878906">
        <tpls c="8">
          <tpl fld="1" item="0"/>
          <tpl hier="17" item="3"/>
          <tpl hier="19" item="1"/>
          <tpl hier="20" item="2"/>
          <tpl hier="22" item="9"/>
          <tpl hier="23" item="5"/>
          <tpl hier="24" item="4"/>
          <tpl fld="0" item="1"/>
        </tpls>
      </n>
      <n v="75.400001525878906">
        <tpls c="8">
          <tpl fld="1" item="71"/>
          <tpl hier="17" item="3"/>
          <tpl hier="19" item="1"/>
          <tpl hier="20" item="2"/>
          <tpl hier="22" item="9"/>
          <tpl hier="23" item="5"/>
          <tpl hier="24" item="4"/>
          <tpl fld="0" item="1"/>
        </tpls>
      </n>
      <m>
        <tpls c="8">
          <tpl fld="1" item="15"/>
          <tpl hier="17" item="3"/>
          <tpl hier="19" item="1"/>
          <tpl hier="20" item="2"/>
          <tpl hier="22" item="9"/>
          <tpl hier="23" item="5"/>
          <tpl hier="24" item="4"/>
          <tpl fld="0" item="1"/>
        </tpls>
      </m>
      <n v="75.400001525878906">
        <tpls c="8">
          <tpl fld="1" item="23"/>
          <tpl hier="17" item="3"/>
          <tpl hier="19" item="1"/>
          <tpl hier="20" item="2"/>
          <tpl hier="22" item="9"/>
          <tpl hier="23" item="5"/>
          <tpl hier="24" item="4"/>
          <tpl fld="0" item="1"/>
        </tpls>
      </n>
      <m>
        <tpls c="8">
          <tpl fld="1" item="1"/>
          <tpl hier="17" item="3"/>
          <tpl hier="19" item="1"/>
          <tpl hier="20" item="2"/>
          <tpl hier="22" item="9"/>
          <tpl hier="23" item="5"/>
          <tpl hier="24" item="4"/>
          <tpl fld="0" item="1"/>
        </tpls>
      </m>
      <n v="75.400001525878906">
        <tpls c="8">
          <tpl fld="1" item="57"/>
          <tpl hier="17" item="3"/>
          <tpl hier="19" item="1"/>
          <tpl hier="20" item="2"/>
          <tpl hier="22" item="9"/>
          <tpl hier="23" item="5"/>
          <tpl hier="24" item="4"/>
          <tpl fld="0" item="1"/>
        </tpls>
      </n>
      <n v="75.400001525878906">
        <tpls c="8">
          <tpl fld="1" item="129"/>
          <tpl hier="17" item="3"/>
          <tpl hier="19" item="1"/>
          <tpl hier="20" item="2"/>
          <tpl hier="22" item="9"/>
          <tpl hier="23" item="5"/>
          <tpl hier="24" item="4"/>
          <tpl fld="0" item="1"/>
        </tpls>
      </n>
      <n v="226.20000457763672">
        <tpls c="8">
          <tpl fld="1" item="28"/>
          <tpl hier="17" item="3"/>
          <tpl hier="19" item="1"/>
          <tpl hier="20" item="2"/>
          <tpl hier="22" item="9"/>
          <tpl hier="23" item="5"/>
          <tpl hier="24" item="4"/>
          <tpl fld="0" item="1"/>
        </tpls>
      </n>
      <n v="75.400001525878906">
        <tpls c="8">
          <tpl fld="1" item="84"/>
          <tpl hier="17" item="3"/>
          <tpl hier="19" item="1"/>
          <tpl hier="20" item="2"/>
          <tpl hier="22" item="9"/>
          <tpl hier="23" item="5"/>
          <tpl hier="24" item="4"/>
          <tpl fld="0" item="1"/>
        </tpls>
      </n>
      <m>
        <tpls c="8">
          <tpl fld="1" item="140"/>
          <tpl hier="17" item="3"/>
          <tpl hier="19" item="1"/>
          <tpl hier="20" item="2"/>
          <tpl hier="22" item="9"/>
          <tpl hier="23" item="5"/>
          <tpl hier="24" item="4"/>
          <tpl fld="0" item="1"/>
        </tpls>
      </m>
      <m>
        <tpls c="8">
          <tpl fld="1" item="188"/>
          <tpl hier="17" item="3"/>
          <tpl hier="19" item="1"/>
          <tpl hier="20" item="2"/>
          <tpl hier="22" item="9"/>
          <tpl hier="23" item="5"/>
          <tpl hier="24" item="4"/>
          <tpl fld="0" item="0"/>
        </tpls>
      </m>
      <m>
        <tpls c="8">
          <tpl fld="1" item="188"/>
          <tpl hier="17" item="3"/>
          <tpl hier="19" item="1"/>
          <tpl hier="20" item="2"/>
          <tpl hier="22" item="9"/>
          <tpl hier="23" item="5"/>
          <tpl hier="24" item="4"/>
          <tpl fld="0" item="1"/>
        </tpls>
      </m>
      <m>
        <tpls c="8">
          <tpl fld="1" item="108"/>
          <tpl hier="17" item="3"/>
          <tpl hier="19" item="1"/>
          <tpl hier="20" item="2"/>
          <tpl hier="22" item="9"/>
          <tpl hier="23" item="5"/>
          <tpl hier="24" item="4"/>
          <tpl fld="0" item="0"/>
        </tpls>
      </m>
      <m>
        <tpls c="8">
          <tpl fld="1" item="108"/>
          <tpl hier="17" item="3"/>
          <tpl hier="19" item="1"/>
          <tpl hier="20" item="2"/>
          <tpl hier="22" item="9"/>
          <tpl hier="23" item="5"/>
          <tpl hier="24" item="4"/>
          <tpl fld="0" item="1"/>
        </tpls>
      </m>
      <n v="3">
        <tpls c="8">
          <tpl fld="1" item="44"/>
          <tpl hier="17" item="3"/>
          <tpl hier="19" item="1"/>
          <tpl hier="20" item="2"/>
          <tpl hier="22" item="9"/>
          <tpl hier="23" item="5"/>
          <tpl hier="24" item="4"/>
          <tpl fld="0" item="0"/>
        </tpls>
      </n>
      <n v="226.20000457763672">
        <tpls c="8">
          <tpl fld="1" item="44"/>
          <tpl hier="17" item="3"/>
          <tpl hier="19" item="1"/>
          <tpl hier="20" item="2"/>
          <tpl hier="22" item="9"/>
          <tpl hier="23" item="5"/>
          <tpl hier="24" item="4"/>
          <tpl fld="0" item="1"/>
        </tpls>
      </n>
      <n v="1">
        <tpls c="8">
          <tpl fld="1" item="199"/>
          <tpl hier="17" item="3"/>
          <tpl hier="19" item="1"/>
          <tpl hier="20" item="2"/>
          <tpl hier="22" item="9"/>
          <tpl hier="23" item="5"/>
          <tpl hier="24" item="4"/>
          <tpl fld="0" item="0"/>
        </tpls>
      </n>
      <n v="75.400001525878906">
        <tpls c="8">
          <tpl fld="1" item="199"/>
          <tpl hier="17" item="3"/>
          <tpl hier="19" item="1"/>
          <tpl hier="20" item="2"/>
          <tpl hier="22" item="9"/>
          <tpl hier="23" item="5"/>
          <tpl hier="24" item="4"/>
          <tpl fld="0" item="1"/>
        </tpls>
      </n>
      <n v="1">
        <tpls c="8">
          <tpl fld="1" item="191"/>
          <tpl hier="17" item="3"/>
          <tpl hier="19" item="1"/>
          <tpl hier="20" item="2"/>
          <tpl hier="22" item="9"/>
          <tpl hier="23" item="5"/>
          <tpl hier="24" item="4"/>
          <tpl fld="0" item="0"/>
        </tpls>
      </n>
      <n v="75.400001525878906">
        <tpls c="8">
          <tpl fld="1" item="191"/>
          <tpl hier="17" item="3"/>
          <tpl hier="19" item="1"/>
          <tpl hier="20" item="2"/>
          <tpl hier="22" item="9"/>
          <tpl hier="23" item="5"/>
          <tpl hier="24" item="4"/>
          <tpl fld="0" item="1"/>
        </tpls>
      </n>
      <m>
        <tpls c="8">
          <tpl fld="1" item="183"/>
          <tpl hier="17" item="3"/>
          <tpl hier="19" item="1"/>
          <tpl hier="20" item="2"/>
          <tpl hier="22" item="9"/>
          <tpl hier="23" item="5"/>
          <tpl hier="24" item="4"/>
          <tpl fld="0" item="0"/>
        </tpls>
      </m>
      <m>
        <tpls c="8">
          <tpl fld="1" item="183"/>
          <tpl hier="17" item="3"/>
          <tpl hier="19" item="1"/>
          <tpl hier="20" item="2"/>
          <tpl hier="22" item="9"/>
          <tpl hier="23" item="5"/>
          <tpl hier="24" item="4"/>
          <tpl fld="0" item="1"/>
        </tpls>
      </m>
      <n v="3">
        <tpls c="8">
          <tpl fld="1" item="175"/>
          <tpl hier="17" item="3"/>
          <tpl hier="19" item="1"/>
          <tpl hier="20" item="2"/>
          <tpl hier="22" item="9"/>
          <tpl hier="23" item="5"/>
          <tpl hier="24" item="4"/>
          <tpl fld="0" item="0"/>
        </tpls>
      </n>
      <n v="377.00000762939453">
        <tpls c="8">
          <tpl fld="1" item="175"/>
          <tpl hier="17" item="3"/>
          <tpl hier="19" item="1"/>
          <tpl hier="20" item="2"/>
          <tpl hier="22" item="9"/>
          <tpl hier="23" item="5"/>
          <tpl hier="24" item="4"/>
          <tpl fld="0" item="1"/>
        </tpls>
      </n>
      <n v="4">
        <tpls c="8">
          <tpl fld="1" item="167"/>
          <tpl hier="17" item="3"/>
          <tpl hier="19" item="1"/>
          <tpl hier="20" item="2"/>
          <tpl hier="22" item="9"/>
          <tpl hier="23" item="5"/>
          <tpl hier="24" item="4"/>
          <tpl fld="0" item="0"/>
        </tpls>
      </n>
      <n v="301.60000610351563">
        <tpls c="8">
          <tpl fld="1" item="167"/>
          <tpl hier="17" item="3"/>
          <tpl hier="19" item="1"/>
          <tpl hier="20" item="2"/>
          <tpl hier="22" item="9"/>
          <tpl hier="23" item="5"/>
          <tpl hier="24" item="4"/>
          <tpl fld="0" item="1"/>
        </tpls>
      </n>
      <m>
        <tpls c="8">
          <tpl fld="1" item="159"/>
          <tpl hier="17" item="3"/>
          <tpl hier="19" item="1"/>
          <tpl hier="20" item="2"/>
          <tpl hier="22" item="9"/>
          <tpl hier="23" item="5"/>
          <tpl hier="24" item="4"/>
          <tpl fld="0" item="0"/>
        </tpls>
      </m>
      <m>
        <tpls c="8">
          <tpl fld="1" item="159"/>
          <tpl hier="17" item="3"/>
          <tpl hier="19" item="1"/>
          <tpl hier="20" item="2"/>
          <tpl hier="22" item="9"/>
          <tpl hier="23" item="5"/>
          <tpl hier="24" item="4"/>
          <tpl fld="0" item="1"/>
        </tpls>
      </m>
      <m>
        <tpls c="8">
          <tpl fld="1" item="151"/>
          <tpl hier="17" item="3"/>
          <tpl hier="19" item="1"/>
          <tpl hier="20" item="2"/>
          <tpl hier="22" item="9"/>
          <tpl hier="23" item="5"/>
          <tpl hier="24" item="4"/>
          <tpl fld="0" item="0"/>
        </tpls>
      </m>
      <m>
        <tpls c="8">
          <tpl fld="1" item="151"/>
          <tpl hier="17" item="3"/>
          <tpl hier="19" item="1"/>
          <tpl hier="20" item="2"/>
          <tpl hier="22" item="9"/>
          <tpl hier="23" item="5"/>
          <tpl hier="24" item="4"/>
          <tpl fld="0" item="1"/>
        </tpls>
      </m>
      <n v="1">
        <tpls c="8">
          <tpl fld="1" item="143"/>
          <tpl hier="17" item="3"/>
          <tpl hier="19" item="1"/>
          <tpl hier="20" item="2"/>
          <tpl hier="22" item="9"/>
          <tpl hier="23" item="5"/>
          <tpl hier="24" item="4"/>
          <tpl fld="0" item="0"/>
        </tpls>
      </n>
      <n v="75.400001525878906">
        <tpls c="8">
          <tpl fld="1" item="143"/>
          <tpl hier="17" item="3"/>
          <tpl hier="19" item="1"/>
          <tpl hier="20" item="2"/>
          <tpl hier="22" item="9"/>
          <tpl hier="23" item="5"/>
          <tpl hier="24" item="4"/>
          <tpl fld="0" item="1"/>
        </tpls>
      </n>
      <n v="1">
        <tpls c="8">
          <tpl fld="1" item="135"/>
          <tpl hier="17" item="3"/>
          <tpl hier="19" item="1"/>
          <tpl hier="20" item="2"/>
          <tpl hier="22" item="9"/>
          <tpl hier="23" item="5"/>
          <tpl hier="24" item="4"/>
          <tpl fld="0" item="0"/>
        </tpls>
      </n>
      <n v="75.400001525878906">
        <tpls c="8">
          <tpl fld="1" item="135"/>
          <tpl hier="17" item="3"/>
          <tpl hier="19" item="1"/>
          <tpl hier="20" item="2"/>
          <tpl hier="22" item="9"/>
          <tpl hier="23" item="5"/>
          <tpl hier="24" item="4"/>
          <tpl fld="0" item="1"/>
        </tpls>
      </n>
      <n v="2">
        <tpls c="8">
          <tpl fld="1" item="127"/>
          <tpl hier="17" item="3"/>
          <tpl hier="19" item="1"/>
          <tpl hier="20" item="2"/>
          <tpl hier="22" item="9"/>
          <tpl hier="23" item="5"/>
          <tpl hier="24" item="4"/>
          <tpl fld="0" item="0"/>
        </tpls>
      </n>
      <n v="150.80000305175781">
        <tpls c="8">
          <tpl fld="1" item="127"/>
          <tpl hier="17" item="3"/>
          <tpl hier="19" item="1"/>
          <tpl hier="20" item="2"/>
          <tpl hier="22" item="9"/>
          <tpl hier="23" item="5"/>
          <tpl hier="24" item="4"/>
          <tpl fld="0" item="1"/>
        </tpls>
      </n>
      <m>
        <tpls c="8">
          <tpl fld="1" item="119"/>
          <tpl hier="17" item="3"/>
          <tpl hier="19" item="1"/>
          <tpl hier="20" item="2"/>
          <tpl hier="22" item="9"/>
          <tpl hier="23" item="5"/>
          <tpl hier="24" item="4"/>
          <tpl fld="0" item="0"/>
        </tpls>
      </m>
      <m>
        <tpls c="8">
          <tpl fld="1" item="119"/>
          <tpl hier="17" item="3"/>
          <tpl hier="19" item="1"/>
          <tpl hier="20" item="2"/>
          <tpl hier="22" item="9"/>
          <tpl hier="23" item="5"/>
          <tpl hier="24" item="4"/>
          <tpl fld="0" item="1"/>
        </tpls>
      </m>
      <m>
        <tpls c="8">
          <tpl fld="1" item="111"/>
          <tpl hier="17" item="3"/>
          <tpl hier="19" item="1"/>
          <tpl hier="20" item="2"/>
          <tpl hier="22" item="9"/>
          <tpl hier="23" item="5"/>
          <tpl hier="24" item="4"/>
          <tpl fld="0" item="0"/>
        </tpls>
      </m>
      <m>
        <tpls c="8">
          <tpl fld="1" item="111"/>
          <tpl hier="17" item="3"/>
          <tpl hier="19" item="1"/>
          <tpl hier="20" item="2"/>
          <tpl hier="22" item="9"/>
          <tpl hier="23" item="5"/>
          <tpl hier="24" item="4"/>
          <tpl fld="0" item="1"/>
        </tpls>
      </m>
      <n v="1">
        <tpls c="8">
          <tpl fld="1" item="103"/>
          <tpl hier="17" item="3"/>
          <tpl hier="19" item="1"/>
          <tpl hier="20" item="2"/>
          <tpl hier="22" item="9"/>
          <tpl hier="23" item="5"/>
          <tpl hier="24" item="4"/>
          <tpl fld="0" item="0"/>
        </tpls>
      </n>
      <n v="75.400001525878906">
        <tpls c="8">
          <tpl fld="1" item="103"/>
          <tpl hier="17" item="3"/>
          <tpl hier="19" item="1"/>
          <tpl hier="20" item="2"/>
          <tpl hier="22" item="9"/>
          <tpl hier="23" item="5"/>
          <tpl hier="24" item="4"/>
          <tpl fld="0" item="1"/>
        </tpls>
      </n>
      <n v="1">
        <tpls c="8">
          <tpl fld="1" item="95"/>
          <tpl hier="17" item="3"/>
          <tpl hier="19" item="1"/>
          <tpl hier="20" item="2"/>
          <tpl hier="22" item="9"/>
          <tpl hier="23" item="5"/>
          <tpl hier="24" item="4"/>
          <tpl fld="0" item="0"/>
        </tpls>
      </n>
      <n v="75.400001525878906">
        <tpls c="8">
          <tpl fld="1" item="95"/>
          <tpl hier="17" item="3"/>
          <tpl hier="19" item="1"/>
          <tpl hier="20" item="2"/>
          <tpl hier="22" item="9"/>
          <tpl hier="23" item="5"/>
          <tpl hier="24" item="4"/>
          <tpl fld="0" item="1"/>
        </tpls>
      </n>
      <n v="1">
        <tpls c="8">
          <tpl fld="1" item="87"/>
          <tpl hier="17" item="3"/>
          <tpl hier="19" item="1"/>
          <tpl hier="20" item="2"/>
          <tpl hier="22" item="9"/>
          <tpl hier="23" item="5"/>
          <tpl hier="24" item="4"/>
          <tpl fld="0" item="0"/>
        </tpls>
      </n>
      <n v="75.400001525878906">
        <tpls c="8">
          <tpl fld="1" item="87"/>
          <tpl hier="17" item="3"/>
          <tpl hier="19" item="1"/>
          <tpl hier="20" item="2"/>
          <tpl hier="22" item="9"/>
          <tpl hier="23" item="5"/>
          <tpl hier="24" item="4"/>
          <tpl fld="0" item="1"/>
        </tpls>
      </n>
      <n v="1">
        <tpls c="8">
          <tpl fld="1" item="79"/>
          <tpl hier="17" item="3"/>
          <tpl hier="19" item="1"/>
          <tpl hier="20" item="2"/>
          <tpl hier="22" item="9"/>
          <tpl hier="23" item="5"/>
          <tpl hier="24" item="4"/>
          <tpl fld="0" item="0"/>
        </tpls>
      </n>
      <n v="75.400001525878906">
        <tpls c="8">
          <tpl fld="1" item="79"/>
          <tpl hier="17" item="3"/>
          <tpl hier="19" item="1"/>
          <tpl hier="20" item="2"/>
          <tpl hier="22" item="9"/>
          <tpl hier="23" item="5"/>
          <tpl hier="24" item="4"/>
          <tpl fld="0" item="1"/>
        </tpls>
      </n>
      <n v="1">
        <tpls c="8">
          <tpl fld="1" item="63"/>
          <tpl hier="17" item="3"/>
          <tpl hier="19" item="1"/>
          <tpl hier="20" item="2"/>
          <tpl hier="22" item="9"/>
          <tpl hier="23" item="5"/>
          <tpl hier="24" item="4"/>
          <tpl fld="0" item="0"/>
        </tpls>
      </n>
      <n v="150.80000305175781">
        <tpls c="8">
          <tpl fld="1" item="63"/>
          <tpl hier="17" item="3"/>
          <tpl hier="19" item="1"/>
          <tpl hier="20" item="2"/>
          <tpl hier="22" item="9"/>
          <tpl hier="23" item="5"/>
          <tpl hier="24" item="4"/>
          <tpl fld="0" item="1"/>
        </tpls>
      </n>
      <n v="1">
        <tpls c="8">
          <tpl fld="1" item="55"/>
          <tpl hier="17" item="3"/>
          <tpl hier="19" item="1"/>
          <tpl hier="20" item="2"/>
          <tpl hier="22" item="9"/>
          <tpl hier="23" item="5"/>
          <tpl hier="24" item="4"/>
          <tpl fld="0" item="0"/>
        </tpls>
      </n>
      <n v="75.400001525878906">
        <tpls c="8">
          <tpl fld="1" item="55"/>
          <tpl hier="17" item="3"/>
          <tpl hier="19" item="1"/>
          <tpl hier="20" item="2"/>
          <tpl hier="22" item="9"/>
          <tpl hier="23" item="5"/>
          <tpl hier="24" item="4"/>
          <tpl fld="0" item="1"/>
        </tpls>
      </n>
      <m>
        <tpls c="8">
          <tpl fld="1" item="47"/>
          <tpl hier="17" item="3"/>
          <tpl hier="19" item="1"/>
          <tpl hier="20" item="2"/>
          <tpl hier="22" item="9"/>
          <tpl hier="23" item="5"/>
          <tpl hier="24" item="4"/>
          <tpl fld="0" item="0"/>
        </tpls>
      </m>
      <m>
        <tpls c="8">
          <tpl fld="1" item="47"/>
          <tpl hier="17" item="3"/>
          <tpl hier="19" item="1"/>
          <tpl hier="20" item="2"/>
          <tpl hier="22" item="9"/>
          <tpl hier="23" item="5"/>
          <tpl hier="24" item="4"/>
          <tpl fld="0" item="1"/>
        </tpls>
      </m>
      <m>
        <tpls c="8">
          <tpl fld="1" item="39"/>
          <tpl hier="17" item="3"/>
          <tpl hier="19" item="1"/>
          <tpl hier="20" item="2"/>
          <tpl hier="22" item="9"/>
          <tpl hier="23" item="5"/>
          <tpl hier="24" item="4"/>
          <tpl fld="0" item="0"/>
        </tpls>
      </m>
      <m>
        <tpls c="8">
          <tpl fld="1" item="39"/>
          <tpl hier="17" item="3"/>
          <tpl hier="19" item="1"/>
          <tpl hier="20" item="2"/>
          <tpl hier="22" item="9"/>
          <tpl hier="23" item="5"/>
          <tpl hier="24" item="4"/>
          <tpl fld="0" item="1"/>
        </tpls>
      </m>
      <n v="2">
        <tpls c="8">
          <tpl fld="1" item="7"/>
          <tpl hier="17" item="3"/>
          <tpl hier="19" item="1"/>
          <tpl hier="20" item="2"/>
          <tpl hier="22" item="9"/>
          <tpl hier="23" item="5"/>
          <tpl hier="24" item="4"/>
          <tpl fld="0" item="0"/>
        </tpls>
      </n>
      <n v="150.80000305175781">
        <tpls c="8">
          <tpl fld="1" item="7"/>
          <tpl hier="17" item="3"/>
          <tpl hier="19" item="1"/>
          <tpl hier="20" item="2"/>
          <tpl hier="22" item="9"/>
          <tpl hier="23" item="5"/>
          <tpl hier="24" item="4"/>
          <tpl fld="0" item="1"/>
        </tpls>
      </n>
      <n v="1">
        <tpls c="8">
          <tpl fld="1" item="180"/>
          <tpl hier="17" item="3"/>
          <tpl hier="19" item="1"/>
          <tpl hier="20" item="2"/>
          <tpl hier="22" item="9"/>
          <tpl hier="23" item="5"/>
          <tpl hier="24" item="4"/>
          <tpl fld="0" item="0"/>
        </tpls>
      </n>
      <n v="75.400001525878906">
        <tpls c="8">
          <tpl fld="1" item="180"/>
          <tpl hier="17" item="3"/>
          <tpl hier="19" item="1"/>
          <tpl hier="20" item="2"/>
          <tpl hier="22" item="9"/>
          <tpl hier="23" item="5"/>
          <tpl hier="24" item="4"/>
          <tpl fld="0" item="1"/>
        </tpls>
      </n>
      <m>
        <tpls c="8">
          <tpl fld="1" item="132"/>
          <tpl hier="17" item="3"/>
          <tpl hier="19" item="1"/>
          <tpl hier="20" item="2"/>
          <tpl hier="22" item="9"/>
          <tpl hier="23" item="5"/>
          <tpl hier="24" item="4"/>
          <tpl fld="0" item="0"/>
        </tpls>
      </m>
      <m>
        <tpls c="8">
          <tpl fld="1" item="132"/>
          <tpl hier="17" item="3"/>
          <tpl hier="19" item="1"/>
          <tpl hier="20" item="2"/>
          <tpl hier="22" item="9"/>
          <tpl hier="23" item="5"/>
          <tpl hier="24" item="4"/>
          <tpl fld="0" item="1"/>
        </tpls>
      </m>
      <n v="1">
        <tpls c="8">
          <tpl fld="1" item="76"/>
          <tpl hier="17" item="3"/>
          <tpl hier="19" item="1"/>
          <tpl hier="20" item="2"/>
          <tpl hier="22" item="9"/>
          <tpl hier="23" item="5"/>
          <tpl hier="24" item="4"/>
          <tpl fld="0" item="0"/>
        </tpls>
      </n>
      <n v="75.400001525878906">
        <tpls c="8">
          <tpl fld="1" item="76"/>
          <tpl hier="17" item="3"/>
          <tpl hier="19" item="1"/>
          <tpl hier="20" item="2"/>
          <tpl hier="22" item="9"/>
          <tpl hier="23" item="5"/>
          <tpl hier="24" item="4"/>
          <tpl fld="0" item="1"/>
        </tpls>
      </n>
      <n v="1">
        <tpls c="8">
          <tpl fld="1" item="4"/>
          <tpl hier="17" item="3"/>
          <tpl hier="19" item="1"/>
          <tpl hier="20" item="2"/>
          <tpl hier="22" item="9"/>
          <tpl hier="23" item="5"/>
          <tpl hier="24" item="4"/>
          <tpl fld="0" item="0"/>
        </tpls>
      </n>
      <n v="75.400001525878906">
        <tpls c="8">
          <tpl fld="1" item="4"/>
          <tpl hier="17" item="3"/>
          <tpl hier="19" item="1"/>
          <tpl hier="20" item="2"/>
          <tpl hier="22" item="9"/>
          <tpl hier="23" item="5"/>
          <tpl hier="24" item="4"/>
          <tpl fld="0" item="1"/>
        </tpls>
      </n>
      <m>
        <tpls c="8">
          <tpl fld="1" item="15"/>
          <tpl hier="17" item="3"/>
          <tpl hier="19" item="1"/>
          <tpl hier="20" item="2"/>
          <tpl hier="22" item="9"/>
          <tpl hier="23" item="5"/>
          <tpl hier="24" item="4"/>
          <tpl fld="0" item="0"/>
        </tpls>
      </m>
      <n v="1">
        <tpls c="8">
          <tpl fld="1" item="23"/>
          <tpl hier="17" item="3"/>
          <tpl hier="19" item="1"/>
          <tpl hier="20" item="2"/>
          <tpl hier="22" item="9"/>
          <tpl hier="23" item="5"/>
          <tpl hier="24" item="4"/>
          <tpl fld="0" item="0"/>
        </tpls>
      </n>
      <n v="1">
        <tpls c="8">
          <tpl fld="1" item="71"/>
          <tpl hier="17" item="3"/>
          <tpl hier="19" item="1"/>
          <tpl hier="20" item="2"/>
          <tpl hier="22" item="9"/>
          <tpl hier="23" item="5"/>
          <tpl hier="24" item="4"/>
          <tpl fld="0" item="0"/>
        </tpls>
      </n>
      <n v="3">
        <tpls c="8">
          <tpl fld="1" item="28"/>
          <tpl hier="17" item="3"/>
          <tpl hier="19" item="1"/>
          <tpl hier="20" item="2"/>
          <tpl hier="22" item="9"/>
          <tpl hier="23" item="5"/>
          <tpl hier="24" item="4"/>
          <tpl fld="0" item="0"/>
        </tpls>
      </n>
      <n v="1">
        <tpls c="8">
          <tpl fld="1" item="84"/>
          <tpl hier="17" item="3"/>
          <tpl hier="19" item="1"/>
          <tpl hier="20" item="2"/>
          <tpl hier="22" item="9"/>
          <tpl hier="23" item="5"/>
          <tpl hier="24" item="4"/>
          <tpl fld="0" item="0"/>
        </tpls>
      </n>
      <m>
        <tpls c="8">
          <tpl fld="1" item="140"/>
          <tpl hier="17" item="3"/>
          <tpl hier="19" item="1"/>
          <tpl hier="20" item="2"/>
          <tpl hier="22" item="9"/>
          <tpl hier="23" item="5"/>
          <tpl hier="24" item="4"/>
          <tpl fld="0" item="0"/>
        </tpls>
      </m>
      <m>
        <tpls c="8">
          <tpl fld="1" item="196"/>
          <tpl hier="17" item="3"/>
          <tpl hier="19" item="1"/>
          <tpl hier="20" item="2"/>
          <tpl hier="22" item="9"/>
          <tpl hier="23" item="5"/>
          <tpl hier="24" item="4"/>
          <tpl fld="0" item="0"/>
        </tpls>
      </m>
      <m>
        <tpls c="8">
          <tpl fld="1" item="196"/>
          <tpl hier="17" item="3"/>
          <tpl hier="19" item="1"/>
          <tpl hier="20" item="2"/>
          <tpl hier="22" item="9"/>
          <tpl hier="23" item="5"/>
          <tpl hier="24" item="4"/>
          <tpl fld="0" item="1"/>
        </tpls>
      </m>
      <n v="1">
        <tpls c="8">
          <tpl fld="1" item="148"/>
          <tpl hier="17" item="3"/>
          <tpl hier="19" item="1"/>
          <tpl hier="20" item="2"/>
          <tpl hier="22" item="9"/>
          <tpl hier="23" item="5"/>
          <tpl hier="24" item="4"/>
          <tpl fld="0" item="0"/>
        </tpls>
      </n>
      <n v="75.400001525878906">
        <tpls c="8">
          <tpl fld="1" item="148"/>
          <tpl hier="17" item="3"/>
          <tpl hier="19" item="1"/>
          <tpl hier="20" item="2"/>
          <tpl hier="22" item="9"/>
          <tpl hier="23" item="5"/>
          <tpl hier="24" item="4"/>
          <tpl fld="0" item="1"/>
        </tpls>
      </n>
      <n v="4">
        <tpls c="8">
          <tpl fld="1" item="100"/>
          <tpl hier="17" item="3"/>
          <tpl hier="19" item="1"/>
          <tpl hier="20" item="2"/>
          <tpl hier="22" item="9"/>
          <tpl hier="23" item="5"/>
          <tpl hier="24" item="4"/>
          <tpl fld="0" item="0"/>
        </tpls>
      </n>
      <n v="377.00000762939453">
        <tpls c="8">
          <tpl fld="1" item="100"/>
          <tpl hier="17" item="3"/>
          <tpl hier="19" item="1"/>
          <tpl hier="20" item="2"/>
          <tpl hier="22" item="9"/>
          <tpl hier="23" item="5"/>
          <tpl hier="24" item="4"/>
          <tpl fld="0" item="1"/>
        </tpls>
      </n>
      <m>
        <tpls c="8">
          <tpl fld="1" item="60"/>
          <tpl hier="17" item="3"/>
          <tpl hier="19" item="1"/>
          <tpl hier="20" item="2"/>
          <tpl hier="22" item="9"/>
          <tpl hier="23" item="5"/>
          <tpl hier="24" item="4"/>
          <tpl fld="0" item="0"/>
        </tpls>
      </m>
      <m>
        <tpls c="8">
          <tpl fld="1" item="60"/>
          <tpl hier="17" item="3"/>
          <tpl hier="19" item="1"/>
          <tpl hier="20" item="2"/>
          <tpl hier="22" item="9"/>
          <tpl hier="23" item="5"/>
          <tpl hier="24" item="4"/>
          <tpl fld="0" item="1"/>
        </tpls>
      </m>
      <n v="2">
        <tpls c="8">
          <tpl fld="1" item="12"/>
          <tpl hier="17" item="3"/>
          <tpl hier="19" item="1"/>
          <tpl hier="20" item="2"/>
          <tpl hier="22" item="9"/>
          <tpl hier="23" item="5"/>
          <tpl hier="24" item="4"/>
          <tpl fld="0" item="0"/>
        </tpls>
      </n>
      <n v="150.80000305175781">
        <tpls c="8">
          <tpl fld="1" item="12"/>
          <tpl hier="17" item="3"/>
          <tpl hier="19" item="1"/>
          <tpl hier="20" item="2"/>
          <tpl hier="22" item="9"/>
          <tpl hier="23" item="5"/>
          <tpl hier="24" item="4"/>
          <tpl fld="0" item="1"/>
        </tpls>
      </n>
      <n v="1">
        <tpls c="8">
          <tpl fld="1" item="164"/>
          <tpl hier="17" item="3"/>
          <tpl hier="19" item="1"/>
          <tpl hier="20" item="2"/>
          <tpl hier="22" item="9"/>
          <tpl hier="23" item="5"/>
          <tpl hier="24" item="4"/>
          <tpl fld="0" item="0"/>
        </tpls>
      </n>
      <n v="75.400001525878906">
        <tpls c="8">
          <tpl fld="1" item="164"/>
          <tpl hier="17" item="3"/>
          <tpl hier="19" item="1"/>
          <tpl hier="20" item="2"/>
          <tpl hier="22" item="9"/>
          <tpl hier="23" item="5"/>
          <tpl hier="24" item="4"/>
          <tpl fld="0" item="1"/>
        </tpls>
      </n>
      <n v="2">
        <tpls c="8">
          <tpl fld="1" item="116"/>
          <tpl hier="17" item="3"/>
          <tpl hier="19" item="1"/>
          <tpl hier="20" item="2"/>
          <tpl hier="22" item="9"/>
          <tpl hier="23" item="5"/>
          <tpl hier="24" item="4"/>
          <tpl fld="0" item="0"/>
        </tpls>
      </n>
      <n v="150.80000305175781">
        <tpls c="8">
          <tpl fld="1" item="116"/>
          <tpl hier="17" item="3"/>
          <tpl hier="19" item="1"/>
          <tpl hier="20" item="2"/>
          <tpl hier="22" item="9"/>
          <tpl hier="23" item="5"/>
          <tpl hier="24" item="4"/>
          <tpl fld="0" item="1"/>
        </tpls>
      </n>
      <m>
        <tpls c="8">
          <tpl fld="1" item="52"/>
          <tpl hier="17" item="3"/>
          <tpl hier="19" item="1"/>
          <tpl hier="20" item="2"/>
          <tpl hier="22" item="9"/>
          <tpl hier="23" item="5"/>
          <tpl hier="24" item="4"/>
          <tpl fld="0" item="0"/>
        </tpls>
      </m>
      <m>
        <tpls c="8">
          <tpl fld="1" item="52"/>
          <tpl hier="17" item="3"/>
          <tpl hier="19" item="1"/>
          <tpl hier="20" item="2"/>
          <tpl hier="22" item="9"/>
          <tpl hier="23" item="5"/>
          <tpl hier="24" item="4"/>
          <tpl fld="0" item="1"/>
        </tpls>
      </m>
      <n v="1">
        <tpls c="8">
          <tpl fld="1" item="195"/>
          <tpl hier="17" item="3"/>
          <tpl hier="19" item="1"/>
          <tpl hier="20" item="2"/>
          <tpl hier="22" item="9"/>
          <tpl hier="23" item="5"/>
          <tpl hier="24" item="4"/>
          <tpl fld="0" item="0"/>
        </tpls>
      </n>
      <n v="75.400001525878906">
        <tpls c="8">
          <tpl fld="1" item="195"/>
          <tpl hier="17" item="3"/>
          <tpl hier="19" item="1"/>
          <tpl hier="20" item="2"/>
          <tpl hier="22" item="9"/>
          <tpl hier="23" item="5"/>
          <tpl hier="24" item="4"/>
          <tpl fld="0" item="1"/>
        </tpls>
      </n>
      <n v="1">
        <tpls c="8">
          <tpl fld="1" item="187"/>
          <tpl hier="17" item="3"/>
          <tpl hier="19" item="1"/>
          <tpl hier="20" item="2"/>
          <tpl hier="22" item="9"/>
          <tpl hier="23" item="5"/>
          <tpl hier="24" item="4"/>
          <tpl fld="0" item="0"/>
        </tpls>
      </n>
      <n v="75.400001525878906">
        <tpls c="8">
          <tpl fld="1" item="187"/>
          <tpl hier="17" item="3"/>
          <tpl hier="19" item="1"/>
          <tpl hier="20" item="2"/>
          <tpl hier="22" item="9"/>
          <tpl hier="23" item="5"/>
          <tpl hier="24" item="4"/>
          <tpl fld="0" item="1"/>
        </tpls>
      </n>
      <n v="1">
        <tpls c="8">
          <tpl fld="1" item="179"/>
          <tpl hier="17" item="3"/>
          <tpl hier="19" item="1"/>
          <tpl hier="20" item="2"/>
          <tpl hier="22" item="9"/>
          <tpl hier="23" item="5"/>
          <tpl hier="24" item="4"/>
          <tpl fld="0" item="0"/>
        </tpls>
      </n>
      <n v="75.400001525878906">
        <tpls c="8">
          <tpl fld="1" item="179"/>
          <tpl hier="17" item="3"/>
          <tpl hier="19" item="1"/>
          <tpl hier="20" item="2"/>
          <tpl hier="22" item="9"/>
          <tpl hier="23" item="5"/>
          <tpl hier="24" item="4"/>
          <tpl fld="0" item="1"/>
        </tpls>
      </n>
      <m>
        <tpls c="8">
          <tpl fld="1" item="171"/>
          <tpl hier="17" item="3"/>
          <tpl hier="19" item="1"/>
          <tpl hier="20" item="2"/>
          <tpl hier="22" item="9"/>
          <tpl hier="23" item="5"/>
          <tpl hier="24" item="4"/>
          <tpl fld="0" item="0"/>
        </tpls>
      </m>
      <m>
        <tpls c="8">
          <tpl fld="1" item="171"/>
          <tpl hier="17" item="3"/>
          <tpl hier="19" item="1"/>
          <tpl hier="20" item="2"/>
          <tpl hier="22" item="9"/>
          <tpl hier="23" item="5"/>
          <tpl hier="24" item="4"/>
          <tpl fld="0" item="1"/>
        </tpls>
      </m>
      <m>
        <tpls c="8">
          <tpl fld="1" item="163"/>
          <tpl hier="17" item="3"/>
          <tpl hier="19" item="1"/>
          <tpl hier="20" item="2"/>
          <tpl hier="22" item="9"/>
          <tpl hier="23" item="5"/>
          <tpl hier="24" item="4"/>
          <tpl fld="0" item="0"/>
        </tpls>
      </m>
      <m>
        <tpls c="8">
          <tpl fld="1" item="163"/>
          <tpl hier="17" item="3"/>
          <tpl hier="19" item="1"/>
          <tpl hier="20" item="2"/>
          <tpl hier="22" item="9"/>
          <tpl hier="23" item="5"/>
          <tpl hier="24" item="4"/>
          <tpl fld="0" item="1"/>
        </tpls>
      </m>
      <n v="1">
        <tpls c="8">
          <tpl fld="1" item="155"/>
          <tpl hier="17" item="3"/>
          <tpl hier="19" item="1"/>
          <tpl hier="20" item="2"/>
          <tpl hier="22" item="9"/>
          <tpl hier="23" item="5"/>
          <tpl hier="24" item="4"/>
          <tpl fld="0" item="0"/>
        </tpls>
      </n>
      <n v="75.400001525878906">
        <tpls c="8">
          <tpl fld="1" item="155"/>
          <tpl hier="17" item="3"/>
          <tpl hier="19" item="1"/>
          <tpl hier="20" item="2"/>
          <tpl hier="22" item="9"/>
          <tpl hier="23" item="5"/>
          <tpl hier="24" item="4"/>
          <tpl fld="0" item="1"/>
        </tpls>
      </n>
      <m>
        <tpls c="8">
          <tpl fld="1" item="147"/>
          <tpl hier="17" item="3"/>
          <tpl hier="19" item="1"/>
          <tpl hier="20" item="2"/>
          <tpl hier="22" item="9"/>
          <tpl hier="23" item="5"/>
          <tpl hier="24" item="4"/>
          <tpl fld="0" item="0"/>
        </tpls>
      </m>
      <m>
        <tpls c="8">
          <tpl fld="1" item="147"/>
          <tpl hier="17" item="3"/>
          <tpl hier="19" item="1"/>
          <tpl hier="20" item="2"/>
          <tpl hier="22" item="9"/>
          <tpl hier="23" item="5"/>
          <tpl hier="24" item="4"/>
          <tpl fld="0" item="1"/>
        </tpls>
      </m>
      <n v="4">
        <tpls c="8">
          <tpl fld="1" item="139"/>
          <tpl hier="17" item="3"/>
          <tpl hier="19" item="1"/>
          <tpl hier="20" item="2"/>
          <tpl hier="22" item="9"/>
          <tpl hier="23" item="5"/>
          <tpl hier="24" item="4"/>
          <tpl fld="0" item="0"/>
        </tpls>
      </n>
      <n v="377.00000762939453">
        <tpls c="8">
          <tpl fld="1" item="139"/>
          <tpl hier="17" item="3"/>
          <tpl hier="19" item="1"/>
          <tpl hier="20" item="2"/>
          <tpl hier="22" item="9"/>
          <tpl hier="23" item="5"/>
          <tpl hier="24" item="4"/>
          <tpl fld="0" item="1"/>
        </tpls>
      </n>
      <n v="1">
        <tpls c="8">
          <tpl fld="1" item="131"/>
          <tpl hier="17" item="3"/>
          <tpl hier="19" item="1"/>
          <tpl hier="20" item="2"/>
          <tpl hier="22" item="9"/>
          <tpl hier="23" item="5"/>
          <tpl hier="24" item="4"/>
          <tpl fld="0" item="0"/>
        </tpls>
      </n>
      <n v="75.400001525878906">
        <tpls c="8">
          <tpl fld="1" item="131"/>
          <tpl hier="17" item="3"/>
          <tpl hier="19" item="1"/>
          <tpl hier="20" item="2"/>
          <tpl hier="22" item="9"/>
          <tpl hier="23" item="5"/>
          <tpl hier="24" item="4"/>
          <tpl fld="0" item="1"/>
        </tpls>
      </n>
      <n v="1">
        <tpls c="8">
          <tpl fld="1" item="123"/>
          <tpl hier="17" item="3"/>
          <tpl hier="19" item="1"/>
          <tpl hier="20" item="2"/>
          <tpl hier="22" item="9"/>
          <tpl hier="23" item="5"/>
          <tpl hier="24" item="4"/>
          <tpl fld="0" item="0"/>
        </tpls>
      </n>
      <n v="75.400001525878906">
        <tpls c="8">
          <tpl fld="1" item="123"/>
          <tpl hier="17" item="3"/>
          <tpl hier="19" item="1"/>
          <tpl hier="20" item="2"/>
          <tpl hier="22" item="9"/>
          <tpl hier="23" item="5"/>
          <tpl hier="24" item="4"/>
          <tpl fld="0" item="1"/>
        </tpls>
      </n>
      <n v="2">
        <tpls c="8">
          <tpl fld="1" item="115"/>
          <tpl hier="17" item="3"/>
          <tpl hier="19" item="1"/>
          <tpl hier="20" item="2"/>
          <tpl hier="22" item="9"/>
          <tpl hier="23" item="5"/>
          <tpl hier="24" item="4"/>
          <tpl fld="0" item="0"/>
        </tpls>
      </n>
      <n v="226.20000457763672">
        <tpls c="8">
          <tpl fld="1" item="115"/>
          <tpl hier="17" item="3"/>
          <tpl hier="19" item="1"/>
          <tpl hier="20" item="2"/>
          <tpl hier="22" item="9"/>
          <tpl hier="23" item="5"/>
          <tpl hier="24" item="4"/>
          <tpl fld="0" item="1"/>
        </tpls>
      </n>
      <n v="1">
        <tpls c="8">
          <tpl fld="1" item="107"/>
          <tpl hier="17" item="3"/>
          <tpl hier="19" item="1"/>
          <tpl hier="20" item="2"/>
          <tpl hier="22" item="9"/>
          <tpl hier="23" item="5"/>
          <tpl hier="24" item="4"/>
          <tpl fld="0" item="0"/>
        </tpls>
      </n>
      <n v="75.400001525878906">
        <tpls c="8">
          <tpl fld="1" item="107"/>
          <tpl hier="17" item="3"/>
          <tpl hier="19" item="1"/>
          <tpl hier="20" item="2"/>
          <tpl hier="22" item="9"/>
          <tpl hier="23" item="5"/>
          <tpl hier="24" item="4"/>
          <tpl fld="0" item="1"/>
        </tpls>
      </n>
      <m>
        <tpls c="8">
          <tpl fld="1" item="99"/>
          <tpl hier="17" item="3"/>
          <tpl hier="19" item="1"/>
          <tpl hier="20" item="2"/>
          <tpl hier="22" item="9"/>
          <tpl hier="23" item="5"/>
          <tpl hier="24" item="4"/>
          <tpl fld="0" item="0"/>
        </tpls>
      </m>
      <m>
        <tpls c="8">
          <tpl fld="1" item="99"/>
          <tpl hier="17" item="3"/>
          <tpl hier="19" item="1"/>
          <tpl hier="20" item="2"/>
          <tpl hier="22" item="9"/>
          <tpl hier="23" item="5"/>
          <tpl hier="24" item="4"/>
          <tpl fld="0" item="1"/>
        </tpls>
      </m>
      <n v="1">
        <tpls c="8">
          <tpl fld="1" item="91"/>
          <tpl hier="17" item="3"/>
          <tpl hier="19" item="1"/>
          <tpl hier="20" item="2"/>
          <tpl hier="22" item="9"/>
          <tpl hier="23" item="5"/>
          <tpl hier="24" item="4"/>
          <tpl fld="0" item="0"/>
        </tpls>
      </n>
      <n v="75.400001525878906">
        <tpls c="8">
          <tpl fld="1" item="91"/>
          <tpl hier="17" item="3"/>
          <tpl hier="19" item="1"/>
          <tpl hier="20" item="2"/>
          <tpl hier="22" item="9"/>
          <tpl hier="23" item="5"/>
          <tpl hier="24" item="4"/>
          <tpl fld="0" item="1"/>
        </tpls>
      </n>
      <n v="1">
        <tpls c="8">
          <tpl fld="1" item="83"/>
          <tpl hier="17" item="3"/>
          <tpl hier="19" item="1"/>
          <tpl hier="20" item="2"/>
          <tpl hier="22" item="9"/>
          <tpl hier="23" item="5"/>
          <tpl hier="24" item="4"/>
          <tpl fld="0" item="0"/>
        </tpls>
      </n>
      <n v="75.400001525878906">
        <tpls c="8">
          <tpl fld="1" item="83"/>
          <tpl hier="17" item="3"/>
          <tpl hier="19" item="1"/>
          <tpl hier="20" item="2"/>
          <tpl hier="22" item="9"/>
          <tpl hier="23" item="5"/>
          <tpl hier="24" item="4"/>
          <tpl fld="0" item="1"/>
        </tpls>
      </n>
      <m>
        <tpls c="8">
          <tpl fld="1" item="75"/>
          <tpl hier="17" item="3"/>
          <tpl hier="19" item="1"/>
          <tpl hier="20" item="2"/>
          <tpl hier="22" item="9"/>
          <tpl hier="23" item="5"/>
          <tpl hier="24" item="4"/>
          <tpl fld="0" item="0"/>
        </tpls>
      </m>
      <m>
        <tpls c="8">
          <tpl fld="1" item="75"/>
          <tpl hier="17" item="3"/>
          <tpl hier="19" item="1"/>
          <tpl hier="20" item="2"/>
          <tpl hier="22" item="9"/>
          <tpl hier="23" item="5"/>
          <tpl hier="24" item="4"/>
          <tpl fld="0" item="1"/>
        </tpls>
      </m>
      <n v="1">
        <tpls c="8">
          <tpl fld="1" item="67"/>
          <tpl hier="17" item="3"/>
          <tpl hier="19" item="1"/>
          <tpl hier="20" item="2"/>
          <tpl hier="22" item="9"/>
          <tpl hier="23" item="5"/>
          <tpl hier="24" item="4"/>
          <tpl fld="0" item="0"/>
        </tpls>
      </n>
      <n v="75.400001525878906">
        <tpls c="8">
          <tpl fld="1" item="67"/>
          <tpl hier="17" item="3"/>
          <tpl hier="19" item="1"/>
          <tpl hier="20" item="2"/>
          <tpl hier="22" item="9"/>
          <tpl hier="23" item="5"/>
          <tpl hier="24" item="4"/>
          <tpl fld="0" item="1"/>
        </tpls>
      </n>
      <n v="2">
        <tpls c="8">
          <tpl fld="1" item="59"/>
          <tpl hier="17" item="3"/>
          <tpl hier="19" item="1"/>
          <tpl hier="20" item="2"/>
          <tpl hier="22" item="9"/>
          <tpl hier="23" item="5"/>
          <tpl hier="24" item="4"/>
          <tpl fld="0" item="0"/>
        </tpls>
      </n>
      <n v="150.80000305175781">
        <tpls c="8">
          <tpl fld="1" item="59"/>
          <tpl hier="17" item="3"/>
          <tpl hier="19" item="1"/>
          <tpl hier="20" item="2"/>
          <tpl hier="22" item="9"/>
          <tpl hier="23" item="5"/>
          <tpl hier="24" item="4"/>
          <tpl fld="0" item="1"/>
        </tpls>
      </n>
      <n v="1">
        <tpls c="8">
          <tpl fld="1" item="51"/>
          <tpl hier="17" item="3"/>
          <tpl hier="19" item="1"/>
          <tpl hier="20" item="2"/>
          <tpl hier="22" item="9"/>
          <tpl hier="23" item="5"/>
          <tpl hier="24" item="4"/>
          <tpl fld="0" item="0"/>
        </tpls>
      </n>
      <n v="75.400001525878906">
        <tpls c="8">
          <tpl fld="1" item="51"/>
          <tpl hier="17" item="3"/>
          <tpl hier="19" item="1"/>
          <tpl hier="20" item="2"/>
          <tpl hier="22" item="9"/>
          <tpl hier="23" item="5"/>
          <tpl hier="24" item="4"/>
          <tpl fld="0" item="1"/>
        </tpls>
      </n>
      <n v="2">
        <tpls c="8">
          <tpl fld="1" item="43"/>
          <tpl hier="17" item="3"/>
          <tpl hier="19" item="1"/>
          <tpl hier="20" item="2"/>
          <tpl hier="22" item="9"/>
          <tpl hier="23" item="5"/>
          <tpl hier="24" item="4"/>
          <tpl fld="0" item="0"/>
        </tpls>
      </n>
      <n v="150.80000305175781">
        <tpls c="8">
          <tpl fld="1" item="43"/>
          <tpl hier="17" item="3"/>
          <tpl hier="19" item="1"/>
          <tpl hier="20" item="2"/>
          <tpl hier="22" item="9"/>
          <tpl hier="23" item="5"/>
          <tpl hier="24" item="4"/>
          <tpl fld="0" item="1"/>
        </tpls>
      </n>
      <n v="1">
        <tpls c="8">
          <tpl fld="1" item="35"/>
          <tpl hier="17" item="3"/>
          <tpl hier="19" item="1"/>
          <tpl hier="20" item="2"/>
          <tpl hier="22" item="9"/>
          <tpl hier="23" item="5"/>
          <tpl hier="24" item="4"/>
          <tpl fld="0" item="0"/>
        </tpls>
      </n>
      <n v="75.400001525878906">
        <tpls c="8">
          <tpl fld="1" item="35"/>
          <tpl hier="17" item="3"/>
          <tpl hier="19" item="1"/>
          <tpl hier="20" item="2"/>
          <tpl hier="22" item="9"/>
          <tpl hier="23" item="5"/>
          <tpl hier="24" item="4"/>
          <tpl fld="0" item="1"/>
        </tpls>
      </n>
      <m>
        <tpls c="8">
          <tpl fld="1" item="27"/>
          <tpl hier="17" item="3"/>
          <tpl hier="19" item="1"/>
          <tpl hier="20" item="2"/>
          <tpl hier="22" item="9"/>
          <tpl hier="23" item="5"/>
          <tpl hier="24" item="4"/>
          <tpl fld="0" item="0"/>
        </tpls>
      </m>
      <m>
        <tpls c="8">
          <tpl fld="1" item="27"/>
          <tpl hier="17" item="3"/>
          <tpl hier="19" item="1"/>
          <tpl hier="20" item="2"/>
          <tpl hier="22" item="9"/>
          <tpl hier="23" item="5"/>
          <tpl hier="24" item="4"/>
          <tpl fld="0" item="1"/>
        </tpls>
      </m>
      <m>
        <tpls c="8">
          <tpl fld="1" item="19"/>
          <tpl hier="17" item="3"/>
          <tpl hier="19" item="1"/>
          <tpl hier="20" item="2"/>
          <tpl hier="22" item="9"/>
          <tpl hier="23" item="5"/>
          <tpl hier="24" item="4"/>
          <tpl fld="0" item="0"/>
        </tpls>
      </m>
      <m>
        <tpls c="8">
          <tpl fld="1" item="19"/>
          <tpl hier="17" item="3"/>
          <tpl hier="19" item="1"/>
          <tpl hier="20" item="2"/>
          <tpl hier="22" item="9"/>
          <tpl hier="23" item="5"/>
          <tpl hier="24" item="4"/>
          <tpl fld="0" item="1"/>
        </tpls>
      </m>
      <m>
        <tpls c="8">
          <tpl fld="1" item="11"/>
          <tpl hier="17" item="3"/>
          <tpl hier="19" item="1"/>
          <tpl hier="20" item="2"/>
          <tpl hier="22" item="9"/>
          <tpl hier="23" item="5"/>
          <tpl hier="24" item="4"/>
          <tpl fld="0" item="0"/>
        </tpls>
      </m>
      <m>
        <tpls c="8">
          <tpl fld="1" item="11"/>
          <tpl hier="17" item="3"/>
          <tpl hier="19" item="1"/>
          <tpl hier="20" item="2"/>
          <tpl hier="22" item="9"/>
          <tpl hier="23" item="5"/>
          <tpl hier="24" item="4"/>
          <tpl fld="0" item="1"/>
        </tpls>
      </m>
      <m>
        <tpls c="8">
          <tpl fld="1" item="3"/>
          <tpl hier="17" item="3"/>
          <tpl hier="19" item="1"/>
          <tpl hier="20" item="2"/>
          <tpl hier="22" item="9"/>
          <tpl hier="23" item="5"/>
          <tpl hier="24" item="4"/>
          <tpl fld="0" item="0"/>
        </tpls>
      </m>
      <m>
        <tpls c="8">
          <tpl fld="1" item="3"/>
          <tpl hier="17" item="3"/>
          <tpl hier="19" item="1"/>
          <tpl hier="20" item="2"/>
          <tpl hier="22" item="9"/>
          <tpl hier="23" item="5"/>
          <tpl hier="24" item="4"/>
          <tpl fld="0" item="1"/>
        </tpls>
      </m>
      <n v="2">
        <tpls c="8">
          <tpl fld="1" item="17"/>
          <tpl hier="17" item="3"/>
          <tpl hier="19" item="1"/>
          <tpl hier="20" item="2"/>
          <tpl hier="22" item="9"/>
          <tpl hier="23" item="5"/>
          <tpl hier="24" item="4"/>
          <tpl fld="0" item="0"/>
        </tpls>
      </n>
      <n v="226.20000457763672">
        <tpls c="8">
          <tpl fld="1" item="17"/>
          <tpl hier="17" item="3"/>
          <tpl hier="19" item="1"/>
          <tpl hier="20" item="2"/>
          <tpl hier="22" item="9"/>
          <tpl hier="23" item="5"/>
          <tpl hier="24" item="4"/>
          <tpl fld="0" item="1"/>
        </tpls>
      </n>
      <m>
        <tpls c="8">
          <tpl fld="1" item="31"/>
          <tpl hier="17" item="3"/>
          <tpl hier="19" item="1"/>
          <tpl hier="20" item="2"/>
          <tpl hier="22" item="9"/>
          <tpl hier="23" item="5"/>
          <tpl hier="24" item="4"/>
          <tpl fld="0" item="0"/>
        </tpls>
      </m>
      <m>
        <tpls c="8">
          <tpl fld="1" item="31"/>
          <tpl hier="17" item="3"/>
          <tpl hier="19" item="1"/>
          <tpl hier="20" item="2"/>
          <tpl hier="22" item="9"/>
          <tpl hier="23" item="5"/>
          <tpl hier="24" item="4"/>
          <tpl fld="0" item="1"/>
        </tpls>
      </m>
      <n v="1">
        <tpls c="8">
          <tpl fld="1" item="172"/>
          <tpl hier="17" item="3"/>
          <tpl hier="19" item="1"/>
          <tpl hier="20" item="2"/>
          <tpl hier="22" item="9"/>
          <tpl hier="23" item="5"/>
          <tpl hier="24" item="4"/>
          <tpl fld="0" item="0"/>
        </tpls>
      </n>
      <n v="75.400001525878906">
        <tpls c="8">
          <tpl fld="1" item="172"/>
          <tpl hier="17" item="3"/>
          <tpl hier="19" item="1"/>
          <tpl hier="20" item="2"/>
          <tpl hier="22" item="9"/>
          <tpl hier="23" item="5"/>
          <tpl hier="24" item="4"/>
          <tpl fld="0" item="1"/>
        </tpls>
      </n>
      <m>
        <tpls c="8">
          <tpl fld="1" item="124"/>
          <tpl hier="17" item="3"/>
          <tpl hier="19" item="1"/>
          <tpl hier="20" item="2"/>
          <tpl hier="22" item="9"/>
          <tpl hier="23" item="5"/>
          <tpl hier="24" item="4"/>
          <tpl fld="0" item="0"/>
        </tpls>
      </m>
      <m>
        <tpls c="8">
          <tpl fld="1" item="124"/>
          <tpl hier="17" item="3"/>
          <tpl hier="19" item="1"/>
          <tpl hier="20" item="2"/>
          <tpl hier="22" item="9"/>
          <tpl hier="23" item="5"/>
          <tpl hier="24" item="4"/>
          <tpl fld="0" item="1"/>
        </tpls>
      </m>
      <m>
        <tpls c="8">
          <tpl fld="1" item="68"/>
          <tpl hier="17" item="3"/>
          <tpl hier="19" item="1"/>
          <tpl hier="20" item="2"/>
          <tpl hier="22" item="9"/>
          <tpl hier="23" item="5"/>
          <tpl hier="24" item="4"/>
          <tpl fld="0" item="0"/>
        </tpls>
      </m>
      <m>
        <tpls c="8">
          <tpl fld="1" item="68"/>
          <tpl hier="17" item="3"/>
          <tpl hier="19" item="1"/>
          <tpl hier="20" item="2"/>
          <tpl hier="22" item="9"/>
          <tpl hier="23" item="5"/>
          <tpl hier="24" item="4"/>
          <tpl fld="0" item="1"/>
        </tpls>
      </m>
      <n v="1">
        <tpls c="8">
          <tpl fld="1" item="20"/>
          <tpl hier="17" item="3"/>
          <tpl hier="19" item="1"/>
          <tpl hier="20" item="2"/>
          <tpl hier="22" item="9"/>
          <tpl hier="23" item="5"/>
          <tpl hier="24" item="4"/>
          <tpl fld="0" item="0"/>
        </tpls>
      </n>
      <n v="150.80000305175781">
        <tpls c="8">
          <tpl fld="1" item="20"/>
          <tpl hier="17" item="3"/>
          <tpl hier="19" item="1"/>
          <tpl hier="20" item="2"/>
          <tpl hier="22" item="9"/>
          <tpl hier="23" item="5"/>
          <tpl hier="24" item="4"/>
          <tpl fld="0" item="1"/>
        </tpls>
      </n>
      <n v="101.18999862670898">
        <tpls c="8">
          <tpl fld="1" item="73"/>
          <tpl hier="17" item="3"/>
          <tpl hier="19" item="1"/>
          <tpl hier="20" item="2"/>
          <tpl hier="22" item="10"/>
          <tpl hier="23" item="5"/>
          <tpl hier="24" item="4"/>
          <tpl fld="0" item="1"/>
        </tpls>
      </n>
      <n v="101.18999862670898">
        <tpls c="8">
          <tpl fld="1" item="49"/>
          <tpl hier="17" item="3"/>
          <tpl hier="19" item="1"/>
          <tpl hier="20" item="2"/>
          <tpl hier="22" item="10"/>
          <tpl hier="23" item="5"/>
          <tpl hier="24" item="4"/>
          <tpl fld="0" item="1"/>
        </tpls>
      </n>
      <m>
        <tpls c="8">
          <tpl fld="1" item="137"/>
          <tpl hier="17" item="3"/>
          <tpl hier="19" item="1"/>
          <tpl hier="20" item="2"/>
          <tpl hier="22" item="10"/>
          <tpl hier="23" item="5"/>
          <tpl hier="24" item="4"/>
          <tpl fld="0" item="1"/>
        </tpls>
      </m>
      <n v="33.729999542236328">
        <tpls c="8">
          <tpl fld="1" item="81"/>
          <tpl hier="17" item="3"/>
          <tpl hier="19" item="1"/>
          <tpl hier="20" item="2"/>
          <tpl hier="22" item="10"/>
          <tpl hier="23" item="5"/>
          <tpl hier="24" item="4"/>
          <tpl fld="0" item="1"/>
        </tpls>
      </n>
      <n v="67.459999084472656">
        <tpls c="8">
          <tpl fld="1" item="194"/>
          <tpl hier="17" item="3"/>
          <tpl hier="19" item="1"/>
          <tpl hier="20" item="2"/>
          <tpl hier="22" item="10"/>
          <tpl hier="23" item="5"/>
          <tpl hier="24" item="4"/>
          <tpl fld="0" item="1"/>
        </tpls>
      </n>
      <n v="67.459999084472656">
        <tpls c="8">
          <tpl fld="1" item="186"/>
          <tpl hier="17" item="3"/>
          <tpl hier="19" item="1"/>
          <tpl hier="20" item="2"/>
          <tpl hier="22" item="10"/>
          <tpl hier="23" item="5"/>
          <tpl hier="24" item="4"/>
          <tpl fld="0" item="1"/>
        </tpls>
      </n>
      <n v="134.91999816894531">
        <tpls c="8">
          <tpl fld="1" item="178"/>
          <tpl hier="17" item="3"/>
          <tpl hier="19" item="1"/>
          <tpl hier="20" item="2"/>
          <tpl hier="22" item="10"/>
          <tpl hier="23" item="5"/>
          <tpl hier="24" item="4"/>
          <tpl fld="0" item="1"/>
        </tpls>
      </n>
      <n v="67.459999084472656">
        <tpls c="8">
          <tpl fld="1" item="170"/>
          <tpl hier="17" item="3"/>
          <tpl hier="19" item="1"/>
          <tpl hier="20" item="2"/>
          <tpl hier="22" item="10"/>
          <tpl hier="23" item="5"/>
          <tpl hier="24" item="4"/>
          <tpl fld="0" item="1"/>
        </tpls>
      </n>
      <n v="33.729999542236328">
        <tpls c="8">
          <tpl fld="1" item="162"/>
          <tpl hier="17" item="3"/>
          <tpl hier="19" item="1"/>
          <tpl hier="20" item="2"/>
          <tpl hier="22" item="10"/>
          <tpl hier="23" item="5"/>
          <tpl hier="24" item="4"/>
          <tpl fld="0" item="1"/>
        </tpls>
      </n>
      <n v="33.729999542236328">
        <tpls c="8">
          <tpl fld="1" item="154"/>
          <tpl hier="17" item="3"/>
          <tpl hier="19" item="1"/>
          <tpl hier="20" item="2"/>
          <tpl hier="22" item="10"/>
          <tpl hier="23" item="5"/>
          <tpl hier="24" item="4"/>
          <tpl fld="0" item="1"/>
        </tpls>
      </n>
      <m>
        <tpls c="8">
          <tpl fld="1" item="146"/>
          <tpl hier="17" item="3"/>
          <tpl hier="19" item="1"/>
          <tpl hier="20" item="2"/>
          <tpl hier="22" item="10"/>
          <tpl hier="23" item="5"/>
          <tpl hier="24" item="4"/>
          <tpl fld="0" item="1"/>
        </tpls>
      </m>
      <n v="33.729999542236328">
        <tpls c="8">
          <tpl fld="1" item="138"/>
          <tpl hier="17" item="3"/>
          <tpl hier="19" item="1"/>
          <tpl hier="20" item="2"/>
          <tpl hier="22" item="10"/>
          <tpl hier="23" item="5"/>
          <tpl hier="24" item="4"/>
          <tpl fld="0" item="1"/>
        </tpls>
      </n>
      <n v="33.729999542236328">
        <tpls c="8">
          <tpl fld="1" item="130"/>
          <tpl hier="17" item="3"/>
          <tpl hier="19" item="1"/>
          <tpl hier="20" item="2"/>
          <tpl hier="22" item="10"/>
          <tpl hier="23" item="5"/>
          <tpl hier="24" item="4"/>
          <tpl fld="0" item="1"/>
        </tpls>
      </n>
      <n v="33.729999542236328">
        <tpls c="8">
          <tpl fld="1" item="122"/>
          <tpl hier="17" item="3"/>
          <tpl hier="19" item="1"/>
          <tpl hier="20" item="2"/>
          <tpl hier="22" item="10"/>
          <tpl hier="23" item="5"/>
          <tpl hier="24" item="4"/>
          <tpl fld="0" item="1"/>
        </tpls>
      </n>
      <m>
        <tpls c="8">
          <tpl fld="1" item="114"/>
          <tpl hier="17" item="3"/>
          <tpl hier="19" item="1"/>
          <tpl hier="20" item="2"/>
          <tpl hier="22" item="10"/>
          <tpl hier="23" item="5"/>
          <tpl hier="24" item="4"/>
          <tpl fld="0" item="1"/>
        </tpls>
      </m>
      <m>
        <tpls c="8">
          <tpl fld="1" item="106"/>
          <tpl hier="17" item="3"/>
          <tpl hier="19" item="1"/>
          <tpl hier="20" item="2"/>
          <tpl hier="22" item="10"/>
          <tpl hier="23" item="5"/>
          <tpl hier="24" item="4"/>
          <tpl fld="0" item="1"/>
        </tpls>
      </m>
      <m>
        <tpls c="8">
          <tpl fld="1" item="98"/>
          <tpl hier="17" item="3"/>
          <tpl hier="19" item="1"/>
          <tpl hier="20" item="2"/>
          <tpl hier="22" item="10"/>
          <tpl hier="23" item="5"/>
          <tpl hier="24" item="4"/>
          <tpl fld="0" item="1"/>
        </tpls>
      </m>
      <m>
        <tpls c="8">
          <tpl fld="1" item="90"/>
          <tpl hier="17" item="3"/>
          <tpl hier="19" item="1"/>
          <tpl hier="20" item="2"/>
          <tpl hier="22" item="10"/>
          <tpl hier="23" item="5"/>
          <tpl hier="24" item="4"/>
          <tpl fld="0" item="1"/>
        </tpls>
      </m>
      <n v="67.459999084472656">
        <tpls c="8">
          <tpl fld="1" item="82"/>
          <tpl hier="17" item="3"/>
          <tpl hier="19" item="1"/>
          <tpl hier="20" item="2"/>
          <tpl hier="22" item="10"/>
          <tpl hier="23" item="5"/>
          <tpl hier="24" item="4"/>
          <tpl fld="0" item="1"/>
        </tpls>
      </n>
      <m>
        <tpls c="8">
          <tpl fld="1" item="74"/>
          <tpl hier="17" item="3"/>
          <tpl hier="19" item="1"/>
          <tpl hier="20" item="2"/>
          <tpl hier="22" item="10"/>
          <tpl hier="23" item="5"/>
          <tpl hier="24" item="4"/>
          <tpl fld="0" item="1"/>
        </tpls>
      </m>
      <n v="33.729999542236328">
        <tpls c="8">
          <tpl fld="1" item="66"/>
          <tpl hier="17" item="3"/>
          <tpl hier="19" item="1"/>
          <tpl hier="20" item="2"/>
          <tpl hier="22" item="10"/>
          <tpl hier="23" item="5"/>
          <tpl hier="24" item="4"/>
          <tpl fld="0" item="1"/>
        </tpls>
      </n>
      <m>
        <tpls c="8">
          <tpl fld="1" item="58"/>
          <tpl hier="17" item="3"/>
          <tpl hier="19" item="1"/>
          <tpl hier="20" item="2"/>
          <tpl hier="22" item="10"/>
          <tpl hier="23" item="5"/>
          <tpl hier="24" item="4"/>
          <tpl fld="0" item="1"/>
        </tpls>
      </m>
      <m>
        <tpls c="8">
          <tpl fld="1" item="50"/>
          <tpl hier="17" item="3"/>
          <tpl hier="19" item="1"/>
          <tpl hier="20" item="2"/>
          <tpl hier="22" item="10"/>
          <tpl hier="23" item="5"/>
          <tpl hier="24" item="4"/>
          <tpl fld="0" item="1"/>
        </tpls>
      </m>
      <m>
        <tpls c="8">
          <tpl fld="1" item="42"/>
          <tpl hier="17" item="3"/>
          <tpl hier="19" item="1"/>
          <tpl hier="20" item="2"/>
          <tpl hier="22" item="10"/>
          <tpl hier="23" item="5"/>
          <tpl hier="24" item="4"/>
          <tpl fld="0" item="1"/>
        </tpls>
      </m>
      <m>
        <tpls c="8">
          <tpl fld="1" item="34"/>
          <tpl hier="17" item="3"/>
          <tpl hier="19" item="1"/>
          <tpl hier="20" item="2"/>
          <tpl hier="22" item="10"/>
          <tpl hier="23" item="5"/>
          <tpl hier="24" item="4"/>
          <tpl fld="0" item="1"/>
        </tpls>
      </m>
      <m>
        <tpls c="8">
          <tpl fld="1" item="26"/>
          <tpl hier="17" item="3"/>
          <tpl hier="19" item="1"/>
          <tpl hier="20" item="2"/>
          <tpl hier="22" item="10"/>
          <tpl hier="23" item="5"/>
          <tpl hier="24" item="4"/>
          <tpl fld="0" item="1"/>
        </tpls>
      </m>
      <m>
        <tpls c="8">
          <tpl fld="1" item="18"/>
          <tpl hier="17" item="3"/>
          <tpl hier="19" item="1"/>
          <tpl hier="20" item="2"/>
          <tpl hier="22" item="10"/>
          <tpl hier="23" item="5"/>
          <tpl hier="24" item="4"/>
          <tpl fld="0" item="1"/>
        </tpls>
      </m>
      <n v="33.729999542236328">
        <tpls c="8">
          <tpl fld="1" item="10"/>
          <tpl hier="17" item="3"/>
          <tpl hier="19" item="1"/>
          <tpl hier="20" item="2"/>
          <tpl hier="22" item="10"/>
          <tpl hier="23" item="5"/>
          <tpl hier="24" item="4"/>
          <tpl fld="0" item="1"/>
        </tpls>
      </n>
      <n v="101.18999862670898">
        <tpls c="8">
          <tpl fld="1" item="2"/>
          <tpl hier="17" item="3"/>
          <tpl hier="19" item="1"/>
          <tpl hier="20" item="2"/>
          <tpl hier="22" item="10"/>
          <tpl hier="23" item="5"/>
          <tpl hier="24" item="4"/>
          <tpl fld="0" item="1"/>
        </tpls>
      </n>
      <m>
        <tpls c="8">
          <tpl fld="1" item="198"/>
          <tpl hier="17" item="3"/>
          <tpl hier="19" item="1"/>
          <tpl hier="20" item="2"/>
          <tpl hier="22" item="10"/>
          <tpl hier="23" item="5"/>
          <tpl hier="24" item="4"/>
          <tpl fld="0" item="1"/>
        </tpls>
      </m>
      <n v="67.459999084472656">
        <tpls c="8">
          <tpl fld="1" item="190"/>
          <tpl hier="17" item="3"/>
          <tpl hier="19" item="1"/>
          <tpl hier="20" item="2"/>
          <tpl hier="22" item="10"/>
          <tpl hier="23" item="5"/>
          <tpl hier="24" item="4"/>
          <tpl fld="0" item="1"/>
        </tpls>
      </n>
      <n v="33.729999542236328">
        <tpls c="8">
          <tpl fld="1" item="182"/>
          <tpl hier="17" item="3"/>
          <tpl hier="19" item="1"/>
          <tpl hier="20" item="2"/>
          <tpl hier="22" item="10"/>
          <tpl hier="23" item="5"/>
          <tpl hier="24" item="4"/>
          <tpl fld="0" item="1"/>
        </tpls>
      </n>
      <n v="33.729999542236328">
        <tpls c="8">
          <tpl fld="1" item="174"/>
          <tpl hier="17" item="3"/>
          <tpl hier="19" item="1"/>
          <tpl hier="20" item="2"/>
          <tpl hier="22" item="10"/>
          <tpl hier="23" item="5"/>
          <tpl hier="24" item="4"/>
          <tpl fld="0" item="1"/>
        </tpls>
      </n>
      <m>
        <tpls c="8">
          <tpl fld="1" item="166"/>
          <tpl hier="17" item="3"/>
          <tpl hier="19" item="1"/>
          <tpl hier="20" item="2"/>
          <tpl hier="22" item="10"/>
          <tpl hier="23" item="5"/>
          <tpl hier="24" item="4"/>
          <tpl fld="0" item="1"/>
        </tpls>
      </m>
      <m>
        <tpls c="8">
          <tpl fld="1" item="158"/>
          <tpl hier="17" item="3"/>
          <tpl hier="19" item="1"/>
          <tpl hier="20" item="2"/>
          <tpl hier="22" item="10"/>
          <tpl hier="23" item="5"/>
          <tpl hier="24" item="4"/>
          <tpl fld="0" item="1"/>
        </tpls>
      </m>
      <m>
        <tpls c="8">
          <tpl fld="1" item="150"/>
          <tpl hier="17" item="3"/>
          <tpl hier="19" item="1"/>
          <tpl hier="20" item="2"/>
          <tpl hier="22" item="10"/>
          <tpl hier="23" item="5"/>
          <tpl hier="24" item="4"/>
          <tpl fld="0" item="1"/>
        </tpls>
      </m>
      <m>
        <tpls c="8">
          <tpl fld="1" item="142"/>
          <tpl hier="17" item="3"/>
          <tpl hier="19" item="1"/>
          <tpl hier="20" item="2"/>
          <tpl hier="22" item="10"/>
          <tpl hier="23" item="5"/>
          <tpl hier="24" item="4"/>
          <tpl fld="0" item="1"/>
        </tpls>
      </m>
      <n v="101.18999862670898">
        <tpls c="8">
          <tpl fld="1" item="134"/>
          <tpl hier="17" item="3"/>
          <tpl hier="19" item="1"/>
          <tpl hier="20" item="2"/>
          <tpl hier="22" item="10"/>
          <tpl hier="23" item="5"/>
          <tpl hier="24" item="4"/>
          <tpl fld="0" item="1"/>
        </tpls>
      </n>
      <m>
        <tpls c="8">
          <tpl fld="1" item="126"/>
          <tpl hier="17" item="3"/>
          <tpl hier="19" item="1"/>
          <tpl hier="20" item="2"/>
          <tpl hier="22" item="10"/>
          <tpl hier="23" item="5"/>
          <tpl hier="24" item="4"/>
          <tpl fld="0" item="1"/>
        </tpls>
      </m>
      <n v="33.729999542236328">
        <tpls c="8">
          <tpl fld="1" item="118"/>
          <tpl hier="17" item="3"/>
          <tpl hier="19" item="1"/>
          <tpl hier="20" item="2"/>
          <tpl hier="22" item="10"/>
          <tpl hier="23" item="5"/>
          <tpl hier="24" item="4"/>
          <tpl fld="0" item="1"/>
        </tpls>
      </n>
      <m>
        <tpls c="8">
          <tpl fld="1" item="110"/>
          <tpl hier="17" item="3"/>
          <tpl hier="19" item="1"/>
          <tpl hier="20" item="2"/>
          <tpl hier="22" item="10"/>
          <tpl hier="23" item="5"/>
          <tpl hier="24" item="4"/>
          <tpl fld="0" item="1"/>
        </tpls>
      </m>
      <m>
        <tpls c="8">
          <tpl fld="1" item="102"/>
          <tpl hier="17" item="3"/>
          <tpl hier="19" item="1"/>
          <tpl hier="20" item="2"/>
          <tpl hier="22" item="10"/>
          <tpl hier="23" item="5"/>
          <tpl hier="24" item="4"/>
          <tpl fld="0" item="1"/>
        </tpls>
      </m>
      <m>
        <tpls c="8">
          <tpl fld="1" item="94"/>
          <tpl hier="17" item="3"/>
          <tpl hier="19" item="1"/>
          <tpl hier="20" item="2"/>
          <tpl hier="22" item="10"/>
          <tpl hier="23" item="5"/>
          <tpl hier="24" item="4"/>
          <tpl fld="0" item="1"/>
        </tpls>
      </m>
      <n v="67.459999084472656">
        <tpls c="8">
          <tpl fld="1" item="86"/>
          <tpl hier="17" item="3"/>
          <tpl hier="19" item="1"/>
          <tpl hier="20" item="2"/>
          <tpl hier="22" item="10"/>
          <tpl hier="23" item="5"/>
          <tpl hier="24" item="4"/>
          <tpl fld="0" item="1"/>
        </tpls>
      </n>
      <n v="101.18999862670898">
        <tpls c="8">
          <tpl fld="1" item="78"/>
          <tpl hier="17" item="3"/>
          <tpl hier="19" item="1"/>
          <tpl hier="20" item="2"/>
          <tpl hier="22" item="10"/>
          <tpl hier="23" item="5"/>
          <tpl hier="24" item="4"/>
          <tpl fld="0" item="1"/>
        </tpls>
      </n>
      <n v="134.91999816894531">
        <tpls c="8">
          <tpl fld="1" item="70"/>
          <tpl hier="17" item="3"/>
          <tpl hier="19" item="1"/>
          <tpl hier="20" item="2"/>
          <tpl hier="22" item="10"/>
          <tpl hier="23" item="5"/>
          <tpl hier="24" item="4"/>
          <tpl fld="0" item="1"/>
        </tpls>
      </n>
      <n v="67.459999084472656">
        <tpls c="8">
          <tpl fld="1" item="62"/>
          <tpl hier="17" item="3"/>
          <tpl hier="19" item="1"/>
          <tpl hier="20" item="2"/>
          <tpl hier="22" item="10"/>
          <tpl hier="23" item="5"/>
          <tpl hier="24" item="4"/>
          <tpl fld="0" item="1"/>
        </tpls>
      </n>
      <m>
        <tpls c="8">
          <tpl fld="1" item="54"/>
          <tpl hier="17" item="3"/>
          <tpl hier="19" item="1"/>
          <tpl hier="20" item="2"/>
          <tpl hier="22" item="10"/>
          <tpl hier="23" item="5"/>
          <tpl hier="24" item="4"/>
          <tpl fld="0" item="1"/>
        </tpls>
      </m>
      <m>
        <tpls c="8">
          <tpl fld="1" item="46"/>
          <tpl hier="17" item="3"/>
          <tpl hier="19" item="1"/>
          <tpl hier="20" item="2"/>
          <tpl hier="22" item="10"/>
          <tpl hier="23" item="5"/>
          <tpl hier="24" item="4"/>
          <tpl fld="0" item="1"/>
        </tpls>
      </m>
      <m>
        <tpls c="8">
          <tpl fld="1" item="38"/>
          <tpl hier="17" item="3"/>
          <tpl hier="19" item="1"/>
          <tpl hier="20" item="2"/>
          <tpl hier="22" item="10"/>
          <tpl hier="23" item="5"/>
          <tpl hier="24" item="4"/>
          <tpl fld="0" item="1"/>
        </tpls>
      </m>
      <n v="67.459999084472656">
        <tpls c="8">
          <tpl fld="1" item="30"/>
          <tpl hier="17" item="3"/>
          <tpl hier="19" item="1"/>
          <tpl hier="20" item="2"/>
          <tpl hier="22" item="10"/>
          <tpl hier="23" item="5"/>
          <tpl hier="24" item="4"/>
          <tpl fld="0" item="1"/>
        </tpls>
      </n>
      <m>
        <tpls c="8">
          <tpl fld="1" item="22"/>
          <tpl hier="17" item="3"/>
          <tpl hier="19" item="1"/>
          <tpl hier="20" item="2"/>
          <tpl hier="22" item="10"/>
          <tpl hier="23" item="5"/>
          <tpl hier="24" item="4"/>
          <tpl fld="0" item="1"/>
        </tpls>
      </m>
      <n v="33.729999542236328">
        <tpls c="8">
          <tpl fld="1" item="14"/>
          <tpl hier="17" item="3"/>
          <tpl hier="19" item="1"/>
          <tpl hier="20" item="2"/>
          <tpl hier="22" item="10"/>
          <tpl hier="23" item="5"/>
          <tpl hier="24" item="4"/>
          <tpl fld="0" item="1"/>
        </tpls>
      </n>
      <m>
        <tpls c="8">
          <tpl fld="1" item="6"/>
          <tpl hier="17" item="3"/>
          <tpl hier="19" item="1"/>
          <tpl hier="20" item="2"/>
          <tpl hier="22" item="10"/>
          <tpl hier="23" item="5"/>
          <tpl hier="24" item="4"/>
          <tpl fld="0" item="1"/>
        </tpls>
      </m>
      <m>
        <tpls c="8">
          <tpl fld="1" item="25"/>
          <tpl hier="17" item="3"/>
          <tpl hier="19" item="1"/>
          <tpl hier="20" item="2"/>
          <tpl hier="22" item="10"/>
          <tpl hier="23" item="5"/>
          <tpl hier="24" item="4"/>
          <tpl fld="0" item="1"/>
        </tpls>
      </m>
      <m>
        <tpls c="8">
          <tpl fld="1" item="198"/>
          <tpl hier="17" item="3"/>
          <tpl hier="19" item="1"/>
          <tpl hier="20" item="2"/>
          <tpl hier="22" item="10"/>
          <tpl hier="23" item="5"/>
          <tpl hier="24" item="4"/>
          <tpl fld="0" item="0"/>
        </tpls>
      </m>
      <n v="2">
        <tpls c="8">
          <tpl fld="1" item="194"/>
          <tpl hier="17" item="3"/>
          <tpl hier="19" item="1"/>
          <tpl hier="20" item="2"/>
          <tpl hier="22" item="10"/>
          <tpl hier="23" item="5"/>
          <tpl hier="24" item="4"/>
          <tpl fld="0" item="0"/>
        </tpls>
      </n>
      <n v="1">
        <tpls c="8">
          <tpl fld="1" item="190"/>
          <tpl hier="17" item="3"/>
          <tpl hier="19" item="1"/>
          <tpl hier="20" item="2"/>
          <tpl hier="22" item="10"/>
          <tpl hier="23" item="5"/>
          <tpl hier="24" item="4"/>
          <tpl fld="0" item="0"/>
        </tpls>
      </n>
      <n v="2">
        <tpls c="8">
          <tpl fld="1" item="186"/>
          <tpl hier="17" item="3"/>
          <tpl hier="19" item="1"/>
          <tpl hier="20" item="2"/>
          <tpl hier="22" item="10"/>
          <tpl hier="23" item="5"/>
          <tpl hier="24" item="4"/>
          <tpl fld="0" item="0"/>
        </tpls>
      </n>
      <n v="1">
        <tpls c="8">
          <tpl fld="1" item="182"/>
          <tpl hier="17" item="3"/>
          <tpl hier="19" item="1"/>
          <tpl hier="20" item="2"/>
          <tpl hier="22" item="10"/>
          <tpl hier="23" item="5"/>
          <tpl hier="24" item="4"/>
          <tpl fld="0" item="0"/>
        </tpls>
      </n>
      <n v="4">
        <tpls c="8">
          <tpl fld="1" item="178"/>
          <tpl hier="17" item="3"/>
          <tpl hier="19" item="1"/>
          <tpl hier="20" item="2"/>
          <tpl hier="22" item="10"/>
          <tpl hier="23" item="5"/>
          <tpl hier="24" item="4"/>
          <tpl fld="0" item="0"/>
        </tpls>
      </n>
      <n v="1">
        <tpls c="8">
          <tpl fld="1" item="174"/>
          <tpl hier="17" item="3"/>
          <tpl hier="19" item="1"/>
          <tpl hier="20" item="2"/>
          <tpl hier="22" item="10"/>
          <tpl hier="23" item="5"/>
          <tpl hier="24" item="4"/>
          <tpl fld="0" item="0"/>
        </tpls>
      </n>
      <n v="2">
        <tpls c="8">
          <tpl fld="1" item="170"/>
          <tpl hier="17" item="3"/>
          <tpl hier="19" item="1"/>
          <tpl hier="20" item="2"/>
          <tpl hier="22" item="10"/>
          <tpl hier="23" item="5"/>
          <tpl hier="24" item="4"/>
          <tpl fld="0" item="0"/>
        </tpls>
      </n>
      <m>
        <tpls c="8">
          <tpl fld="1" item="166"/>
          <tpl hier="17" item="3"/>
          <tpl hier="19" item="1"/>
          <tpl hier="20" item="2"/>
          <tpl hier="22" item="10"/>
          <tpl hier="23" item="5"/>
          <tpl hier="24" item="4"/>
          <tpl fld="0" item="0"/>
        </tpls>
      </m>
      <n v="1">
        <tpls c="8">
          <tpl fld="1" item="162"/>
          <tpl hier="17" item="3"/>
          <tpl hier="19" item="1"/>
          <tpl hier="20" item="2"/>
          <tpl hier="22" item="10"/>
          <tpl hier="23" item="5"/>
          <tpl hier="24" item="4"/>
          <tpl fld="0" item="0"/>
        </tpls>
      </n>
      <m>
        <tpls c="8">
          <tpl fld="1" item="158"/>
          <tpl hier="17" item="3"/>
          <tpl hier="19" item="1"/>
          <tpl hier="20" item="2"/>
          <tpl hier="22" item="10"/>
          <tpl hier="23" item="5"/>
          <tpl hier="24" item="4"/>
          <tpl fld="0" item="0"/>
        </tpls>
      </m>
      <n v="1">
        <tpls c="8">
          <tpl fld="1" item="154"/>
          <tpl hier="17" item="3"/>
          <tpl hier="19" item="1"/>
          <tpl hier="20" item="2"/>
          <tpl hier="22" item="10"/>
          <tpl hier="23" item="5"/>
          <tpl hier="24" item="4"/>
          <tpl fld="0" item="0"/>
        </tpls>
      </n>
      <m>
        <tpls c="8">
          <tpl fld="1" item="150"/>
          <tpl hier="17" item="3"/>
          <tpl hier="19" item="1"/>
          <tpl hier="20" item="2"/>
          <tpl hier="22" item="10"/>
          <tpl hier="23" item="5"/>
          <tpl hier="24" item="4"/>
          <tpl fld="0" item="0"/>
        </tpls>
      </m>
      <m>
        <tpls c="8">
          <tpl fld="1" item="146"/>
          <tpl hier="17" item="3"/>
          <tpl hier="19" item="1"/>
          <tpl hier="20" item="2"/>
          <tpl hier="22" item="10"/>
          <tpl hier="23" item="5"/>
          <tpl hier="24" item="4"/>
          <tpl fld="0" item="0"/>
        </tpls>
      </m>
      <m>
        <tpls c="8">
          <tpl fld="1" item="142"/>
          <tpl hier="17" item="3"/>
          <tpl hier="19" item="1"/>
          <tpl hier="20" item="2"/>
          <tpl hier="22" item="10"/>
          <tpl hier="23" item="5"/>
          <tpl hier="24" item="4"/>
          <tpl fld="0" item="0"/>
        </tpls>
      </m>
      <n v="1">
        <tpls c="8">
          <tpl fld="1" item="138"/>
          <tpl hier="17" item="3"/>
          <tpl hier="19" item="1"/>
          <tpl hier="20" item="2"/>
          <tpl hier="22" item="10"/>
          <tpl hier="23" item="5"/>
          <tpl hier="24" item="4"/>
          <tpl fld="0" item="0"/>
        </tpls>
      </n>
      <n v="3">
        <tpls c="8">
          <tpl fld="1" item="134"/>
          <tpl hier="17" item="3"/>
          <tpl hier="19" item="1"/>
          <tpl hier="20" item="2"/>
          <tpl hier="22" item="10"/>
          <tpl hier="23" item="5"/>
          <tpl hier="24" item="4"/>
          <tpl fld="0" item="0"/>
        </tpls>
      </n>
      <n v="1">
        <tpls c="8">
          <tpl fld="1" item="130"/>
          <tpl hier="17" item="3"/>
          <tpl hier="19" item="1"/>
          <tpl hier="20" item="2"/>
          <tpl hier="22" item="10"/>
          <tpl hier="23" item="5"/>
          <tpl hier="24" item="4"/>
          <tpl fld="0" item="0"/>
        </tpls>
      </n>
      <m>
        <tpls c="8">
          <tpl fld="1" item="126"/>
          <tpl hier="17" item="3"/>
          <tpl hier="19" item="1"/>
          <tpl hier="20" item="2"/>
          <tpl hier="22" item="10"/>
          <tpl hier="23" item="5"/>
          <tpl hier="24" item="4"/>
          <tpl fld="0" item="0"/>
        </tpls>
      </m>
      <n v="1">
        <tpls c="8">
          <tpl fld="1" item="122"/>
          <tpl hier="17" item="3"/>
          <tpl hier="19" item="1"/>
          <tpl hier="20" item="2"/>
          <tpl hier="22" item="10"/>
          <tpl hier="23" item="5"/>
          <tpl hier="24" item="4"/>
          <tpl fld="0" item="0"/>
        </tpls>
      </n>
      <n v="1">
        <tpls c="8">
          <tpl fld="1" item="118"/>
          <tpl hier="17" item="3"/>
          <tpl hier="19" item="1"/>
          <tpl hier="20" item="2"/>
          <tpl hier="22" item="10"/>
          <tpl hier="23" item="5"/>
          <tpl hier="24" item="4"/>
          <tpl fld="0" item="0"/>
        </tpls>
      </n>
      <m>
        <tpls c="8">
          <tpl fld="1" item="114"/>
          <tpl hier="17" item="3"/>
          <tpl hier="19" item="1"/>
          <tpl hier="20" item="2"/>
          <tpl hier="22" item="10"/>
          <tpl hier="23" item="5"/>
          <tpl hier="24" item="4"/>
          <tpl fld="0" item="0"/>
        </tpls>
      </m>
      <m>
        <tpls c="8">
          <tpl fld="1" item="110"/>
          <tpl hier="17" item="3"/>
          <tpl hier="19" item="1"/>
          <tpl hier="20" item="2"/>
          <tpl hier="22" item="10"/>
          <tpl hier="23" item="5"/>
          <tpl hier="24" item="4"/>
          <tpl fld="0" item="0"/>
        </tpls>
      </m>
      <m>
        <tpls c="8">
          <tpl fld="1" item="106"/>
          <tpl hier="17" item="3"/>
          <tpl hier="19" item="1"/>
          <tpl hier="20" item="2"/>
          <tpl hier="22" item="10"/>
          <tpl hier="23" item="5"/>
          <tpl hier="24" item="4"/>
          <tpl fld="0" item="0"/>
        </tpls>
      </m>
      <m>
        <tpls c="8">
          <tpl fld="1" item="102"/>
          <tpl hier="17" item="3"/>
          <tpl hier="19" item="1"/>
          <tpl hier="20" item="2"/>
          <tpl hier="22" item="10"/>
          <tpl hier="23" item="5"/>
          <tpl hier="24" item="4"/>
          <tpl fld="0" item="0"/>
        </tpls>
      </m>
      <m>
        <tpls c="8">
          <tpl fld="1" item="98"/>
          <tpl hier="17" item="3"/>
          <tpl hier="19" item="1"/>
          <tpl hier="20" item="2"/>
          <tpl hier="22" item="10"/>
          <tpl hier="23" item="5"/>
          <tpl hier="24" item="4"/>
          <tpl fld="0" item="0"/>
        </tpls>
      </m>
      <m>
        <tpls c="8">
          <tpl fld="1" item="94"/>
          <tpl hier="17" item="3"/>
          <tpl hier="19" item="1"/>
          <tpl hier="20" item="2"/>
          <tpl hier="22" item="10"/>
          <tpl hier="23" item="5"/>
          <tpl hier="24" item="4"/>
          <tpl fld="0" item="0"/>
        </tpls>
      </m>
      <m>
        <tpls c="8">
          <tpl fld="1" item="90"/>
          <tpl hier="17" item="3"/>
          <tpl hier="19" item="1"/>
          <tpl hier="20" item="2"/>
          <tpl hier="22" item="10"/>
          <tpl hier="23" item="5"/>
          <tpl hier="24" item="4"/>
          <tpl fld="0" item="0"/>
        </tpls>
      </m>
      <n v="2">
        <tpls c="8">
          <tpl fld="1" item="86"/>
          <tpl hier="17" item="3"/>
          <tpl hier="19" item="1"/>
          <tpl hier="20" item="2"/>
          <tpl hier="22" item="10"/>
          <tpl hier="23" item="5"/>
          <tpl hier="24" item="4"/>
          <tpl fld="0" item="0"/>
        </tpls>
      </n>
      <n v="2">
        <tpls c="8">
          <tpl fld="1" item="82"/>
          <tpl hier="17" item="3"/>
          <tpl hier="19" item="1"/>
          <tpl hier="20" item="2"/>
          <tpl hier="22" item="10"/>
          <tpl hier="23" item="5"/>
          <tpl hier="24" item="4"/>
          <tpl fld="0" item="0"/>
        </tpls>
      </n>
      <n v="2">
        <tpls c="8">
          <tpl fld="1" item="78"/>
          <tpl hier="17" item="3"/>
          <tpl hier="19" item="1"/>
          <tpl hier="20" item="2"/>
          <tpl hier="22" item="10"/>
          <tpl hier="23" item="5"/>
          <tpl hier="24" item="4"/>
          <tpl fld="0" item="0"/>
        </tpls>
      </n>
      <m>
        <tpls c="8">
          <tpl fld="1" item="74"/>
          <tpl hier="17" item="3"/>
          <tpl hier="19" item="1"/>
          <tpl hier="20" item="2"/>
          <tpl hier="22" item="10"/>
          <tpl hier="23" item="5"/>
          <tpl hier="24" item="4"/>
          <tpl fld="0" item="0"/>
        </tpls>
      </m>
      <n v="3">
        <tpls c="8">
          <tpl fld="1" item="70"/>
          <tpl hier="17" item="3"/>
          <tpl hier="19" item="1"/>
          <tpl hier="20" item="2"/>
          <tpl hier="22" item="10"/>
          <tpl hier="23" item="5"/>
          <tpl hier="24" item="4"/>
          <tpl fld="0" item="0"/>
        </tpls>
      </n>
      <n v="1">
        <tpls c="8">
          <tpl fld="1" item="66"/>
          <tpl hier="17" item="3"/>
          <tpl hier="19" item="1"/>
          <tpl hier="20" item="2"/>
          <tpl hier="22" item="10"/>
          <tpl hier="23" item="5"/>
          <tpl hier="24" item="4"/>
          <tpl fld="0" item="0"/>
        </tpls>
      </n>
      <n v="2">
        <tpls c="8">
          <tpl fld="1" item="62"/>
          <tpl hier="17" item="3"/>
          <tpl hier="19" item="1"/>
          <tpl hier="20" item="2"/>
          <tpl hier="22" item="10"/>
          <tpl hier="23" item="5"/>
          <tpl hier="24" item="4"/>
          <tpl fld="0" item="0"/>
        </tpls>
      </n>
      <m>
        <tpls c="8">
          <tpl fld="1" item="58"/>
          <tpl hier="17" item="3"/>
          <tpl hier="19" item="1"/>
          <tpl hier="20" item="2"/>
          <tpl hier="22" item="10"/>
          <tpl hier="23" item="5"/>
          <tpl hier="24" item="4"/>
          <tpl fld="0" item="0"/>
        </tpls>
      </m>
      <m>
        <tpls c="8">
          <tpl fld="1" item="54"/>
          <tpl hier="17" item="3"/>
          <tpl hier="19" item="1"/>
          <tpl hier="20" item="2"/>
          <tpl hier="22" item="10"/>
          <tpl hier="23" item="5"/>
          <tpl hier="24" item="4"/>
          <tpl fld="0" item="0"/>
        </tpls>
      </m>
      <m>
        <tpls c="8">
          <tpl fld="1" item="50"/>
          <tpl hier="17" item="3"/>
          <tpl hier="19" item="1"/>
          <tpl hier="20" item="2"/>
          <tpl hier="22" item="10"/>
          <tpl hier="23" item="5"/>
          <tpl hier="24" item="4"/>
          <tpl fld="0" item="0"/>
        </tpls>
      </m>
      <m>
        <tpls c="8">
          <tpl fld="1" item="46"/>
          <tpl hier="17" item="3"/>
          <tpl hier="19" item="1"/>
          <tpl hier="20" item="2"/>
          <tpl hier="22" item="10"/>
          <tpl hier="23" item="5"/>
          <tpl hier="24" item="4"/>
          <tpl fld="0" item="0"/>
        </tpls>
      </m>
      <m>
        <tpls c="8">
          <tpl fld="1" item="42"/>
          <tpl hier="17" item="3"/>
          <tpl hier="19" item="1"/>
          <tpl hier="20" item="2"/>
          <tpl hier="22" item="10"/>
          <tpl hier="23" item="5"/>
          <tpl hier="24" item="4"/>
          <tpl fld="0" item="0"/>
        </tpls>
      </m>
      <m>
        <tpls c="8">
          <tpl fld="1" item="38"/>
          <tpl hier="17" item="3"/>
          <tpl hier="19" item="1"/>
          <tpl hier="20" item="2"/>
          <tpl hier="22" item="10"/>
          <tpl hier="23" item="5"/>
          <tpl hier="24" item="4"/>
          <tpl fld="0" item="0"/>
        </tpls>
      </m>
      <m>
        <tpls c="8">
          <tpl fld="1" item="34"/>
          <tpl hier="17" item="3"/>
          <tpl hier="19" item="1"/>
          <tpl hier="20" item="2"/>
          <tpl hier="22" item="10"/>
          <tpl hier="23" item="5"/>
          <tpl hier="24" item="4"/>
          <tpl fld="0" item="0"/>
        </tpls>
      </m>
      <n v="2">
        <tpls c="8">
          <tpl fld="1" item="30"/>
          <tpl hier="17" item="3"/>
          <tpl hier="19" item="1"/>
          <tpl hier="20" item="2"/>
          <tpl hier="22" item="10"/>
          <tpl hier="23" item="5"/>
          <tpl hier="24" item="4"/>
          <tpl fld="0" item="0"/>
        </tpls>
      </n>
      <m>
        <tpls c="8">
          <tpl fld="1" item="26"/>
          <tpl hier="17" item="3"/>
          <tpl hier="19" item="1"/>
          <tpl hier="20" item="2"/>
          <tpl hier="22" item="10"/>
          <tpl hier="23" item="5"/>
          <tpl hier="24" item="4"/>
          <tpl fld="0" item="0"/>
        </tpls>
      </m>
      <m>
        <tpls c="8">
          <tpl fld="1" item="22"/>
          <tpl hier="17" item="3"/>
          <tpl hier="19" item="1"/>
          <tpl hier="20" item="2"/>
          <tpl hier="22" item="10"/>
          <tpl hier="23" item="5"/>
          <tpl hier="24" item="4"/>
          <tpl fld="0" item="0"/>
        </tpls>
      </m>
      <m>
        <tpls c="8">
          <tpl fld="1" item="18"/>
          <tpl hier="17" item="3"/>
          <tpl hier="19" item="1"/>
          <tpl hier="20" item="2"/>
          <tpl hier="22" item="10"/>
          <tpl hier="23" item="5"/>
          <tpl hier="24" item="4"/>
          <tpl fld="0" item="0"/>
        </tpls>
      </m>
      <n v="1">
        <tpls c="8">
          <tpl fld="1" item="14"/>
          <tpl hier="17" item="3"/>
          <tpl hier="19" item="1"/>
          <tpl hier="20" item="2"/>
          <tpl hier="22" item="10"/>
          <tpl hier="23" item="5"/>
          <tpl hier="24" item="4"/>
          <tpl fld="0" item="0"/>
        </tpls>
      </n>
      <n v="1">
        <tpls c="8">
          <tpl fld="1" item="10"/>
          <tpl hier="17" item="3"/>
          <tpl hier="19" item="1"/>
          <tpl hier="20" item="2"/>
          <tpl hier="22" item="10"/>
          <tpl hier="23" item="5"/>
          <tpl hier="24" item="4"/>
          <tpl fld="0" item="0"/>
        </tpls>
      </n>
      <m>
        <tpls c="8">
          <tpl fld="1" item="6"/>
          <tpl hier="17" item="3"/>
          <tpl hier="19" item="1"/>
          <tpl hier="20" item="2"/>
          <tpl hier="22" item="10"/>
          <tpl hier="23" item="5"/>
          <tpl hier="24" item="4"/>
          <tpl fld="0" item="0"/>
        </tpls>
      </m>
      <n v="3">
        <tpls c="8">
          <tpl fld="1" item="2"/>
          <tpl hier="17" item="3"/>
          <tpl hier="19" item="1"/>
          <tpl hier="20" item="2"/>
          <tpl hier="22" item="10"/>
          <tpl hier="23" item="5"/>
          <tpl hier="24" item="4"/>
          <tpl fld="0" item="0"/>
        </tpls>
      </n>
      <m>
        <tpls c="8">
          <tpl fld="1" item="133"/>
          <tpl hier="17" item="3"/>
          <tpl hier="19" item="1"/>
          <tpl hier="20" item="2"/>
          <tpl hier="22" item="10"/>
          <tpl hier="23" item="5"/>
          <tpl hier="24" item="4"/>
          <tpl fld="0" item="1"/>
        </tpls>
      </m>
      <m>
        <tpls c="8">
          <tpl fld="1" item="125"/>
          <tpl hier="17" item="3"/>
          <tpl hier="19" item="1"/>
          <tpl hier="20" item="2"/>
          <tpl hier="22" item="10"/>
          <tpl hier="23" item="5"/>
          <tpl hier="24" item="4"/>
          <tpl fld="0" item="1"/>
        </tpls>
      </m>
      <m>
        <tpls c="8">
          <tpl fld="1" item="117"/>
          <tpl hier="17" item="3"/>
          <tpl hier="19" item="1"/>
          <tpl hier="20" item="2"/>
          <tpl hier="22" item="10"/>
          <tpl hier="23" item="5"/>
          <tpl hier="24" item="4"/>
          <tpl fld="0" item="1"/>
        </tpls>
      </m>
      <m>
        <tpls c="8">
          <tpl fld="1" item="85"/>
          <tpl hier="17" item="3"/>
          <tpl hier="19" item="1"/>
          <tpl hier="20" item="2"/>
          <tpl hier="22" item="10"/>
          <tpl hier="23" item="5"/>
          <tpl hier="24" item="4"/>
          <tpl fld="0" item="1"/>
        </tpls>
      </m>
      <n v="33.729999542236328">
        <tpls c="8">
          <tpl fld="1" item="77"/>
          <tpl hier="17" item="3"/>
          <tpl hier="19" item="1"/>
          <tpl hier="20" item="2"/>
          <tpl hier="22" item="10"/>
          <tpl hier="23" item="5"/>
          <tpl hier="24" item="4"/>
          <tpl fld="0" item="1"/>
        </tpls>
      </n>
      <n v="67.459999084472656">
        <tpls c="8">
          <tpl fld="1" item="69"/>
          <tpl hier="17" item="3"/>
          <tpl hier="19" item="1"/>
          <tpl hier="20" item="2"/>
          <tpl hier="22" item="10"/>
          <tpl hier="23" item="5"/>
          <tpl hier="24" item="4"/>
          <tpl fld="0" item="1"/>
        </tpls>
      </n>
      <n v="33.729999542236328">
        <tpls c="8">
          <tpl fld="1" item="53"/>
          <tpl hier="17" item="3"/>
          <tpl hier="19" item="1"/>
          <tpl hier="20" item="2"/>
          <tpl hier="22" item="10"/>
          <tpl hier="23" item="5"/>
          <tpl hier="24" item="4"/>
          <tpl fld="0" item="1"/>
        </tpls>
      </n>
      <n v="33.729999542236328">
        <tpls c="8">
          <tpl fld="1" item="45"/>
          <tpl hier="17" item="3"/>
          <tpl hier="19" item="1"/>
          <tpl hier="20" item="2"/>
          <tpl hier="22" item="10"/>
          <tpl hier="23" item="5"/>
          <tpl hier="24" item="4"/>
          <tpl fld="0" item="1"/>
        </tpls>
      </n>
      <n v="67.459999084472656">
        <tpls c="8">
          <tpl fld="1" item="37"/>
          <tpl hier="17" item="3"/>
          <tpl hier="19" item="1"/>
          <tpl hier="20" item="2"/>
          <tpl hier="22" item="10"/>
          <tpl hier="23" item="5"/>
          <tpl hier="24" item="4"/>
          <tpl fld="0" item="1"/>
        </tpls>
      </n>
      <n v="33.729999542236328">
        <tpls c="8">
          <tpl fld="1" item="29"/>
          <tpl hier="17" item="3"/>
          <tpl hier="19" item="1"/>
          <tpl hier="20" item="2"/>
          <tpl hier="22" item="10"/>
          <tpl hier="23" item="5"/>
          <tpl hier="24" item="4"/>
          <tpl fld="0" item="1"/>
        </tpls>
      </n>
      <m>
        <tpls c="8">
          <tpl fld="1" item="21"/>
          <tpl hier="17" item="3"/>
          <tpl hier="19" item="1"/>
          <tpl hier="20" item="2"/>
          <tpl hier="22" item="10"/>
          <tpl hier="23" item="5"/>
          <tpl hier="24" item="4"/>
          <tpl fld="0" item="1"/>
        </tpls>
      </m>
      <n v="67.459999084472656">
        <tpls c="8">
          <tpl fld="1" item="5"/>
          <tpl hier="17" item="3"/>
          <tpl hier="19" item="1"/>
          <tpl hier="20" item="2"/>
          <tpl hier="22" item="10"/>
          <tpl hier="23" item="5"/>
          <tpl hier="24" item="4"/>
          <tpl fld="0" item="1"/>
        </tpls>
      </n>
      <n v="101.18999862670898">
        <tpls c="8">
          <tpl fld="1" item="197"/>
          <tpl hier="17" item="3"/>
          <tpl hier="19" item="1"/>
          <tpl hier="20" item="2"/>
          <tpl hier="22" item="10"/>
          <tpl hier="23" item="5"/>
          <tpl hier="24" item="4"/>
          <tpl fld="0" item="1"/>
        </tpls>
      </n>
      <m>
        <tpls c="8">
          <tpl fld="1" item="193"/>
          <tpl hier="17" item="3"/>
          <tpl hier="19" item="1"/>
          <tpl hier="20" item="2"/>
          <tpl hier="22" item="10"/>
          <tpl hier="23" item="5"/>
          <tpl hier="24" item="4"/>
          <tpl fld="0" item="1"/>
        </tpls>
      </m>
      <n v="101.18999862670898">
        <tpls c="8">
          <tpl fld="1" item="189"/>
          <tpl hier="17" item="3"/>
          <tpl hier="19" item="1"/>
          <tpl hier="20" item="2"/>
          <tpl hier="22" item="10"/>
          <tpl hier="23" item="5"/>
          <tpl hier="24" item="4"/>
          <tpl fld="0" item="1"/>
        </tpls>
      </n>
      <n v="33.729999542236328">
        <tpls c="8">
          <tpl fld="1" item="185"/>
          <tpl hier="17" item="3"/>
          <tpl hier="19" item="1"/>
          <tpl hier="20" item="2"/>
          <tpl hier="22" item="10"/>
          <tpl hier="23" item="5"/>
          <tpl hier="24" item="4"/>
          <tpl fld="0" item="1"/>
        </tpls>
      </n>
      <n v="33.729999542236328">
        <tpls c="8">
          <tpl fld="1" item="181"/>
          <tpl hier="17" item="3"/>
          <tpl hier="19" item="1"/>
          <tpl hier="20" item="2"/>
          <tpl hier="22" item="10"/>
          <tpl hier="23" item="5"/>
          <tpl hier="24" item="4"/>
          <tpl fld="0" item="1"/>
        </tpls>
      </n>
      <m>
        <tpls c="8">
          <tpl fld="1" item="177"/>
          <tpl hier="17" item="3"/>
          <tpl hier="19" item="1"/>
          <tpl hier="20" item="2"/>
          <tpl hier="22" item="10"/>
          <tpl hier="23" item="5"/>
          <tpl hier="24" item="4"/>
          <tpl fld="0" item="1"/>
        </tpls>
      </m>
      <m>
        <tpls c="8">
          <tpl fld="1" item="173"/>
          <tpl hier="17" item="3"/>
          <tpl hier="19" item="1"/>
          <tpl hier="20" item="2"/>
          <tpl hier="22" item="10"/>
          <tpl hier="23" item="5"/>
          <tpl hier="24" item="4"/>
          <tpl fld="0" item="1"/>
        </tpls>
      </m>
      <n v="134.91999816894531">
        <tpls c="8">
          <tpl fld="1" item="169"/>
          <tpl hier="17" item="3"/>
          <tpl hier="19" item="1"/>
          <tpl hier="20" item="2"/>
          <tpl hier="22" item="10"/>
          <tpl hier="23" item="5"/>
          <tpl hier="24" item="4"/>
          <tpl fld="0" item="1"/>
        </tpls>
      </n>
      <m>
        <tpls c="8">
          <tpl fld="1" item="165"/>
          <tpl hier="17" item="3"/>
          <tpl hier="19" item="1"/>
          <tpl hier="20" item="2"/>
          <tpl hier="22" item="10"/>
          <tpl hier="23" item="5"/>
          <tpl hier="24" item="4"/>
          <tpl fld="0" item="1"/>
        </tpls>
      </m>
      <m>
        <tpls c="8">
          <tpl fld="1" item="161"/>
          <tpl hier="17" item="3"/>
          <tpl hier="19" item="1"/>
          <tpl hier="20" item="2"/>
          <tpl hier="22" item="10"/>
          <tpl hier="23" item="5"/>
          <tpl hier="24" item="4"/>
          <tpl fld="0" item="1"/>
        </tpls>
      </m>
      <n v="101.18999862670898">
        <tpls c="8">
          <tpl fld="1" item="157"/>
          <tpl hier="17" item="3"/>
          <tpl hier="19" item="1"/>
          <tpl hier="20" item="2"/>
          <tpl hier="22" item="10"/>
          <tpl hier="23" item="5"/>
          <tpl hier="24" item="4"/>
          <tpl fld="0" item="1"/>
        </tpls>
      </n>
      <m>
        <tpls c="8">
          <tpl fld="1" item="153"/>
          <tpl hier="17" item="3"/>
          <tpl hier="19" item="1"/>
          <tpl hier="20" item="2"/>
          <tpl hier="22" item="10"/>
          <tpl hier="23" item="5"/>
          <tpl hier="24" item="4"/>
          <tpl fld="0" item="1"/>
        </tpls>
      </m>
      <n v="33.729999542236328">
        <tpls c="8">
          <tpl fld="1" item="149"/>
          <tpl hier="17" item="3"/>
          <tpl hier="19" item="1"/>
          <tpl hier="20" item="2"/>
          <tpl hier="22" item="10"/>
          <tpl hier="23" item="5"/>
          <tpl hier="24" item="4"/>
          <tpl fld="0" item="1"/>
        </tpls>
      </n>
      <n v="33.729999542236328">
        <tpls c="8">
          <tpl fld="1" item="145"/>
          <tpl hier="17" item="3"/>
          <tpl hier="19" item="1"/>
          <tpl hier="20" item="2"/>
          <tpl hier="22" item="10"/>
          <tpl hier="23" item="5"/>
          <tpl hier="24" item="4"/>
          <tpl fld="0" item="1"/>
        </tpls>
      </n>
      <m>
        <tpls c="8">
          <tpl fld="1" item="141"/>
          <tpl hier="17" item="3"/>
          <tpl hier="19" item="1"/>
          <tpl hier="20" item="2"/>
          <tpl hier="22" item="10"/>
          <tpl hier="23" item="5"/>
          <tpl hier="24" item="4"/>
          <tpl fld="0" item="1"/>
        </tpls>
      </m>
      <n v="33.729999542236328">
        <tpls c="8">
          <tpl fld="1" item="113"/>
          <tpl hier="17" item="3"/>
          <tpl hier="19" item="1"/>
          <tpl hier="20" item="2"/>
          <tpl hier="22" item="10"/>
          <tpl hier="23" item="5"/>
          <tpl hier="24" item="4"/>
          <tpl fld="0" item="1"/>
        </tpls>
      </n>
      <m>
        <tpls c="8">
          <tpl fld="1" item="109"/>
          <tpl hier="17" item="3"/>
          <tpl hier="19" item="1"/>
          <tpl hier="20" item="2"/>
          <tpl hier="22" item="10"/>
          <tpl hier="23" item="5"/>
          <tpl hier="24" item="4"/>
          <tpl fld="0" item="1"/>
        </tpls>
      </m>
      <m>
        <tpls c="8">
          <tpl fld="1" item="105"/>
          <tpl hier="17" item="3"/>
          <tpl hier="19" item="1"/>
          <tpl hier="20" item="2"/>
          <tpl hier="22" item="10"/>
          <tpl hier="23" item="5"/>
          <tpl hier="24" item="4"/>
          <tpl fld="0" item="1"/>
        </tpls>
      </m>
      <n v="67.459999084472656">
        <tpls c="8">
          <tpl fld="1" item="101"/>
          <tpl hier="17" item="3"/>
          <tpl hier="19" item="1"/>
          <tpl hier="20" item="2"/>
          <tpl hier="22" item="10"/>
          <tpl hier="23" item="5"/>
          <tpl hier="24" item="4"/>
          <tpl fld="0" item="1"/>
        </tpls>
      </n>
      <n v="33.729999542236328">
        <tpls c="8">
          <tpl fld="1" item="97"/>
          <tpl hier="17" item="3"/>
          <tpl hier="19" item="1"/>
          <tpl hier="20" item="2"/>
          <tpl hier="22" item="10"/>
          <tpl hier="23" item="5"/>
          <tpl hier="24" item="4"/>
          <tpl fld="0" item="1"/>
        </tpls>
      </n>
      <m>
        <tpls c="8">
          <tpl fld="1" item="89"/>
          <tpl hier="17" item="3"/>
          <tpl hier="19" item="1"/>
          <tpl hier="20" item="2"/>
          <tpl hier="22" item="10"/>
          <tpl hier="23" item="5"/>
          <tpl hier="24" item="4"/>
          <tpl fld="0" item="1"/>
        </tpls>
      </m>
      <m>
        <tpls c="8">
          <tpl fld="1" item="65"/>
          <tpl hier="17" item="3"/>
          <tpl hier="19" item="1"/>
          <tpl hier="20" item="2"/>
          <tpl hier="22" item="10"/>
          <tpl hier="23" item="5"/>
          <tpl hier="24" item="4"/>
          <tpl fld="0" item="1"/>
        </tpls>
      </m>
      <m>
        <tpls c="8">
          <tpl fld="1" item="41"/>
          <tpl hier="17" item="3"/>
          <tpl hier="19" item="1"/>
          <tpl hier="20" item="2"/>
          <tpl hier="22" item="10"/>
          <tpl hier="23" item="5"/>
          <tpl hier="24" item="4"/>
          <tpl fld="0" item="1"/>
        </tpls>
      </m>
      <m>
        <tpls c="8">
          <tpl fld="1" item="13"/>
          <tpl hier="17" item="3"/>
          <tpl hier="19" item="1"/>
          <tpl hier="20" item="2"/>
          <tpl hier="22" item="10"/>
          <tpl hier="23" item="5"/>
          <tpl hier="24" item="4"/>
          <tpl fld="0" item="1"/>
        </tpls>
      </m>
      <n v="3">
        <tpls c="8">
          <tpl fld="1" item="197"/>
          <tpl hier="17" item="3"/>
          <tpl hier="19" item="1"/>
          <tpl hier="20" item="2"/>
          <tpl hier="22" item="10"/>
          <tpl hier="23" item="5"/>
          <tpl hier="24" item="4"/>
          <tpl fld="0" item="0"/>
        </tpls>
      </n>
      <m>
        <tpls c="8">
          <tpl fld="1" item="193"/>
          <tpl hier="17" item="3"/>
          <tpl hier="19" item="1"/>
          <tpl hier="20" item="2"/>
          <tpl hier="22" item="10"/>
          <tpl hier="23" item="5"/>
          <tpl hier="24" item="4"/>
          <tpl fld="0" item="0"/>
        </tpls>
      </m>
      <n v="3">
        <tpls c="8">
          <tpl fld="1" item="189"/>
          <tpl hier="17" item="3"/>
          <tpl hier="19" item="1"/>
          <tpl hier="20" item="2"/>
          <tpl hier="22" item="10"/>
          <tpl hier="23" item="5"/>
          <tpl hier="24" item="4"/>
          <tpl fld="0" item="0"/>
        </tpls>
      </n>
      <n v="1">
        <tpls c="8">
          <tpl fld="1" item="185"/>
          <tpl hier="17" item="3"/>
          <tpl hier="19" item="1"/>
          <tpl hier="20" item="2"/>
          <tpl hier="22" item="10"/>
          <tpl hier="23" item="5"/>
          <tpl hier="24" item="4"/>
          <tpl fld="0" item="0"/>
        </tpls>
      </n>
      <n v="1">
        <tpls c="8">
          <tpl fld="1" item="181"/>
          <tpl hier="17" item="3"/>
          <tpl hier="19" item="1"/>
          <tpl hier="20" item="2"/>
          <tpl hier="22" item="10"/>
          <tpl hier="23" item="5"/>
          <tpl hier="24" item="4"/>
          <tpl fld="0" item="0"/>
        </tpls>
      </n>
      <m>
        <tpls c="8">
          <tpl fld="1" item="177"/>
          <tpl hier="17" item="3"/>
          <tpl hier="19" item="1"/>
          <tpl hier="20" item="2"/>
          <tpl hier="22" item="10"/>
          <tpl hier="23" item="5"/>
          <tpl hier="24" item="4"/>
          <tpl fld="0" item="0"/>
        </tpls>
      </m>
      <m>
        <tpls c="8">
          <tpl fld="1" item="173"/>
          <tpl hier="17" item="3"/>
          <tpl hier="19" item="1"/>
          <tpl hier="20" item="2"/>
          <tpl hier="22" item="10"/>
          <tpl hier="23" item="5"/>
          <tpl hier="24" item="4"/>
          <tpl fld="0" item="0"/>
        </tpls>
      </m>
      <n v="3">
        <tpls c="8">
          <tpl fld="1" item="169"/>
          <tpl hier="17" item="3"/>
          <tpl hier="19" item="1"/>
          <tpl hier="20" item="2"/>
          <tpl hier="22" item="10"/>
          <tpl hier="23" item="5"/>
          <tpl hier="24" item="4"/>
          <tpl fld="0" item="0"/>
        </tpls>
      </n>
      <m>
        <tpls c="8">
          <tpl fld="1" item="165"/>
          <tpl hier="17" item="3"/>
          <tpl hier="19" item="1"/>
          <tpl hier="20" item="2"/>
          <tpl hier="22" item="10"/>
          <tpl hier="23" item="5"/>
          <tpl hier="24" item="4"/>
          <tpl fld="0" item="0"/>
        </tpls>
      </m>
      <m>
        <tpls c="8">
          <tpl fld="1" item="161"/>
          <tpl hier="17" item="3"/>
          <tpl hier="19" item="1"/>
          <tpl hier="20" item="2"/>
          <tpl hier="22" item="10"/>
          <tpl hier="23" item="5"/>
          <tpl hier="24" item="4"/>
          <tpl fld="0" item="0"/>
        </tpls>
      </m>
      <n v="3">
        <tpls c="8">
          <tpl fld="1" item="157"/>
          <tpl hier="17" item="3"/>
          <tpl hier="19" item="1"/>
          <tpl hier="20" item="2"/>
          <tpl hier="22" item="10"/>
          <tpl hier="23" item="5"/>
          <tpl hier="24" item="4"/>
          <tpl fld="0" item="0"/>
        </tpls>
      </n>
      <m>
        <tpls c="8">
          <tpl fld="1" item="153"/>
          <tpl hier="17" item="3"/>
          <tpl hier="19" item="1"/>
          <tpl hier="20" item="2"/>
          <tpl hier="22" item="10"/>
          <tpl hier="23" item="5"/>
          <tpl hier="24" item="4"/>
          <tpl fld="0" item="0"/>
        </tpls>
      </m>
      <n v="1">
        <tpls c="8">
          <tpl fld="1" item="149"/>
          <tpl hier="17" item="3"/>
          <tpl hier="19" item="1"/>
          <tpl hier="20" item="2"/>
          <tpl hier="22" item="10"/>
          <tpl hier="23" item="5"/>
          <tpl hier="24" item="4"/>
          <tpl fld="0" item="0"/>
        </tpls>
      </n>
      <n v="1">
        <tpls c="8">
          <tpl fld="1" item="145"/>
          <tpl hier="17" item="3"/>
          <tpl hier="19" item="1"/>
          <tpl hier="20" item="2"/>
          <tpl hier="22" item="10"/>
          <tpl hier="23" item="5"/>
          <tpl hier="24" item="4"/>
          <tpl fld="0" item="0"/>
        </tpls>
      </n>
      <m>
        <tpls c="8">
          <tpl fld="1" item="141"/>
          <tpl hier="17" item="3"/>
          <tpl hier="19" item="1"/>
          <tpl hier="20" item="2"/>
          <tpl hier="22" item="10"/>
          <tpl hier="23" item="5"/>
          <tpl hier="24" item="4"/>
          <tpl fld="0" item="0"/>
        </tpls>
      </m>
      <m>
        <tpls c="8">
          <tpl fld="1" item="137"/>
          <tpl hier="17" item="3"/>
          <tpl hier="19" item="1"/>
          <tpl hier="20" item="2"/>
          <tpl hier="22" item="10"/>
          <tpl hier="23" item="5"/>
          <tpl hier="24" item="4"/>
          <tpl fld="0" item="0"/>
        </tpls>
      </m>
      <m>
        <tpls c="8">
          <tpl fld="1" item="133"/>
          <tpl hier="17" item="3"/>
          <tpl hier="19" item="1"/>
          <tpl hier="20" item="2"/>
          <tpl hier="22" item="10"/>
          <tpl hier="23" item="5"/>
          <tpl hier="24" item="4"/>
          <tpl fld="0" item="0"/>
        </tpls>
      </m>
      <n v="2">
        <tpls c="8">
          <tpl fld="1" item="129"/>
          <tpl hier="17" item="3"/>
          <tpl hier="19" item="1"/>
          <tpl hier="20" item="2"/>
          <tpl hier="22" item="10"/>
          <tpl hier="23" item="5"/>
          <tpl hier="24" item="4"/>
          <tpl fld="0" item="0"/>
        </tpls>
      </n>
      <m>
        <tpls c="8">
          <tpl fld="1" item="125"/>
          <tpl hier="17" item="3"/>
          <tpl hier="19" item="1"/>
          <tpl hier="20" item="2"/>
          <tpl hier="22" item="10"/>
          <tpl hier="23" item="5"/>
          <tpl hier="24" item="4"/>
          <tpl fld="0" item="0"/>
        </tpls>
      </m>
      <n v="1">
        <tpls c="8">
          <tpl fld="1" item="121"/>
          <tpl hier="17" item="3"/>
          <tpl hier="19" item="1"/>
          <tpl hier="20" item="2"/>
          <tpl hier="22" item="10"/>
          <tpl hier="23" item="5"/>
          <tpl hier="24" item="4"/>
          <tpl fld="0" item="0"/>
        </tpls>
      </n>
      <m>
        <tpls c="8">
          <tpl fld="1" item="117"/>
          <tpl hier="17" item="3"/>
          <tpl hier="19" item="1"/>
          <tpl hier="20" item="2"/>
          <tpl hier="22" item="10"/>
          <tpl hier="23" item="5"/>
          <tpl hier="24" item="4"/>
          <tpl fld="0" item="0"/>
        </tpls>
      </m>
      <n v="1">
        <tpls c="8">
          <tpl fld="1" item="113"/>
          <tpl hier="17" item="3"/>
          <tpl hier="19" item="1"/>
          <tpl hier="20" item="2"/>
          <tpl hier="22" item="10"/>
          <tpl hier="23" item="5"/>
          <tpl hier="24" item="4"/>
          <tpl fld="0" item="0"/>
        </tpls>
      </n>
      <m>
        <tpls c="8">
          <tpl fld="1" item="109"/>
          <tpl hier="17" item="3"/>
          <tpl hier="19" item="1"/>
          <tpl hier="20" item="2"/>
          <tpl hier="22" item="10"/>
          <tpl hier="23" item="5"/>
          <tpl hier="24" item="4"/>
          <tpl fld="0" item="0"/>
        </tpls>
      </m>
      <m>
        <tpls c="8">
          <tpl fld="1" item="105"/>
          <tpl hier="17" item="3"/>
          <tpl hier="19" item="1"/>
          <tpl hier="20" item="2"/>
          <tpl hier="22" item="10"/>
          <tpl hier="23" item="5"/>
          <tpl hier="24" item="4"/>
          <tpl fld="0" item="0"/>
        </tpls>
      </m>
      <n v="2">
        <tpls c="8">
          <tpl fld="1" item="101"/>
          <tpl hier="17" item="3"/>
          <tpl hier="19" item="1"/>
          <tpl hier="20" item="2"/>
          <tpl hier="22" item="10"/>
          <tpl hier="23" item="5"/>
          <tpl hier="24" item="4"/>
          <tpl fld="0" item="0"/>
        </tpls>
      </n>
      <n v="1">
        <tpls c="8">
          <tpl fld="1" item="97"/>
          <tpl hier="17" item="3"/>
          <tpl hier="19" item="1"/>
          <tpl hier="20" item="2"/>
          <tpl hier="22" item="10"/>
          <tpl hier="23" item="5"/>
          <tpl hier="24" item="4"/>
          <tpl fld="0" item="0"/>
        </tpls>
      </n>
      <n v="3">
        <tpls c="8">
          <tpl fld="1" item="93"/>
          <tpl hier="17" item="3"/>
          <tpl hier="19" item="1"/>
          <tpl hier="20" item="2"/>
          <tpl hier="22" item="10"/>
          <tpl hier="23" item="5"/>
          <tpl hier="24" item="4"/>
          <tpl fld="0" item="0"/>
        </tpls>
      </n>
      <m>
        <tpls c="8">
          <tpl fld="1" item="89"/>
          <tpl hier="17" item="3"/>
          <tpl hier="19" item="1"/>
          <tpl hier="20" item="2"/>
          <tpl hier="22" item="10"/>
          <tpl hier="23" item="5"/>
          <tpl hier="24" item="4"/>
          <tpl fld="0" item="0"/>
        </tpls>
      </m>
      <m>
        <tpls c="8">
          <tpl fld="1" item="85"/>
          <tpl hier="17" item="3"/>
          <tpl hier="19" item="1"/>
          <tpl hier="20" item="2"/>
          <tpl hier="22" item="10"/>
          <tpl hier="23" item="5"/>
          <tpl hier="24" item="4"/>
          <tpl fld="0" item="0"/>
        </tpls>
      </m>
      <n v="1">
        <tpls c="8">
          <tpl fld="1" item="81"/>
          <tpl hier="17" item="3"/>
          <tpl hier="19" item="1"/>
          <tpl hier="20" item="2"/>
          <tpl hier="22" item="10"/>
          <tpl hier="23" item="5"/>
          <tpl hier="24" item="4"/>
          <tpl fld="0" item="0"/>
        </tpls>
      </n>
      <n v="1">
        <tpls c="8">
          <tpl fld="1" item="77"/>
          <tpl hier="17" item="3"/>
          <tpl hier="19" item="1"/>
          <tpl hier="20" item="2"/>
          <tpl hier="22" item="10"/>
          <tpl hier="23" item="5"/>
          <tpl hier="24" item="4"/>
          <tpl fld="0" item="0"/>
        </tpls>
      </n>
      <n v="3">
        <tpls c="8">
          <tpl fld="1" item="73"/>
          <tpl hier="17" item="3"/>
          <tpl hier="19" item="1"/>
          <tpl hier="20" item="2"/>
          <tpl hier="22" item="10"/>
          <tpl hier="23" item="5"/>
          <tpl hier="24" item="4"/>
          <tpl fld="0" item="0"/>
        </tpls>
      </n>
      <n v="2">
        <tpls c="8">
          <tpl fld="1" item="69"/>
          <tpl hier="17" item="3"/>
          <tpl hier="19" item="1"/>
          <tpl hier="20" item="2"/>
          <tpl hier="22" item="10"/>
          <tpl hier="23" item="5"/>
          <tpl hier="24" item="4"/>
          <tpl fld="0" item="0"/>
        </tpls>
      </n>
      <m>
        <tpls c="8">
          <tpl fld="1" item="65"/>
          <tpl hier="17" item="3"/>
          <tpl hier="19" item="1"/>
          <tpl hier="20" item="2"/>
          <tpl hier="22" item="10"/>
          <tpl hier="23" item="5"/>
          <tpl hier="24" item="4"/>
          <tpl fld="0" item="0"/>
        </tpls>
      </m>
      <m>
        <tpls c="8">
          <tpl fld="1" item="61"/>
          <tpl hier="17" item="3"/>
          <tpl hier="19" item="1"/>
          <tpl hier="20" item="2"/>
          <tpl hier="22" item="10"/>
          <tpl hier="23" item="5"/>
          <tpl hier="24" item="4"/>
          <tpl fld="0" item="0"/>
        </tpls>
      </m>
      <n v="2">
        <tpls c="8">
          <tpl fld="1" item="57"/>
          <tpl hier="17" item="3"/>
          <tpl hier="19" item="1"/>
          <tpl hier="20" item="2"/>
          <tpl hier="22" item="10"/>
          <tpl hier="23" item="5"/>
          <tpl hier="24" item="4"/>
          <tpl fld="0" item="0"/>
        </tpls>
      </n>
      <n v="1">
        <tpls c="8">
          <tpl fld="1" item="53"/>
          <tpl hier="17" item="3"/>
          <tpl hier="19" item="1"/>
          <tpl hier="20" item="2"/>
          <tpl hier="22" item="10"/>
          <tpl hier="23" item="5"/>
          <tpl hier="24" item="4"/>
          <tpl fld="0" item="0"/>
        </tpls>
      </n>
      <n v="3">
        <tpls c="8">
          <tpl fld="1" item="49"/>
          <tpl hier="17" item="3"/>
          <tpl hier="19" item="1"/>
          <tpl hier="20" item="2"/>
          <tpl hier="22" item="10"/>
          <tpl hier="23" item="5"/>
          <tpl hier="24" item="4"/>
          <tpl fld="0" item="0"/>
        </tpls>
      </n>
      <n v="1">
        <tpls c="8">
          <tpl fld="1" item="45"/>
          <tpl hier="17" item="3"/>
          <tpl hier="19" item="1"/>
          <tpl hier="20" item="2"/>
          <tpl hier="22" item="10"/>
          <tpl hier="23" item="5"/>
          <tpl hier="24" item="4"/>
          <tpl fld="0" item="0"/>
        </tpls>
      </n>
      <m>
        <tpls c="8">
          <tpl fld="1" item="41"/>
          <tpl hier="17" item="3"/>
          <tpl hier="19" item="1"/>
          <tpl hier="20" item="2"/>
          <tpl hier="22" item="10"/>
          <tpl hier="23" item="5"/>
          <tpl hier="24" item="4"/>
          <tpl fld="0" item="0"/>
        </tpls>
      </m>
      <n v="1">
        <tpls c="8">
          <tpl fld="1" item="37"/>
          <tpl hier="17" item="3"/>
          <tpl hier="19" item="1"/>
          <tpl hier="20" item="2"/>
          <tpl hier="22" item="10"/>
          <tpl hier="23" item="5"/>
          <tpl hier="24" item="4"/>
          <tpl fld="0" item="0"/>
        </tpls>
      </n>
      <n v="1">
        <tpls c="8">
          <tpl fld="1" item="33"/>
          <tpl hier="17" item="3"/>
          <tpl hier="19" item="1"/>
          <tpl hier="20" item="2"/>
          <tpl hier="22" item="10"/>
          <tpl hier="23" item="5"/>
          <tpl hier="24" item="4"/>
          <tpl fld="0" item="0"/>
        </tpls>
      </n>
      <n v="1">
        <tpls c="8">
          <tpl fld="1" item="29"/>
          <tpl hier="17" item="3"/>
          <tpl hier="19" item="1"/>
          <tpl hier="20" item="2"/>
          <tpl hier="22" item="10"/>
          <tpl hier="23" item="5"/>
          <tpl hier="24" item="4"/>
          <tpl fld="0" item="0"/>
        </tpls>
      </n>
      <m>
        <tpls c="8">
          <tpl fld="1" item="25"/>
          <tpl hier="17" item="3"/>
          <tpl hier="19" item="1"/>
          <tpl hier="20" item="2"/>
          <tpl hier="22" item="10"/>
          <tpl hier="23" item="5"/>
          <tpl hier="24" item="4"/>
          <tpl fld="0" item="0"/>
        </tpls>
      </m>
      <m>
        <tpls c="8">
          <tpl fld="1" item="21"/>
          <tpl hier="17" item="3"/>
          <tpl hier="19" item="1"/>
          <tpl hier="20" item="2"/>
          <tpl hier="22" item="10"/>
          <tpl hier="23" item="5"/>
          <tpl hier="24" item="4"/>
          <tpl fld="0" item="0"/>
        </tpls>
      </m>
      <m>
        <tpls c="8">
          <tpl fld="1" item="13"/>
          <tpl hier="17" item="3"/>
          <tpl hier="19" item="1"/>
          <tpl hier="20" item="2"/>
          <tpl hier="22" item="10"/>
          <tpl hier="23" item="5"/>
          <tpl hier="24" item="4"/>
          <tpl fld="0" item="0"/>
        </tpls>
      </m>
      <n v="2">
        <tpls c="8">
          <tpl fld="1" item="9"/>
          <tpl hier="17" item="3"/>
          <tpl hier="19" item="1"/>
          <tpl hier="20" item="2"/>
          <tpl hier="22" item="10"/>
          <tpl hier="23" item="5"/>
          <tpl hier="24" item="4"/>
          <tpl fld="0" item="0"/>
        </tpls>
      </n>
      <n v="2">
        <tpls c="8">
          <tpl fld="1" item="5"/>
          <tpl hier="17" item="3"/>
          <tpl hier="19" item="1"/>
          <tpl hier="20" item="2"/>
          <tpl hier="22" item="10"/>
          <tpl hier="23" item="5"/>
          <tpl hier="24" item="4"/>
          <tpl fld="0" item="0"/>
        </tpls>
      </n>
      <m>
        <tpls c="8">
          <tpl fld="1" item="1"/>
          <tpl hier="17" item="3"/>
          <tpl hier="19" item="1"/>
          <tpl hier="20" item="2"/>
          <tpl hier="22" item="10"/>
          <tpl hier="23" item="5"/>
          <tpl hier="24" item="4"/>
          <tpl fld="0" item="0"/>
        </tpls>
      </m>
      <n v="33.729999542236328">
        <tpls c="8">
          <tpl fld="1" item="121"/>
          <tpl hier="17" item="3"/>
          <tpl hier="19" item="1"/>
          <tpl hier="20" item="2"/>
          <tpl hier="22" item="10"/>
          <tpl hier="23" item="5"/>
          <tpl hier="24" item="4"/>
          <tpl fld="0" item="1"/>
        </tpls>
      </n>
      <n v="101.18999862670898">
        <tpls c="8">
          <tpl fld="1" item="93"/>
          <tpl hier="17" item="3"/>
          <tpl hier="19" item="1"/>
          <tpl hier="20" item="2"/>
          <tpl hier="22" item="10"/>
          <tpl hier="23" item="5"/>
          <tpl hier="24" item="4"/>
          <tpl fld="0" item="1"/>
        </tpls>
      </n>
      <m>
        <tpls c="8">
          <tpl fld="1" item="61"/>
          <tpl hier="17" item="3"/>
          <tpl hier="19" item="1"/>
          <tpl hier="20" item="2"/>
          <tpl hier="22" item="10"/>
          <tpl hier="23" item="5"/>
          <tpl hier="24" item="4"/>
          <tpl fld="0" item="1"/>
        </tpls>
      </m>
      <n v="33.729999542236328">
        <tpls c="8">
          <tpl fld="1" item="33"/>
          <tpl hier="17" item="3"/>
          <tpl hier="19" item="1"/>
          <tpl hier="20" item="2"/>
          <tpl hier="22" item="10"/>
          <tpl hier="23" item="5"/>
          <tpl hier="24" item="4"/>
          <tpl fld="0" item="1"/>
        </tpls>
      </n>
      <n v="67.459999084472656">
        <tpls c="8">
          <tpl fld="1" item="9"/>
          <tpl hier="17" item="3"/>
          <tpl hier="19" item="1"/>
          <tpl hier="20" item="2"/>
          <tpl hier="22" item="10"/>
          <tpl hier="23" item="5"/>
          <tpl hier="24" item="4"/>
          <tpl fld="0" item="1"/>
        </tpls>
      </n>
      <n v="1">
        <tpls c="8">
          <tpl fld="1" item="156"/>
          <tpl hier="17" item="3"/>
          <tpl hier="19" item="1"/>
          <tpl hier="20" item="2"/>
          <tpl hier="22" item="10"/>
          <tpl hier="23" item="5"/>
          <tpl hier="24" item="4"/>
          <tpl fld="0" item="0"/>
        </tpls>
      </n>
      <n v="33.729999542236328">
        <tpls c="8">
          <tpl fld="1" item="156"/>
          <tpl hier="17" item="3"/>
          <tpl hier="19" item="1"/>
          <tpl hier="20" item="2"/>
          <tpl hier="22" item="10"/>
          <tpl hier="23" item="5"/>
          <tpl hier="24" item="4"/>
          <tpl fld="0" item="1"/>
        </tpls>
      </n>
      <m>
        <tpls c="8">
          <tpl fld="1" item="92"/>
          <tpl hier="17" item="3"/>
          <tpl hier="19" item="1"/>
          <tpl hier="20" item="2"/>
          <tpl hier="22" item="10"/>
          <tpl hier="23" item="5"/>
          <tpl hier="24" item="4"/>
          <tpl fld="0" item="0"/>
        </tpls>
      </m>
      <m>
        <tpls c="8">
          <tpl fld="1" item="92"/>
          <tpl hier="17" item="3"/>
          <tpl hier="19" item="1"/>
          <tpl hier="20" item="2"/>
          <tpl hier="22" item="10"/>
          <tpl hier="23" item="5"/>
          <tpl hier="24" item="4"/>
          <tpl fld="0" item="1"/>
        </tpls>
      </m>
      <n v="1">
        <tpls c="8">
          <tpl fld="1" item="36"/>
          <tpl hier="17" item="3"/>
          <tpl hier="19" item="1"/>
          <tpl hier="20" item="2"/>
          <tpl hier="22" item="10"/>
          <tpl hier="23" item="5"/>
          <tpl hier="24" item="4"/>
          <tpl fld="0" item="0"/>
        </tpls>
      </n>
      <n v="33.729999542236328">
        <tpls c="8">
          <tpl fld="1" item="36"/>
          <tpl hier="17" item="3"/>
          <tpl hier="19" item="1"/>
          <tpl hier="20" item="2"/>
          <tpl hier="22" item="10"/>
          <tpl hier="23" item="5"/>
          <tpl hier="24" item="4"/>
          <tpl fld="0" item="1"/>
        </tpls>
      </n>
      <n v="180">
        <tpls c="8">
          <tpl hier="16" item="4294967295"/>
          <tpl hier="17" item="3"/>
          <tpl hier="19" item="1"/>
          <tpl hier="20" item="2"/>
          <tpl hier="22" item="10"/>
          <tpl hier="23" item="5"/>
          <tpl hier="24" item="4"/>
          <tpl fld="0" item="0"/>
        </tpls>
      </n>
      <n v="6442.4299125671387">
        <tpls c="8">
          <tpl hier="16" item="4294967295"/>
          <tpl hier="17" item="3"/>
          <tpl hier="19" item="1"/>
          <tpl hier="20" item="2"/>
          <tpl hier="22" item="10"/>
          <tpl hier="23" item="5"/>
          <tpl hier="24" item="4"/>
          <tpl fld="0" item="1"/>
        </tpls>
      </n>
      <n v="1">
        <tpls c="8">
          <tpl fld="1" item="192"/>
          <tpl hier="17" item="3"/>
          <tpl hier="19" item="1"/>
          <tpl hier="20" item="2"/>
          <tpl hier="22" item="10"/>
          <tpl hier="23" item="5"/>
          <tpl hier="24" item="4"/>
          <tpl fld="0" item="0"/>
        </tpls>
      </n>
      <n v="33.729999542236328">
        <tpls c="8">
          <tpl fld="1" item="192"/>
          <tpl hier="17" item="3"/>
          <tpl hier="19" item="1"/>
          <tpl hier="20" item="2"/>
          <tpl hier="22" item="10"/>
          <tpl hier="23" item="5"/>
          <tpl hier="24" item="4"/>
          <tpl fld="0" item="1"/>
        </tpls>
      </n>
      <n v="1">
        <tpls c="8">
          <tpl fld="1" item="184"/>
          <tpl hier="17" item="3"/>
          <tpl hier="19" item="1"/>
          <tpl hier="20" item="2"/>
          <tpl hier="22" item="10"/>
          <tpl hier="23" item="5"/>
          <tpl hier="24" item="4"/>
          <tpl fld="0" item="0"/>
        </tpls>
      </n>
      <n v="33.729999542236328">
        <tpls c="8">
          <tpl fld="1" item="184"/>
          <tpl hier="17" item="3"/>
          <tpl hier="19" item="1"/>
          <tpl hier="20" item="2"/>
          <tpl hier="22" item="10"/>
          <tpl hier="23" item="5"/>
          <tpl hier="24" item="4"/>
          <tpl fld="0" item="1"/>
        </tpls>
      </n>
      <m>
        <tpls c="8">
          <tpl fld="1" item="176"/>
          <tpl hier="17" item="3"/>
          <tpl hier="19" item="1"/>
          <tpl hier="20" item="2"/>
          <tpl hier="22" item="10"/>
          <tpl hier="23" item="5"/>
          <tpl hier="24" item="4"/>
          <tpl fld="0" item="0"/>
        </tpls>
      </m>
      <m>
        <tpls c="8">
          <tpl fld="1" item="176"/>
          <tpl hier="17" item="3"/>
          <tpl hier="19" item="1"/>
          <tpl hier="20" item="2"/>
          <tpl hier="22" item="10"/>
          <tpl hier="23" item="5"/>
          <tpl hier="24" item="4"/>
          <tpl fld="0" item="1"/>
        </tpls>
      </m>
      <n v="1">
        <tpls c="8">
          <tpl fld="1" item="168"/>
          <tpl hier="17" item="3"/>
          <tpl hier="19" item="1"/>
          <tpl hier="20" item="2"/>
          <tpl hier="22" item="10"/>
          <tpl hier="23" item="5"/>
          <tpl hier="24" item="4"/>
          <tpl fld="0" item="0"/>
        </tpls>
      </n>
      <n v="33.729999542236328">
        <tpls c="8">
          <tpl fld="1" item="168"/>
          <tpl hier="17" item="3"/>
          <tpl hier="19" item="1"/>
          <tpl hier="20" item="2"/>
          <tpl hier="22" item="10"/>
          <tpl hier="23" item="5"/>
          <tpl hier="24" item="4"/>
          <tpl fld="0" item="1"/>
        </tpls>
      </n>
      <m>
        <tpls c="8">
          <tpl fld="1" item="160"/>
          <tpl hier="17" item="3"/>
          <tpl hier="19" item="1"/>
          <tpl hier="20" item="2"/>
          <tpl hier="22" item="10"/>
          <tpl hier="23" item="5"/>
          <tpl hier="24" item="4"/>
          <tpl fld="0" item="0"/>
        </tpls>
      </m>
      <m>
        <tpls c="8">
          <tpl fld="1" item="160"/>
          <tpl hier="17" item="3"/>
          <tpl hier="19" item="1"/>
          <tpl hier="20" item="2"/>
          <tpl hier="22" item="10"/>
          <tpl hier="23" item="5"/>
          <tpl hier="24" item="4"/>
          <tpl fld="0" item="1"/>
        </tpls>
      </m>
      <n v="1">
        <tpls c="8">
          <tpl fld="1" item="152"/>
          <tpl hier="17" item="3"/>
          <tpl hier="19" item="1"/>
          <tpl hier="20" item="2"/>
          <tpl hier="22" item="10"/>
          <tpl hier="23" item="5"/>
          <tpl hier="24" item="4"/>
          <tpl fld="0" item="0"/>
        </tpls>
      </n>
      <n v="33.729999542236328">
        <tpls c="8">
          <tpl fld="1" item="152"/>
          <tpl hier="17" item="3"/>
          <tpl hier="19" item="1"/>
          <tpl hier="20" item="2"/>
          <tpl hier="22" item="10"/>
          <tpl hier="23" item="5"/>
          <tpl hier="24" item="4"/>
          <tpl fld="0" item="1"/>
        </tpls>
      </n>
      <m>
        <tpls c="8">
          <tpl fld="1" item="144"/>
          <tpl hier="17" item="3"/>
          <tpl hier="19" item="1"/>
          <tpl hier="20" item="2"/>
          <tpl hier="22" item="10"/>
          <tpl hier="23" item="5"/>
          <tpl hier="24" item="4"/>
          <tpl fld="0" item="0"/>
        </tpls>
      </m>
      <m>
        <tpls c="8">
          <tpl fld="1" item="144"/>
          <tpl hier="17" item="3"/>
          <tpl hier="19" item="1"/>
          <tpl hier="20" item="2"/>
          <tpl hier="22" item="10"/>
          <tpl hier="23" item="5"/>
          <tpl hier="24" item="4"/>
          <tpl fld="0" item="1"/>
        </tpls>
      </m>
      <m>
        <tpls c="8">
          <tpl fld="1" item="136"/>
          <tpl hier="17" item="3"/>
          <tpl hier="19" item="1"/>
          <tpl hier="20" item="2"/>
          <tpl hier="22" item="10"/>
          <tpl hier="23" item="5"/>
          <tpl hier="24" item="4"/>
          <tpl fld="0" item="0"/>
        </tpls>
      </m>
      <m>
        <tpls c="8">
          <tpl fld="1" item="136"/>
          <tpl hier="17" item="3"/>
          <tpl hier="19" item="1"/>
          <tpl hier="20" item="2"/>
          <tpl hier="22" item="10"/>
          <tpl hier="23" item="5"/>
          <tpl hier="24" item="4"/>
          <tpl fld="0" item="1"/>
        </tpls>
      </m>
      <n v="2">
        <tpls c="8">
          <tpl fld="1" item="128"/>
          <tpl hier="17" item="3"/>
          <tpl hier="19" item="1"/>
          <tpl hier="20" item="2"/>
          <tpl hier="22" item="10"/>
          <tpl hier="23" item="5"/>
          <tpl hier="24" item="4"/>
          <tpl fld="0" item="0"/>
        </tpls>
      </n>
      <n v="67.459999084472656">
        <tpls c="8">
          <tpl fld="1" item="128"/>
          <tpl hier="17" item="3"/>
          <tpl hier="19" item="1"/>
          <tpl hier="20" item="2"/>
          <tpl hier="22" item="10"/>
          <tpl hier="23" item="5"/>
          <tpl hier="24" item="4"/>
          <tpl fld="0" item="1"/>
        </tpls>
      </n>
      <n v="2">
        <tpls c="8">
          <tpl fld="1" item="120"/>
          <tpl hier="17" item="3"/>
          <tpl hier="19" item="1"/>
          <tpl hier="20" item="2"/>
          <tpl hier="22" item="10"/>
          <tpl hier="23" item="5"/>
          <tpl hier="24" item="4"/>
          <tpl fld="0" item="0"/>
        </tpls>
      </n>
      <n v="101.18999862670898">
        <tpls c="8">
          <tpl fld="1" item="120"/>
          <tpl hier="17" item="3"/>
          <tpl hier="19" item="1"/>
          <tpl hier="20" item="2"/>
          <tpl hier="22" item="10"/>
          <tpl hier="23" item="5"/>
          <tpl hier="24" item="4"/>
          <tpl fld="0" item="1"/>
        </tpls>
      </n>
      <n v="1">
        <tpls c="8">
          <tpl fld="1" item="112"/>
          <tpl hier="17" item="3"/>
          <tpl hier="19" item="1"/>
          <tpl hier="20" item="2"/>
          <tpl hier="22" item="10"/>
          <tpl hier="23" item="5"/>
          <tpl hier="24" item="4"/>
          <tpl fld="0" item="0"/>
        </tpls>
      </n>
      <n v="33.729999542236328">
        <tpls c="8">
          <tpl fld="1" item="112"/>
          <tpl hier="17" item="3"/>
          <tpl hier="19" item="1"/>
          <tpl hier="20" item="2"/>
          <tpl hier="22" item="10"/>
          <tpl hier="23" item="5"/>
          <tpl hier="24" item="4"/>
          <tpl fld="0" item="1"/>
        </tpls>
      </n>
      <m>
        <tpls c="8">
          <tpl fld="1" item="104"/>
          <tpl hier="17" item="3"/>
          <tpl hier="19" item="1"/>
          <tpl hier="20" item="2"/>
          <tpl hier="22" item="10"/>
          <tpl hier="23" item="5"/>
          <tpl hier="24" item="4"/>
          <tpl fld="0" item="0"/>
        </tpls>
      </m>
      <m>
        <tpls c="8">
          <tpl fld="1" item="104"/>
          <tpl hier="17" item="3"/>
          <tpl hier="19" item="1"/>
          <tpl hier="20" item="2"/>
          <tpl hier="22" item="10"/>
          <tpl hier="23" item="5"/>
          <tpl hier="24" item="4"/>
          <tpl fld="0" item="1"/>
        </tpls>
      </m>
      <m>
        <tpls c="8">
          <tpl fld="1" item="96"/>
          <tpl hier="17" item="3"/>
          <tpl hier="19" item="1"/>
          <tpl hier="20" item="2"/>
          <tpl hier="22" item="10"/>
          <tpl hier="23" item="5"/>
          <tpl hier="24" item="4"/>
          <tpl fld="0" item="0"/>
        </tpls>
      </m>
      <m>
        <tpls c="8">
          <tpl fld="1" item="96"/>
          <tpl hier="17" item="3"/>
          <tpl hier="19" item="1"/>
          <tpl hier="20" item="2"/>
          <tpl hier="22" item="10"/>
          <tpl hier="23" item="5"/>
          <tpl hier="24" item="4"/>
          <tpl fld="0" item="1"/>
        </tpls>
      </m>
      <n v="1">
        <tpls c="8">
          <tpl fld="1" item="88"/>
          <tpl hier="17" item="3"/>
          <tpl hier="19" item="1"/>
          <tpl hier="20" item="2"/>
          <tpl hier="22" item="10"/>
          <tpl hier="23" item="5"/>
          <tpl hier="24" item="4"/>
          <tpl fld="0" item="0"/>
        </tpls>
      </n>
      <n v="33.729999542236328">
        <tpls c="8">
          <tpl fld="1" item="88"/>
          <tpl hier="17" item="3"/>
          <tpl hier="19" item="1"/>
          <tpl hier="20" item="2"/>
          <tpl hier="22" item="10"/>
          <tpl hier="23" item="5"/>
          <tpl hier="24" item="4"/>
          <tpl fld="0" item="1"/>
        </tpls>
      </n>
      <n v="2">
        <tpls c="8">
          <tpl fld="1" item="80"/>
          <tpl hier="17" item="3"/>
          <tpl hier="19" item="1"/>
          <tpl hier="20" item="2"/>
          <tpl hier="22" item="10"/>
          <tpl hier="23" item="5"/>
          <tpl hier="24" item="4"/>
          <tpl fld="0" item="0"/>
        </tpls>
      </n>
      <n v="67.459999084472656">
        <tpls c="8">
          <tpl fld="1" item="80"/>
          <tpl hier="17" item="3"/>
          <tpl hier="19" item="1"/>
          <tpl hier="20" item="2"/>
          <tpl hier="22" item="10"/>
          <tpl hier="23" item="5"/>
          <tpl hier="24" item="4"/>
          <tpl fld="0" item="1"/>
        </tpls>
      </n>
      <m>
        <tpls c="8">
          <tpl fld="1" item="72"/>
          <tpl hier="17" item="3"/>
          <tpl hier="19" item="1"/>
          <tpl hier="20" item="2"/>
          <tpl hier="22" item="10"/>
          <tpl hier="23" item="5"/>
          <tpl hier="24" item="4"/>
          <tpl fld="0" item="0"/>
        </tpls>
      </m>
      <m>
        <tpls c="8">
          <tpl fld="1" item="72"/>
          <tpl hier="17" item="3"/>
          <tpl hier="19" item="1"/>
          <tpl hier="20" item="2"/>
          <tpl hier="22" item="10"/>
          <tpl hier="23" item="5"/>
          <tpl hier="24" item="4"/>
          <tpl fld="0" item="1"/>
        </tpls>
      </m>
      <n v="1">
        <tpls c="8">
          <tpl fld="1" item="64"/>
          <tpl hier="17" item="3"/>
          <tpl hier="19" item="1"/>
          <tpl hier="20" item="2"/>
          <tpl hier="22" item="10"/>
          <tpl hier="23" item="5"/>
          <tpl hier="24" item="4"/>
          <tpl fld="0" item="0"/>
        </tpls>
      </n>
      <n v="33.729999542236328">
        <tpls c="8">
          <tpl fld="1" item="64"/>
          <tpl hier="17" item="3"/>
          <tpl hier="19" item="1"/>
          <tpl hier="20" item="2"/>
          <tpl hier="22" item="10"/>
          <tpl hier="23" item="5"/>
          <tpl hier="24" item="4"/>
          <tpl fld="0" item="1"/>
        </tpls>
      </n>
      <n v="2">
        <tpls c="8">
          <tpl fld="1" item="56"/>
          <tpl hier="17" item="3"/>
          <tpl hier="19" item="1"/>
          <tpl hier="20" item="2"/>
          <tpl hier="22" item="10"/>
          <tpl hier="23" item="5"/>
          <tpl hier="24" item="4"/>
          <tpl fld="0" item="0"/>
        </tpls>
      </n>
      <n v="67.459999084472656">
        <tpls c="8">
          <tpl fld="1" item="56"/>
          <tpl hier="17" item="3"/>
          <tpl hier="19" item="1"/>
          <tpl hier="20" item="2"/>
          <tpl hier="22" item="10"/>
          <tpl hier="23" item="5"/>
          <tpl hier="24" item="4"/>
          <tpl fld="0" item="1"/>
        </tpls>
      </n>
      <n v="1">
        <tpls c="8">
          <tpl fld="1" item="48"/>
          <tpl hier="17" item="3"/>
          <tpl hier="19" item="1"/>
          <tpl hier="20" item="2"/>
          <tpl hier="22" item="10"/>
          <tpl hier="23" item="5"/>
          <tpl hier="24" item="4"/>
          <tpl fld="0" item="0"/>
        </tpls>
      </n>
      <n v="33.729999542236328">
        <tpls c="8">
          <tpl fld="1" item="48"/>
          <tpl hier="17" item="3"/>
          <tpl hier="19" item="1"/>
          <tpl hier="20" item="2"/>
          <tpl hier="22" item="10"/>
          <tpl hier="23" item="5"/>
          <tpl hier="24" item="4"/>
          <tpl fld="0" item="1"/>
        </tpls>
      </n>
      <m>
        <tpls c="8">
          <tpl fld="1" item="40"/>
          <tpl hier="17" item="3"/>
          <tpl hier="19" item="1"/>
          <tpl hier="20" item="2"/>
          <tpl hier="22" item="10"/>
          <tpl hier="23" item="5"/>
          <tpl hier="24" item="4"/>
          <tpl fld="0" item="0"/>
        </tpls>
      </m>
      <m>
        <tpls c="8">
          <tpl fld="1" item="40"/>
          <tpl hier="17" item="3"/>
          <tpl hier="19" item="1"/>
          <tpl hier="20" item="2"/>
          <tpl hier="22" item="10"/>
          <tpl hier="23" item="5"/>
          <tpl hier="24" item="4"/>
          <tpl fld="0" item="1"/>
        </tpls>
      </m>
      <n v="2">
        <tpls c="8">
          <tpl fld="1" item="32"/>
          <tpl hier="17" item="3"/>
          <tpl hier="19" item="1"/>
          <tpl hier="20" item="2"/>
          <tpl hier="22" item="10"/>
          <tpl hier="23" item="5"/>
          <tpl hier="24" item="4"/>
          <tpl fld="0" item="0"/>
        </tpls>
      </n>
      <n v="101.18999862670898">
        <tpls c="8">
          <tpl fld="1" item="32"/>
          <tpl hier="17" item="3"/>
          <tpl hier="19" item="1"/>
          <tpl hier="20" item="2"/>
          <tpl hier="22" item="10"/>
          <tpl hier="23" item="5"/>
          <tpl hier="24" item="4"/>
          <tpl fld="0" item="1"/>
        </tpls>
      </n>
      <n v="1">
        <tpls c="8">
          <tpl fld="1" item="24"/>
          <tpl hier="17" item="3"/>
          <tpl hier="19" item="1"/>
          <tpl hier="20" item="2"/>
          <tpl hier="22" item="10"/>
          <tpl hier="23" item="5"/>
          <tpl hier="24" item="4"/>
          <tpl fld="0" item="0"/>
        </tpls>
      </n>
      <n v="33.729999542236328">
        <tpls c="8">
          <tpl fld="1" item="24"/>
          <tpl hier="17" item="3"/>
          <tpl hier="19" item="1"/>
          <tpl hier="20" item="2"/>
          <tpl hier="22" item="10"/>
          <tpl hier="23" item="5"/>
          <tpl hier="24" item="4"/>
          <tpl fld="0" item="1"/>
        </tpls>
      </n>
      <m>
        <tpls c="8">
          <tpl fld="1" item="16"/>
          <tpl hier="17" item="3"/>
          <tpl hier="19" item="1"/>
          <tpl hier="20" item="2"/>
          <tpl hier="22" item="10"/>
          <tpl hier="23" item="5"/>
          <tpl hier="24" item="4"/>
          <tpl fld="0" item="0"/>
        </tpls>
      </m>
      <m>
        <tpls c="8">
          <tpl fld="1" item="16"/>
          <tpl hier="17" item="3"/>
          <tpl hier="19" item="1"/>
          <tpl hier="20" item="2"/>
          <tpl hier="22" item="10"/>
          <tpl hier="23" item="5"/>
          <tpl hier="24" item="4"/>
          <tpl fld="0" item="1"/>
        </tpls>
      </m>
      <n v="1">
        <tpls c="8">
          <tpl fld="1" item="8"/>
          <tpl hier="17" item="3"/>
          <tpl hier="19" item="1"/>
          <tpl hier="20" item="2"/>
          <tpl hier="22" item="10"/>
          <tpl hier="23" item="5"/>
          <tpl hier="24" item="4"/>
          <tpl fld="0" item="0"/>
        </tpls>
      </n>
      <n v="33.729999542236328">
        <tpls c="8">
          <tpl fld="1" item="8"/>
          <tpl hier="17" item="3"/>
          <tpl hier="19" item="1"/>
          <tpl hier="20" item="2"/>
          <tpl hier="22" item="10"/>
          <tpl hier="23" item="5"/>
          <tpl hier="24" item="4"/>
          <tpl fld="0" item="1"/>
        </tpls>
      </n>
      <n v="1">
        <tpls c="8">
          <tpl fld="1" item="0"/>
          <tpl hier="17" item="3"/>
          <tpl hier="19" item="1"/>
          <tpl hier="20" item="2"/>
          <tpl hier="22" item="10"/>
          <tpl hier="23" item="5"/>
          <tpl hier="24" item="4"/>
          <tpl fld="0" item="0"/>
        </tpls>
      </n>
      <n v="33.729999542236328">
        <tpls c="8">
          <tpl fld="1" item="0"/>
          <tpl hier="17" item="3"/>
          <tpl hier="19" item="1"/>
          <tpl hier="20" item="2"/>
          <tpl hier="22" item="10"/>
          <tpl hier="23" item="5"/>
          <tpl hier="24" item="4"/>
          <tpl fld="0" item="1"/>
        </tpls>
      </n>
      <n v="33.729999542236328">
        <tpls c="8">
          <tpl fld="1" item="71"/>
          <tpl hier="17" item="3"/>
          <tpl hier="19" item="1"/>
          <tpl hier="20" item="2"/>
          <tpl hier="22" item="10"/>
          <tpl hier="23" item="5"/>
          <tpl hier="24" item="4"/>
          <tpl fld="0" item="1"/>
        </tpls>
      </n>
      <n v="33.729999542236328">
        <tpls c="8">
          <tpl fld="1" item="15"/>
          <tpl hier="17" item="3"/>
          <tpl hier="19" item="1"/>
          <tpl hier="20" item="2"/>
          <tpl hier="22" item="10"/>
          <tpl hier="23" item="5"/>
          <tpl hier="24" item="4"/>
          <tpl fld="0" item="1"/>
        </tpls>
      </n>
      <m>
        <tpls c="8">
          <tpl fld="1" item="23"/>
          <tpl hier="17" item="3"/>
          <tpl hier="19" item="1"/>
          <tpl hier="20" item="2"/>
          <tpl hier="22" item="10"/>
          <tpl hier="23" item="5"/>
          <tpl hier="24" item="4"/>
          <tpl fld="0" item="1"/>
        </tpls>
      </m>
      <m>
        <tpls c="8">
          <tpl fld="1" item="1"/>
          <tpl hier="17" item="3"/>
          <tpl hier="19" item="1"/>
          <tpl hier="20" item="2"/>
          <tpl hier="22" item="10"/>
          <tpl hier="23" item="5"/>
          <tpl hier="24" item="4"/>
          <tpl fld="0" item="1"/>
        </tpls>
      </m>
      <n v="67.459999084472656">
        <tpls c="8">
          <tpl fld="1" item="57"/>
          <tpl hier="17" item="3"/>
          <tpl hier="19" item="1"/>
          <tpl hier="20" item="2"/>
          <tpl hier="22" item="10"/>
          <tpl hier="23" item="5"/>
          <tpl hier="24" item="4"/>
          <tpl fld="0" item="1"/>
        </tpls>
      </n>
      <n v="67.459999084472656">
        <tpls c="8">
          <tpl fld="1" item="129"/>
          <tpl hier="17" item="3"/>
          <tpl hier="19" item="1"/>
          <tpl hier="20" item="2"/>
          <tpl hier="22" item="10"/>
          <tpl hier="23" item="5"/>
          <tpl hier="24" item="4"/>
          <tpl fld="0" item="1"/>
        </tpls>
      </n>
      <n v="33.729999542236328">
        <tpls c="8">
          <tpl fld="1" item="28"/>
          <tpl hier="17" item="3"/>
          <tpl hier="19" item="1"/>
          <tpl hier="20" item="2"/>
          <tpl hier="22" item="10"/>
          <tpl hier="23" item="5"/>
          <tpl hier="24" item="4"/>
          <tpl fld="0" item="1"/>
        </tpls>
      </n>
      <n v="134.91999816894531">
        <tpls c="8">
          <tpl fld="1" item="84"/>
          <tpl hier="17" item="3"/>
          <tpl hier="19" item="1"/>
          <tpl hier="20" item="2"/>
          <tpl hier="22" item="10"/>
          <tpl hier="23" item="5"/>
          <tpl hier="24" item="4"/>
          <tpl fld="0" item="1"/>
        </tpls>
      </n>
      <n v="33.729999542236328">
        <tpls c="8">
          <tpl fld="1" item="140"/>
          <tpl hier="17" item="3"/>
          <tpl hier="19" item="1"/>
          <tpl hier="20" item="2"/>
          <tpl hier="22" item="10"/>
          <tpl hier="23" item="5"/>
          <tpl hier="24" item="4"/>
          <tpl fld="0" item="1"/>
        </tpls>
      </n>
      <m>
        <tpls c="8">
          <tpl fld="1" item="188"/>
          <tpl hier="17" item="3"/>
          <tpl hier="19" item="1"/>
          <tpl hier="20" item="2"/>
          <tpl hier="22" item="10"/>
          <tpl hier="23" item="5"/>
          <tpl hier="24" item="4"/>
          <tpl fld="0" item="0"/>
        </tpls>
      </m>
      <m>
        <tpls c="8">
          <tpl fld="1" item="188"/>
          <tpl hier="17" item="3"/>
          <tpl hier="19" item="1"/>
          <tpl hier="20" item="2"/>
          <tpl hier="22" item="10"/>
          <tpl hier="23" item="5"/>
          <tpl hier="24" item="4"/>
          <tpl fld="0" item="1"/>
        </tpls>
      </m>
      <m>
        <tpls c="8">
          <tpl fld="1" item="108"/>
          <tpl hier="17" item="3"/>
          <tpl hier="19" item="1"/>
          <tpl hier="20" item="2"/>
          <tpl hier="22" item="10"/>
          <tpl hier="23" item="5"/>
          <tpl hier="24" item="4"/>
          <tpl fld="0" item="0"/>
        </tpls>
      </m>
      <m>
        <tpls c="8">
          <tpl fld="1" item="108"/>
          <tpl hier="17" item="3"/>
          <tpl hier="19" item="1"/>
          <tpl hier="20" item="2"/>
          <tpl hier="22" item="10"/>
          <tpl hier="23" item="5"/>
          <tpl hier="24" item="4"/>
          <tpl fld="0" item="1"/>
        </tpls>
      </m>
      <m>
        <tpls c="8">
          <tpl fld="1" item="44"/>
          <tpl hier="17" item="3"/>
          <tpl hier="19" item="1"/>
          <tpl hier="20" item="2"/>
          <tpl hier="22" item="10"/>
          <tpl hier="23" item="5"/>
          <tpl hier="24" item="4"/>
          <tpl fld="0" item="0"/>
        </tpls>
      </m>
      <m>
        <tpls c="8">
          <tpl fld="1" item="44"/>
          <tpl hier="17" item="3"/>
          <tpl hier="19" item="1"/>
          <tpl hier="20" item="2"/>
          <tpl hier="22" item="10"/>
          <tpl hier="23" item="5"/>
          <tpl hier="24" item="4"/>
          <tpl fld="0" item="1"/>
        </tpls>
      </m>
      <n v="2">
        <tpls c="8">
          <tpl fld="1" item="199"/>
          <tpl hier="17" item="3"/>
          <tpl hier="19" item="1"/>
          <tpl hier="20" item="2"/>
          <tpl hier="22" item="10"/>
          <tpl hier="23" item="5"/>
          <tpl hier="24" item="4"/>
          <tpl fld="0" item="0"/>
        </tpls>
      </n>
      <n v="67.459999084472656">
        <tpls c="8">
          <tpl fld="1" item="199"/>
          <tpl hier="17" item="3"/>
          <tpl hier="19" item="1"/>
          <tpl hier="20" item="2"/>
          <tpl hier="22" item="10"/>
          <tpl hier="23" item="5"/>
          <tpl hier="24" item="4"/>
          <tpl fld="0" item="1"/>
        </tpls>
      </n>
      <n v="1">
        <tpls c="8">
          <tpl fld="1" item="191"/>
          <tpl hier="17" item="3"/>
          <tpl hier="19" item="1"/>
          <tpl hier="20" item="2"/>
          <tpl hier="22" item="10"/>
          <tpl hier="23" item="5"/>
          <tpl hier="24" item="4"/>
          <tpl fld="0" item="0"/>
        </tpls>
      </n>
      <n v="33.729999542236328">
        <tpls c="8">
          <tpl fld="1" item="191"/>
          <tpl hier="17" item="3"/>
          <tpl hier="19" item="1"/>
          <tpl hier="20" item="2"/>
          <tpl hier="22" item="10"/>
          <tpl hier="23" item="5"/>
          <tpl hier="24" item="4"/>
          <tpl fld="0" item="1"/>
        </tpls>
      </n>
      <n v="1">
        <tpls c="8">
          <tpl fld="1" item="183"/>
          <tpl hier="17" item="3"/>
          <tpl hier="19" item="1"/>
          <tpl hier="20" item="2"/>
          <tpl hier="22" item="10"/>
          <tpl hier="23" item="5"/>
          <tpl hier="24" item="4"/>
          <tpl fld="0" item="0"/>
        </tpls>
      </n>
      <n v="33.729999542236328">
        <tpls c="8">
          <tpl fld="1" item="183"/>
          <tpl hier="17" item="3"/>
          <tpl hier="19" item="1"/>
          <tpl hier="20" item="2"/>
          <tpl hier="22" item="10"/>
          <tpl hier="23" item="5"/>
          <tpl hier="24" item="4"/>
          <tpl fld="0" item="1"/>
        </tpls>
      </n>
      <n v="2">
        <tpls c="8">
          <tpl fld="1" item="175"/>
          <tpl hier="17" item="3"/>
          <tpl hier="19" item="1"/>
          <tpl hier="20" item="2"/>
          <tpl hier="22" item="10"/>
          <tpl hier="23" item="5"/>
          <tpl hier="24" item="4"/>
          <tpl fld="0" item="0"/>
        </tpls>
      </n>
      <n v="101.18999862670898">
        <tpls c="8">
          <tpl fld="1" item="175"/>
          <tpl hier="17" item="3"/>
          <tpl hier="19" item="1"/>
          <tpl hier="20" item="2"/>
          <tpl hier="22" item="10"/>
          <tpl hier="23" item="5"/>
          <tpl hier="24" item="4"/>
          <tpl fld="0" item="1"/>
        </tpls>
      </n>
      <n v="1">
        <tpls c="8">
          <tpl fld="1" item="167"/>
          <tpl hier="17" item="3"/>
          <tpl hier="19" item="1"/>
          <tpl hier="20" item="2"/>
          <tpl hier="22" item="10"/>
          <tpl hier="23" item="5"/>
          <tpl hier="24" item="4"/>
          <tpl fld="0" item="0"/>
        </tpls>
      </n>
      <n v="33.729999542236328">
        <tpls c="8">
          <tpl fld="1" item="167"/>
          <tpl hier="17" item="3"/>
          <tpl hier="19" item="1"/>
          <tpl hier="20" item="2"/>
          <tpl hier="22" item="10"/>
          <tpl hier="23" item="5"/>
          <tpl hier="24" item="4"/>
          <tpl fld="0" item="1"/>
        </tpls>
      </n>
      <m>
        <tpls c="8">
          <tpl fld="1" item="159"/>
          <tpl hier="17" item="3"/>
          <tpl hier="19" item="1"/>
          <tpl hier="20" item="2"/>
          <tpl hier="22" item="10"/>
          <tpl hier="23" item="5"/>
          <tpl hier="24" item="4"/>
          <tpl fld="0" item="0"/>
        </tpls>
      </m>
      <m>
        <tpls c="8">
          <tpl fld="1" item="159"/>
          <tpl hier="17" item="3"/>
          <tpl hier="19" item="1"/>
          <tpl hier="20" item="2"/>
          <tpl hier="22" item="10"/>
          <tpl hier="23" item="5"/>
          <tpl hier="24" item="4"/>
          <tpl fld="0" item="1"/>
        </tpls>
      </m>
      <n v="1">
        <tpls c="8">
          <tpl fld="1" item="151"/>
          <tpl hier="17" item="3"/>
          <tpl hier="19" item="1"/>
          <tpl hier="20" item="2"/>
          <tpl hier="22" item="10"/>
          <tpl hier="23" item="5"/>
          <tpl hier="24" item="4"/>
          <tpl fld="0" item="0"/>
        </tpls>
      </n>
      <n v="33.729999542236328">
        <tpls c="8">
          <tpl fld="1" item="151"/>
          <tpl hier="17" item="3"/>
          <tpl hier="19" item="1"/>
          <tpl hier="20" item="2"/>
          <tpl hier="22" item="10"/>
          <tpl hier="23" item="5"/>
          <tpl hier="24" item="4"/>
          <tpl fld="0" item="1"/>
        </tpls>
      </n>
      <m>
        <tpls c="8">
          <tpl fld="1" item="143"/>
          <tpl hier="17" item="3"/>
          <tpl hier="19" item="1"/>
          <tpl hier="20" item="2"/>
          <tpl hier="22" item="10"/>
          <tpl hier="23" item="5"/>
          <tpl hier="24" item="4"/>
          <tpl fld="0" item="0"/>
        </tpls>
      </m>
      <m>
        <tpls c="8">
          <tpl fld="1" item="143"/>
          <tpl hier="17" item="3"/>
          <tpl hier="19" item="1"/>
          <tpl hier="20" item="2"/>
          <tpl hier="22" item="10"/>
          <tpl hier="23" item="5"/>
          <tpl hier="24" item="4"/>
          <tpl fld="0" item="1"/>
        </tpls>
      </m>
      <n v="1">
        <tpls c="8">
          <tpl fld="1" item="135"/>
          <tpl hier="17" item="3"/>
          <tpl hier="19" item="1"/>
          <tpl hier="20" item="2"/>
          <tpl hier="22" item="10"/>
          <tpl hier="23" item="5"/>
          <tpl hier="24" item="4"/>
          <tpl fld="0" item="0"/>
        </tpls>
      </n>
      <n v="33.729999542236328">
        <tpls c="8">
          <tpl fld="1" item="135"/>
          <tpl hier="17" item="3"/>
          <tpl hier="19" item="1"/>
          <tpl hier="20" item="2"/>
          <tpl hier="22" item="10"/>
          <tpl hier="23" item="5"/>
          <tpl hier="24" item="4"/>
          <tpl fld="0" item="1"/>
        </tpls>
      </n>
      <m>
        <tpls c="8">
          <tpl fld="1" item="127"/>
          <tpl hier="17" item="3"/>
          <tpl hier="19" item="1"/>
          <tpl hier="20" item="2"/>
          <tpl hier="22" item="10"/>
          <tpl hier="23" item="5"/>
          <tpl hier="24" item="4"/>
          <tpl fld="0" item="0"/>
        </tpls>
      </m>
      <m>
        <tpls c="8">
          <tpl fld="1" item="127"/>
          <tpl hier="17" item="3"/>
          <tpl hier="19" item="1"/>
          <tpl hier="20" item="2"/>
          <tpl hier="22" item="10"/>
          <tpl hier="23" item="5"/>
          <tpl hier="24" item="4"/>
          <tpl fld="0" item="1"/>
        </tpls>
      </m>
      <m>
        <tpls c="8">
          <tpl fld="1" item="119"/>
          <tpl hier="17" item="3"/>
          <tpl hier="19" item="1"/>
          <tpl hier="20" item="2"/>
          <tpl hier="22" item="10"/>
          <tpl hier="23" item="5"/>
          <tpl hier="24" item="4"/>
          <tpl fld="0" item="0"/>
        </tpls>
      </m>
      <m>
        <tpls c="8">
          <tpl fld="1" item="119"/>
          <tpl hier="17" item="3"/>
          <tpl hier="19" item="1"/>
          <tpl hier="20" item="2"/>
          <tpl hier="22" item="10"/>
          <tpl hier="23" item="5"/>
          <tpl hier="24" item="4"/>
          <tpl fld="0" item="1"/>
        </tpls>
      </m>
      <n v="1">
        <tpls c="8">
          <tpl fld="1" item="111"/>
          <tpl hier="17" item="3"/>
          <tpl hier="19" item="1"/>
          <tpl hier="20" item="2"/>
          <tpl hier="22" item="10"/>
          <tpl hier="23" item="5"/>
          <tpl hier="24" item="4"/>
          <tpl fld="0" item="0"/>
        </tpls>
      </n>
      <n v="33.729999542236328">
        <tpls c="8">
          <tpl fld="1" item="111"/>
          <tpl hier="17" item="3"/>
          <tpl hier="19" item="1"/>
          <tpl hier="20" item="2"/>
          <tpl hier="22" item="10"/>
          <tpl hier="23" item="5"/>
          <tpl hier="24" item="4"/>
          <tpl fld="0" item="1"/>
        </tpls>
      </n>
      <m>
        <tpls c="8">
          <tpl fld="1" item="103"/>
          <tpl hier="17" item="3"/>
          <tpl hier="19" item="1"/>
          <tpl hier="20" item="2"/>
          <tpl hier="22" item="10"/>
          <tpl hier="23" item="5"/>
          <tpl hier="24" item="4"/>
          <tpl fld="0" item="0"/>
        </tpls>
      </m>
      <m>
        <tpls c="8">
          <tpl fld="1" item="103"/>
          <tpl hier="17" item="3"/>
          <tpl hier="19" item="1"/>
          <tpl hier="20" item="2"/>
          <tpl hier="22" item="10"/>
          <tpl hier="23" item="5"/>
          <tpl hier="24" item="4"/>
          <tpl fld="0" item="1"/>
        </tpls>
      </m>
      <n v="2">
        <tpls c="8">
          <tpl fld="1" item="95"/>
          <tpl hier="17" item="3"/>
          <tpl hier="19" item="1"/>
          <tpl hier="20" item="2"/>
          <tpl hier="22" item="10"/>
          <tpl hier="23" item="5"/>
          <tpl hier="24" item="4"/>
          <tpl fld="0" item="0"/>
        </tpls>
      </n>
      <n v="67.459999084472656">
        <tpls c="8">
          <tpl fld="1" item="95"/>
          <tpl hier="17" item="3"/>
          <tpl hier="19" item="1"/>
          <tpl hier="20" item="2"/>
          <tpl hier="22" item="10"/>
          <tpl hier="23" item="5"/>
          <tpl hier="24" item="4"/>
          <tpl fld="0" item="1"/>
        </tpls>
      </n>
      <n v="2">
        <tpls c="8">
          <tpl fld="1" item="87"/>
          <tpl hier="17" item="3"/>
          <tpl hier="19" item="1"/>
          <tpl hier="20" item="2"/>
          <tpl hier="22" item="10"/>
          <tpl hier="23" item="5"/>
          <tpl hier="24" item="4"/>
          <tpl fld="0" item="0"/>
        </tpls>
      </n>
      <n v="67.459999084472656">
        <tpls c="8">
          <tpl fld="1" item="87"/>
          <tpl hier="17" item="3"/>
          <tpl hier="19" item="1"/>
          <tpl hier="20" item="2"/>
          <tpl hier="22" item="10"/>
          <tpl hier="23" item="5"/>
          <tpl hier="24" item="4"/>
          <tpl fld="0" item="1"/>
        </tpls>
      </n>
      <n v="2">
        <tpls c="8">
          <tpl fld="1" item="79"/>
          <tpl hier="17" item="3"/>
          <tpl hier="19" item="1"/>
          <tpl hier="20" item="2"/>
          <tpl hier="22" item="10"/>
          <tpl hier="23" item="5"/>
          <tpl hier="24" item="4"/>
          <tpl fld="0" item="0"/>
        </tpls>
      </n>
      <n v="67.459999084472656">
        <tpls c="8">
          <tpl fld="1" item="79"/>
          <tpl hier="17" item="3"/>
          <tpl hier="19" item="1"/>
          <tpl hier="20" item="2"/>
          <tpl hier="22" item="10"/>
          <tpl hier="23" item="5"/>
          <tpl hier="24" item="4"/>
          <tpl fld="0" item="1"/>
        </tpls>
      </n>
      <m>
        <tpls c="8">
          <tpl fld="1" item="63"/>
          <tpl hier="17" item="3"/>
          <tpl hier="19" item="1"/>
          <tpl hier="20" item="2"/>
          <tpl hier="22" item="10"/>
          <tpl hier="23" item="5"/>
          <tpl hier="24" item="4"/>
          <tpl fld="0" item="0"/>
        </tpls>
      </m>
      <m>
        <tpls c="8">
          <tpl fld="1" item="63"/>
          <tpl hier="17" item="3"/>
          <tpl hier="19" item="1"/>
          <tpl hier="20" item="2"/>
          <tpl hier="22" item="10"/>
          <tpl hier="23" item="5"/>
          <tpl hier="24" item="4"/>
          <tpl fld="0" item="1"/>
        </tpls>
      </m>
      <n v="1">
        <tpls c="8">
          <tpl fld="1" item="55"/>
          <tpl hier="17" item="3"/>
          <tpl hier="19" item="1"/>
          <tpl hier="20" item="2"/>
          <tpl hier="22" item="10"/>
          <tpl hier="23" item="5"/>
          <tpl hier="24" item="4"/>
          <tpl fld="0" item="0"/>
        </tpls>
      </n>
      <n v="33.729999542236328">
        <tpls c="8">
          <tpl fld="1" item="55"/>
          <tpl hier="17" item="3"/>
          <tpl hier="19" item="1"/>
          <tpl hier="20" item="2"/>
          <tpl hier="22" item="10"/>
          <tpl hier="23" item="5"/>
          <tpl hier="24" item="4"/>
          <tpl fld="0" item="1"/>
        </tpls>
      </n>
      <n v="2">
        <tpls c="8">
          <tpl fld="1" item="47"/>
          <tpl hier="17" item="3"/>
          <tpl hier="19" item="1"/>
          <tpl hier="20" item="2"/>
          <tpl hier="22" item="10"/>
          <tpl hier="23" item="5"/>
          <tpl hier="24" item="4"/>
          <tpl fld="0" item="0"/>
        </tpls>
      </n>
      <n v="67.459999084472656">
        <tpls c="8">
          <tpl fld="1" item="47"/>
          <tpl hier="17" item="3"/>
          <tpl hier="19" item="1"/>
          <tpl hier="20" item="2"/>
          <tpl hier="22" item="10"/>
          <tpl hier="23" item="5"/>
          <tpl hier="24" item="4"/>
          <tpl fld="0" item="1"/>
        </tpls>
      </n>
      <m>
        <tpls c="8">
          <tpl fld="1" item="39"/>
          <tpl hier="17" item="3"/>
          <tpl hier="19" item="1"/>
          <tpl hier="20" item="2"/>
          <tpl hier="22" item="10"/>
          <tpl hier="23" item="5"/>
          <tpl hier="24" item="4"/>
          <tpl fld="0" item="0"/>
        </tpls>
      </m>
      <m>
        <tpls c="8">
          <tpl fld="1" item="39"/>
          <tpl hier="17" item="3"/>
          <tpl hier="19" item="1"/>
          <tpl hier="20" item="2"/>
          <tpl hier="22" item="10"/>
          <tpl hier="23" item="5"/>
          <tpl hier="24" item="4"/>
          <tpl fld="0" item="1"/>
        </tpls>
      </m>
      <n v="3">
        <tpls c="8">
          <tpl fld="1" item="7"/>
          <tpl hier="17" item="3"/>
          <tpl hier="19" item="1"/>
          <tpl hier="20" item="2"/>
          <tpl hier="22" item="10"/>
          <tpl hier="23" item="5"/>
          <tpl hier="24" item="4"/>
          <tpl fld="0" item="0"/>
        </tpls>
      </n>
      <n v="134.91999816894531">
        <tpls c="8">
          <tpl fld="1" item="7"/>
          <tpl hier="17" item="3"/>
          <tpl hier="19" item="1"/>
          <tpl hier="20" item="2"/>
          <tpl hier="22" item="10"/>
          <tpl hier="23" item="5"/>
          <tpl hier="24" item="4"/>
          <tpl fld="0" item="1"/>
        </tpls>
      </n>
      <n v="1">
        <tpls c="8">
          <tpl fld="1" item="180"/>
          <tpl hier="17" item="3"/>
          <tpl hier="19" item="1"/>
          <tpl hier="20" item="2"/>
          <tpl hier="22" item="10"/>
          <tpl hier="23" item="5"/>
          <tpl hier="24" item="4"/>
          <tpl fld="0" item="0"/>
        </tpls>
      </n>
      <n v="33.729999542236328">
        <tpls c="8">
          <tpl fld="1" item="180"/>
          <tpl hier="17" item="3"/>
          <tpl hier="19" item="1"/>
          <tpl hier="20" item="2"/>
          <tpl hier="22" item="10"/>
          <tpl hier="23" item="5"/>
          <tpl hier="24" item="4"/>
          <tpl fld="0" item="1"/>
        </tpls>
      </n>
      <n v="1">
        <tpls c="8">
          <tpl fld="1" item="132"/>
          <tpl hier="17" item="3"/>
          <tpl hier="19" item="1"/>
          <tpl hier="20" item="2"/>
          <tpl hier="22" item="10"/>
          <tpl hier="23" item="5"/>
          <tpl hier="24" item="4"/>
          <tpl fld="0" item="0"/>
        </tpls>
      </n>
      <n v="33.729999542236328">
        <tpls c="8">
          <tpl fld="1" item="132"/>
          <tpl hier="17" item="3"/>
          <tpl hier="19" item="1"/>
          <tpl hier="20" item="2"/>
          <tpl hier="22" item="10"/>
          <tpl hier="23" item="5"/>
          <tpl hier="24" item="4"/>
          <tpl fld="0" item="1"/>
        </tpls>
      </n>
      <m>
        <tpls c="8">
          <tpl fld="1" item="76"/>
          <tpl hier="17" item="3"/>
          <tpl hier="19" item="1"/>
          <tpl hier="20" item="2"/>
          <tpl hier="22" item="10"/>
          <tpl hier="23" item="5"/>
          <tpl hier="24" item="4"/>
          <tpl fld="0" item="0"/>
        </tpls>
      </m>
      <m>
        <tpls c="8">
          <tpl fld="1" item="76"/>
          <tpl hier="17" item="3"/>
          <tpl hier="19" item="1"/>
          <tpl hier="20" item="2"/>
          <tpl hier="22" item="10"/>
          <tpl hier="23" item="5"/>
          <tpl hier="24" item="4"/>
          <tpl fld="0" item="1"/>
        </tpls>
      </m>
      <n v="1">
        <tpls c="8">
          <tpl fld="1" item="4"/>
          <tpl hier="17" item="3"/>
          <tpl hier="19" item="1"/>
          <tpl hier="20" item="2"/>
          <tpl hier="22" item="10"/>
          <tpl hier="23" item="5"/>
          <tpl hier="24" item="4"/>
          <tpl fld="0" item="0"/>
        </tpls>
      </n>
      <n v="33.729999542236328">
        <tpls c="8">
          <tpl fld="1" item="4"/>
          <tpl hier="17" item="3"/>
          <tpl hier="19" item="1"/>
          <tpl hier="20" item="2"/>
          <tpl hier="22" item="10"/>
          <tpl hier="23" item="5"/>
          <tpl hier="24" item="4"/>
          <tpl fld="0" item="1"/>
        </tpls>
      </n>
      <n v="1">
        <tpls c="8">
          <tpl fld="1" item="15"/>
          <tpl hier="17" item="3"/>
          <tpl hier="19" item="1"/>
          <tpl hier="20" item="2"/>
          <tpl hier="22" item="10"/>
          <tpl hier="23" item="5"/>
          <tpl hier="24" item="4"/>
          <tpl fld="0" item="0"/>
        </tpls>
      </n>
      <m>
        <tpls c="8">
          <tpl fld="1" item="23"/>
          <tpl hier="17" item="3"/>
          <tpl hier="19" item="1"/>
          <tpl hier="20" item="2"/>
          <tpl hier="22" item="10"/>
          <tpl hier="23" item="5"/>
          <tpl hier="24" item="4"/>
          <tpl fld="0" item="0"/>
        </tpls>
      </m>
      <n v="1">
        <tpls c="8">
          <tpl fld="1" item="71"/>
          <tpl hier="17" item="3"/>
          <tpl hier="19" item="1"/>
          <tpl hier="20" item="2"/>
          <tpl hier="22" item="10"/>
          <tpl hier="23" item="5"/>
          <tpl hier="24" item="4"/>
          <tpl fld="0" item="0"/>
        </tpls>
      </n>
      <n v="1">
        <tpls c="8">
          <tpl fld="1" item="28"/>
          <tpl hier="17" item="3"/>
          <tpl hier="19" item="1"/>
          <tpl hier="20" item="2"/>
          <tpl hier="22" item="10"/>
          <tpl hier="23" item="5"/>
          <tpl hier="24" item="4"/>
          <tpl fld="0" item="0"/>
        </tpls>
      </n>
      <n v="4">
        <tpls c="8">
          <tpl fld="1" item="84"/>
          <tpl hier="17" item="3"/>
          <tpl hier="19" item="1"/>
          <tpl hier="20" item="2"/>
          <tpl hier="22" item="10"/>
          <tpl hier="23" item="5"/>
          <tpl hier="24" item="4"/>
          <tpl fld="0" item="0"/>
        </tpls>
      </n>
      <n v="1">
        <tpls c="8">
          <tpl fld="1" item="140"/>
          <tpl hier="17" item="3"/>
          <tpl hier="19" item="1"/>
          <tpl hier="20" item="2"/>
          <tpl hier="22" item="10"/>
          <tpl hier="23" item="5"/>
          <tpl hier="24" item="4"/>
          <tpl fld="0" item="0"/>
        </tpls>
      </n>
      <m>
        <tpls c="8">
          <tpl fld="1" item="196"/>
          <tpl hier="17" item="3"/>
          <tpl hier="19" item="1"/>
          <tpl hier="20" item="2"/>
          <tpl hier="22" item="10"/>
          <tpl hier="23" item="5"/>
          <tpl hier="24" item="4"/>
          <tpl fld="0" item="0"/>
        </tpls>
      </m>
      <m>
        <tpls c="8">
          <tpl fld="1" item="196"/>
          <tpl hier="17" item="3"/>
          <tpl hier="19" item="1"/>
          <tpl hier="20" item="2"/>
          <tpl hier="22" item="10"/>
          <tpl hier="23" item="5"/>
          <tpl hier="24" item="4"/>
          <tpl fld="0" item="1"/>
        </tpls>
      </m>
      <n v="1">
        <tpls c="8">
          <tpl fld="1" item="148"/>
          <tpl hier="17" item="3"/>
          <tpl hier="19" item="1"/>
          <tpl hier="20" item="2"/>
          <tpl hier="22" item="10"/>
          <tpl hier="23" item="5"/>
          <tpl hier="24" item="4"/>
          <tpl fld="0" item="0"/>
        </tpls>
      </n>
      <n v="33.729999542236328">
        <tpls c="8">
          <tpl fld="1" item="148"/>
          <tpl hier="17" item="3"/>
          <tpl hier="19" item="1"/>
          <tpl hier="20" item="2"/>
          <tpl hier="22" item="10"/>
          <tpl hier="23" item="5"/>
          <tpl hier="24" item="4"/>
          <tpl fld="0" item="1"/>
        </tpls>
      </n>
      <n v="2">
        <tpls c="8">
          <tpl fld="1" item="100"/>
          <tpl hier="17" item="3"/>
          <tpl hier="19" item="1"/>
          <tpl hier="20" item="2"/>
          <tpl hier="22" item="10"/>
          <tpl hier="23" item="5"/>
          <tpl hier="24" item="4"/>
          <tpl fld="0" item="0"/>
        </tpls>
      </n>
      <n v="67.459999084472656">
        <tpls c="8">
          <tpl fld="1" item="100"/>
          <tpl hier="17" item="3"/>
          <tpl hier="19" item="1"/>
          <tpl hier="20" item="2"/>
          <tpl hier="22" item="10"/>
          <tpl hier="23" item="5"/>
          <tpl hier="24" item="4"/>
          <tpl fld="0" item="1"/>
        </tpls>
      </n>
      <n v="1">
        <tpls c="8">
          <tpl fld="1" item="60"/>
          <tpl hier="17" item="3"/>
          <tpl hier="19" item="1"/>
          <tpl hier="20" item="2"/>
          <tpl hier="22" item="10"/>
          <tpl hier="23" item="5"/>
          <tpl hier="24" item="4"/>
          <tpl fld="0" item="0"/>
        </tpls>
      </n>
      <n v="33.729999542236328">
        <tpls c="8">
          <tpl fld="1" item="60"/>
          <tpl hier="17" item="3"/>
          <tpl hier="19" item="1"/>
          <tpl hier="20" item="2"/>
          <tpl hier="22" item="10"/>
          <tpl hier="23" item="5"/>
          <tpl hier="24" item="4"/>
          <tpl fld="0" item="1"/>
        </tpls>
      </n>
      <m>
        <tpls c="8">
          <tpl fld="1" item="12"/>
          <tpl hier="17" item="3"/>
          <tpl hier="19" item="1"/>
          <tpl hier="20" item="2"/>
          <tpl hier="22" item="10"/>
          <tpl hier="23" item="5"/>
          <tpl hier="24" item="4"/>
          <tpl fld="0" item="0"/>
        </tpls>
      </m>
      <m>
        <tpls c="8">
          <tpl fld="1" item="12"/>
          <tpl hier="17" item="3"/>
          <tpl hier="19" item="1"/>
          <tpl hier="20" item="2"/>
          <tpl hier="22" item="10"/>
          <tpl hier="23" item="5"/>
          <tpl hier="24" item="4"/>
          <tpl fld="0" item="1"/>
        </tpls>
      </m>
      <n v="2">
        <tpls c="8">
          <tpl fld="1" item="164"/>
          <tpl hier="17" item="3"/>
          <tpl hier="19" item="1"/>
          <tpl hier="20" item="2"/>
          <tpl hier="22" item="10"/>
          <tpl hier="23" item="5"/>
          <tpl hier="24" item="4"/>
          <tpl fld="0" item="0"/>
        </tpls>
      </n>
      <n v="67.459999084472656">
        <tpls c="8">
          <tpl fld="1" item="164"/>
          <tpl hier="17" item="3"/>
          <tpl hier="19" item="1"/>
          <tpl hier="20" item="2"/>
          <tpl hier="22" item="10"/>
          <tpl hier="23" item="5"/>
          <tpl hier="24" item="4"/>
          <tpl fld="0" item="1"/>
        </tpls>
      </n>
      <n v="1">
        <tpls c="8">
          <tpl fld="1" item="116"/>
          <tpl hier="17" item="3"/>
          <tpl hier="19" item="1"/>
          <tpl hier="20" item="2"/>
          <tpl hier="22" item="10"/>
          <tpl hier="23" item="5"/>
          <tpl hier="24" item="4"/>
          <tpl fld="0" item="0"/>
        </tpls>
      </n>
      <n v="33.729999542236328">
        <tpls c="8">
          <tpl fld="1" item="116"/>
          <tpl hier="17" item="3"/>
          <tpl hier="19" item="1"/>
          <tpl hier="20" item="2"/>
          <tpl hier="22" item="10"/>
          <tpl hier="23" item="5"/>
          <tpl hier="24" item="4"/>
          <tpl fld="0" item="1"/>
        </tpls>
      </n>
      <m>
        <tpls c="8">
          <tpl fld="1" item="52"/>
          <tpl hier="17" item="3"/>
          <tpl hier="19" item="1"/>
          <tpl hier="20" item="2"/>
          <tpl hier="22" item="10"/>
          <tpl hier="23" item="5"/>
          <tpl hier="24" item="4"/>
          <tpl fld="0" item="0"/>
        </tpls>
      </m>
      <m>
        <tpls c="8">
          <tpl fld="1" item="52"/>
          <tpl hier="17" item="3"/>
          <tpl hier="19" item="1"/>
          <tpl hier="20" item="2"/>
          <tpl hier="22" item="10"/>
          <tpl hier="23" item="5"/>
          <tpl hier="24" item="4"/>
          <tpl fld="0" item="1"/>
        </tpls>
      </m>
      <m>
        <tpls c="8">
          <tpl fld="1" item="195"/>
          <tpl hier="17" item="3"/>
          <tpl hier="19" item="1"/>
          <tpl hier="20" item="2"/>
          <tpl hier="22" item="10"/>
          <tpl hier="23" item="5"/>
          <tpl hier="24" item="4"/>
          <tpl fld="0" item="0"/>
        </tpls>
      </m>
      <m>
        <tpls c="8">
          <tpl fld="1" item="195"/>
          <tpl hier="17" item="3"/>
          <tpl hier="19" item="1"/>
          <tpl hier="20" item="2"/>
          <tpl hier="22" item="10"/>
          <tpl hier="23" item="5"/>
          <tpl hier="24" item="4"/>
          <tpl fld="0" item="1"/>
        </tpls>
      </m>
      <n v="2">
        <tpls c="8">
          <tpl fld="1" item="187"/>
          <tpl hier="17" item="3"/>
          <tpl hier="19" item="1"/>
          <tpl hier="20" item="2"/>
          <tpl hier="22" item="10"/>
          <tpl hier="23" item="5"/>
          <tpl hier="24" item="4"/>
          <tpl fld="0" item="0"/>
        </tpls>
      </n>
      <n v="67.459999084472656">
        <tpls c="8">
          <tpl fld="1" item="187"/>
          <tpl hier="17" item="3"/>
          <tpl hier="19" item="1"/>
          <tpl hier="20" item="2"/>
          <tpl hier="22" item="10"/>
          <tpl hier="23" item="5"/>
          <tpl hier="24" item="4"/>
          <tpl fld="0" item="1"/>
        </tpls>
      </n>
      <m>
        <tpls c="8">
          <tpl fld="1" item="179"/>
          <tpl hier="17" item="3"/>
          <tpl hier="19" item="1"/>
          <tpl hier="20" item="2"/>
          <tpl hier="22" item="10"/>
          <tpl hier="23" item="5"/>
          <tpl hier="24" item="4"/>
          <tpl fld="0" item="0"/>
        </tpls>
      </m>
      <m>
        <tpls c="8">
          <tpl fld="1" item="179"/>
          <tpl hier="17" item="3"/>
          <tpl hier="19" item="1"/>
          <tpl hier="20" item="2"/>
          <tpl hier="22" item="10"/>
          <tpl hier="23" item="5"/>
          <tpl hier="24" item="4"/>
          <tpl fld="0" item="1"/>
        </tpls>
      </m>
      <n v="3">
        <tpls c="8">
          <tpl fld="1" item="171"/>
          <tpl hier="17" item="3"/>
          <tpl hier="19" item="1"/>
          <tpl hier="20" item="2"/>
          <tpl hier="22" item="10"/>
          <tpl hier="23" item="5"/>
          <tpl hier="24" item="4"/>
          <tpl fld="0" item="0"/>
        </tpls>
      </n>
      <n v="101.18999862670898">
        <tpls c="8">
          <tpl fld="1" item="171"/>
          <tpl hier="17" item="3"/>
          <tpl hier="19" item="1"/>
          <tpl hier="20" item="2"/>
          <tpl hier="22" item="10"/>
          <tpl hier="23" item="5"/>
          <tpl hier="24" item="4"/>
          <tpl fld="0" item="1"/>
        </tpls>
      </n>
      <n v="2">
        <tpls c="8">
          <tpl fld="1" item="163"/>
          <tpl hier="17" item="3"/>
          <tpl hier="19" item="1"/>
          <tpl hier="20" item="2"/>
          <tpl hier="22" item="10"/>
          <tpl hier="23" item="5"/>
          <tpl hier="24" item="4"/>
          <tpl fld="0" item="0"/>
        </tpls>
      </n>
      <n v="67.459999084472656">
        <tpls c="8">
          <tpl fld="1" item="163"/>
          <tpl hier="17" item="3"/>
          <tpl hier="19" item="1"/>
          <tpl hier="20" item="2"/>
          <tpl hier="22" item="10"/>
          <tpl hier="23" item="5"/>
          <tpl hier="24" item="4"/>
          <tpl fld="0" item="1"/>
        </tpls>
      </n>
      <n v="1">
        <tpls c="8">
          <tpl fld="1" item="155"/>
          <tpl hier="17" item="3"/>
          <tpl hier="19" item="1"/>
          <tpl hier="20" item="2"/>
          <tpl hier="22" item="10"/>
          <tpl hier="23" item="5"/>
          <tpl hier="24" item="4"/>
          <tpl fld="0" item="0"/>
        </tpls>
      </n>
      <n v="33.729999542236328">
        <tpls c="8">
          <tpl fld="1" item="155"/>
          <tpl hier="17" item="3"/>
          <tpl hier="19" item="1"/>
          <tpl hier="20" item="2"/>
          <tpl hier="22" item="10"/>
          <tpl hier="23" item="5"/>
          <tpl hier="24" item="4"/>
          <tpl fld="0" item="1"/>
        </tpls>
      </n>
      <m>
        <tpls c="8">
          <tpl fld="1" item="147"/>
          <tpl hier="17" item="3"/>
          <tpl hier="19" item="1"/>
          <tpl hier="20" item="2"/>
          <tpl hier="22" item="10"/>
          <tpl hier="23" item="5"/>
          <tpl hier="24" item="4"/>
          <tpl fld="0" item="0"/>
        </tpls>
      </m>
      <m>
        <tpls c="8">
          <tpl fld="1" item="147"/>
          <tpl hier="17" item="3"/>
          <tpl hier="19" item="1"/>
          <tpl hier="20" item="2"/>
          <tpl hier="22" item="10"/>
          <tpl hier="23" item="5"/>
          <tpl hier="24" item="4"/>
          <tpl fld="0" item="1"/>
        </tpls>
      </m>
      <n v="2">
        <tpls c="8">
          <tpl fld="1" item="139"/>
          <tpl hier="17" item="3"/>
          <tpl hier="19" item="1"/>
          <tpl hier="20" item="2"/>
          <tpl hier="22" item="10"/>
          <tpl hier="23" item="5"/>
          <tpl hier="24" item="4"/>
          <tpl fld="0" item="0"/>
        </tpls>
      </n>
      <n v="134.91999816894531">
        <tpls c="8">
          <tpl fld="1" item="139"/>
          <tpl hier="17" item="3"/>
          <tpl hier="19" item="1"/>
          <tpl hier="20" item="2"/>
          <tpl hier="22" item="10"/>
          <tpl hier="23" item="5"/>
          <tpl hier="24" item="4"/>
          <tpl fld="0" item="1"/>
        </tpls>
      </n>
      <m>
        <tpls c="8">
          <tpl fld="1" item="131"/>
          <tpl hier="17" item="3"/>
          <tpl hier="19" item="1"/>
          <tpl hier="20" item="2"/>
          <tpl hier="22" item="10"/>
          <tpl hier="23" item="5"/>
          <tpl hier="24" item="4"/>
          <tpl fld="0" item="0"/>
        </tpls>
      </m>
      <m>
        <tpls c="8">
          <tpl fld="1" item="131"/>
          <tpl hier="17" item="3"/>
          <tpl hier="19" item="1"/>
          <tpl hier="20" item="2"/>
          <tpl hier="22" item="10"/>
          <tpl hier="23" item="5"/>
          <tpl hier="24" item="4"/>
          <tpl fld="0" item="1"/>
        </tpls>
      </m>
      <m>
        <tpls c="8">
          <tpl fld="1" item="123"/>
          <tpl hier="17" item="3"/>
          <tpl hier="19" item="1"/>
          <tpl hier="20" item="2"/>
          <tpl hier="22" item="10"/>
          <tpl hier="23" item="5"/>
          <tpl hier="24" item="4"/>
          <tpl fld="0" item="0"/>
        </tpls>
      </m>
      <m>
        <tpls c="8">
          <tpl fld="1" item="123"/>
          <tpl hier="17" item="3"/>
          <tpl hier="19" item="1"/>
          <tpl hier="20" item="2"/>
          <tpl hier="22" item="10"/>
          <tpl hier="23" item="5"/>
          <tpl hier="24" item="4"/>
          <tpl fld="0" item="1"/>
        </tpls>
      </m>
      <m>
        <tpls c="8">
          <tpl fld="1" item="115"/>
          <tpl hier="17" item="3"/>
          <tpl hier="19" item="1"/>
          <tpl hier="20" item="2"/>
          <tpl hier="22" item="10"/>
          <tpl hier="23" item="5"/>
          <tpl hier="24" item="4"/>
          <tpl fld="0" item="0"/>
        </tpls>
      </m>
      <m>
        <tpls c="8">
          <tpl fld="1" item="115"/>
          <tpl hier="17" item="3"/>
          <tpl hier="19" item="1"/>
          <tpl hier="20" item="2"/>
          <tpl hier="22" item="10"/>
          <tpl hier="23" item="5"/>
          <tpl hier="24" item="4"/>
          <tpl fld="0" item="1"/>
        </tpls>
      </m>
      <n v="1">
        <tpls c="8">
          <tpl fld="1" item="107"/>
          <tpl hier="17" item="3"/>
          <tpl hier="19" item="1"/>
          <tpl hier="20" item="2"/>
          <tpl hier="22" item="10"/>
          <tpl hier="23" item="5"/>
          <tpl hier="24" item="4"/>
          <tpl fld="0" item="0"/>
        </tpls>
      </n>
      <n v="33.729999542236328">
        <tpls c="8">
          <tpl fld="1" item="107"/>
          <tpl hier="17" item="3"/>
          <tpl hier="19" item="1"/>
          <tpl hier="20" item="2"/>
          <tpl hier="22" item="10"/>
          <tpl hier="23" item="5"/>
          <tpl hier="24" item="4"/>
          <tpl fld="0" item="1"/>
        </tpls>
      </n>
      <m>
        <tpls c="8">
          <tpl fld="1" item="99"/>
          <tpl hier="17" item="3"/>
          <tpl hier="19" item="1"/>
          <tpl hier="20" item="2"/>
          <tpl hier="22" item="10"/>
          <tpl hier="23" item="5"/>
          <tpl hier="24" item="4"/>
          <tpl fld="0" item="0"/>
        </tpls>
      </m>
      <m>
        <tpls c="8">
          <tpl fld="1" item="99"/>
          <tpl hier="17" item="3"/>
          <tpl hier="19" item="1"/>
          <tpl hier="20" item="2"/>
          <tpl hier="22" item="10"/>
          <tpl hier="23" item="5"/>
          <tpl hier="24" item="4"/>
          <tpl fld="0" item="1"/>
        </tpls>
      </m>
      <n v="1">
        <tpls c="8">
          <tpl fld="1" item="91"/>
          <tpl hier="17" item="3"/>
          <tpl hier="19" item="1"/>
          <tpl hier="20" item="2"/>
          <tpl hier="22" item="10"/>
          <tpl hier="23" item="5"/>
          <tpl hier="24" item="4"/>
          <tpl fld="0" item="0"/>
        </tpls>
      </n>
      <n v="33.729999542236328">
        <tpls c="8">
          <tpl fld="1" item="91"/>
          <tpl hier="17" item="3"/>
          <tpl hier="19" item="1"/>
          <tpl hier="20" item="2"/>
          <tpl hier="22" item="10"/>
          <tpl hier="23" item="5"/>
          <tpl hier="24" item="4"/>
          <tpl fld="0" item="1"/>
        </tpls>
      </n>
      <n v="2">
        <tpls c="8">
          <tpl fld="1" item="83"/>
          <tpl hier="17" item="3"/>
          <tpl hier="19" item="1"/>
          <tpl hier="20" item="2"/>
          <tpl hier="22" item="10"/>
          <tpl hier="23" item="5"/>
          <tpl hier="24" item="4"/>
          <tpl fld="0" item="0"/>
        </tpls>
      </n>
      <n v="67.459999084472656">
        <tpls c="8">
          <tpl fld="1" item="83"/>
          <tpl hier="17" item="3"/>
          <tpl hier="19" item="1"/>
          <tpl hier="20" item="2"/>
          <tpl hier="22" item="10"/>
          <tpl hier="23" item="5"/>
          <tpl hier="24" item="4"/>
          <tpl fld="0" item="1"/>
        </tpls>
      </n>
      <m>
        <tpls c="8">
          <tpl fld="1" item="75"/>
          <tpl hier="17" item="3"/>
          <tpl hier="19" item="1"/>
          <tpl hier="20" item="2"/>
          <tpl hier="22" item="10"/>
          <tpl hier="23" item="5"/>
          <tpl hier="24" item="4"/>
          <tpl fld="0" item="0"/>
        </tpls>
      </m>
      <m>
        <tpls c="8">
          <tpl fld="1" item="75"/>
          <tpl hier="17" item="3"/>
          <tpl hier="19" item="1"/>
          <tpl hier="20" item="2"/>
          <tpl hier="22" item="10"/>
          <tpl hier="23" item="5"/>
          <tpl hier="24" item="4"/>
          <tpl fld="0" item="1"/>
        </tpls>
      </m>
      <n v="2">
        <tpls c="8">
          <tpl fld="1" item="67"/>
          <tpl hier="17" item="3"/>
          <tpl hier="19" item="1"/>
          <tpl hier="20" item="2"/>
          <tpl hier="22" item="10"/>
          <tpl hier="23" item="5"/>
          <tpl hier="24" item="4"/>
          <tpl fld="0" item="0"/>
        </tpls>
      </n>
      <n v="67.459999084472656">
        <tpls c="8">
          <tpl fld="1" item="67"/>
          <tpl hier="17" item="3"/>
          <tpl hier="19" item="1"/>
          <tpl hier="20" item="2"/>
          <tpl hier="22" item="10"/>
          <tpl hier="23" item="5"/>
          <tpl hier="24" item="4"/>
          <tpl fld="0" item="1"/>
        </tpls>
      </n>
      <n v="2">
        <tpls c="8">
          <tpl fld="1" item="59"/>
          <tpl hier="17" item="3"/>
          <tpl hier="19" item="1"/>
          <tpl hier="20" item="2"/>
          <tpl hier="22" item="10"/>
          <tpl hier="23" item="5"/>
          <tpl hier="24" item="4"/>
          <tpl fld="0" item="0"/>
        </tpls>
      </n>
      <n v="67.459999084472656">
        <tpls c="8">
          <tpl fld="1" item="59"/>
          <tpl hier="17" item="3"/>
          <tpl hier="19" item="1"/>
          <tpl hier="20" item="2"/>
          <tpl hier="22" item="10"/>
          <tpl hier="23" item="5"/>
          <tpl hier="24" item="4"/>
          <tpl fld="0" item="1"/>
        </tpls>
      </n>
      <n v="1">
        <tpls c="8">
          <tpl fld="1" item="51"/>
          <tpl hier="17" item="3"/>
          <tpl hier="19" item="1"/>
          <tpl hier="20" item="2"/>
          <tpl hier="22" item="10"/>
          <tpl hier="23" item="5"/>
          <tpl hier="24" item="4"/>
          <tpl fld="0" item="0"/>
        </tpls>
      </n>
      <n v="33.729999542236328">
        <tpls c="8">
          <tpl fld="1" item="51"/>
          <tpl hier="17" item="3"/>
          <tpl hier="19" item="1"/>
          <tpl hier="20" item="2"/>
          <tpl hier="22" item="10"/>
          <tpl hier="23" item="5"/>
          <tpl hier="24" item="4"/>
          <tpl fld="0" item="1"/>
        </tpls>
      </n>
      <m>
        <tpls c="8">
          <tpl fld="1" item="43"/>
          <tpl hier="17" item="3"/>
          <tpl hier="19" item="1"/>
          <tpl hier="20" item="2"/>
          <tpl hier="22" item="10"/>
          <tpl hier="23" item="5"/>
          <tpl hier="24" item="4"/>
          <tpl fld="0" item="0"/>
        </tpls>
      </m>
      <m>
        <tpls c="8">
          <tpl fld="1" item="43"/>
          <tpl hier="17" item="3"/>
          <tpl hier="19" item="1"/>
          <tpl hier="20" item="2"/>
          <tpl hier="22" item="10"/>
          <tpl hier="23" item="5"/>
          <tpl hier="24" item="4"/>
          <tpl fld="0" item="1"/>
        </tpls>
      </m>
      <m>
        <tpls c="8">
          <tpl fld="1" item="35"/>
          <tpl hier="17" item="3"/>
          <tpl hier="19" item="1"/>
          <tpl hier="20" item="2"/>
          <tpl hier="22" item="10"/>
          <tpl hier="23" item="5"/>
          <tpl hier="24" item="4"/>
          <tpl fld="0" item="0"/>
        </tpls>
      </m>
      <m>
        <tpls c="8">
          <tpl fld="1" item="35"/>
          <tpl hier="17" item="3"/>
          <tpl hier="19" item="1"/>
          <tpl hier="20" item="2"/>
          <tpl hier="22" item="10"/>
          <tpl hier="23" item="5"/>
          <tpl hier="24" item="4"/>
          <tpl fld="0" item="1"/>
        </tpls>
      </m>
      <m>
        <tpls c="8">
          <tpl fld="1" item="27"/>
          <tpl hier="17" item="3"/>
          <tpl hier="19" item="1"/>
          <tpl hier="20" item="2"/>
          <tpl hier="22" item="10"/>
          <tpl hier="23" item="5"/>
          <tpl hier="24" item="4"/>
          <tpl fld="0" item="0"/>
        </tpls>
      </m>
      <m>
        <tpls c="8">
          <tpl fld="1" item="27"/>
          <tpl hier="17" item="3"/>
          <tpl hier="19" item="1"/>
          <tpl hier="20" item="2"/>
          <tpl hier="22" item="10"/>
          <tpl hier="23" item="5"/>
          <tpl hier="24" item="4"/>
          <tpl fld="0" item="1"/>
        </tpls>
      </m>
      <m>
        <tpls c="8">
          <tpl fld="1" item="19"/>
          <tpl hier="17" item="3"/>
          <tpl hier="19" item="1"/>
          <tpl hier="20" item="2"/>
          <tpl hier="22" item="10"/>
          <tpl hier="23" item="5"/>
          <tpl hier="24" item="4"/>
          <tpl fld="0" item="0"/>
        </tpls>
      </m>
      <m>
        <tpls c="8">
          <tpl fld="1" item="19"/>
          <tpl hier="17" item="3"/>
          <tpl hier="19" item="1"/>
          <tpl hier="20" item="2"/>
          <tpl hier="22" item="10"/>
          <tpl hier="23" item="5"/>
          <tpl hier="24" item="4"/>
          <tpl fld="0" item="1"/>
        </tpls>
      </m>
      <n v="1">
        <tpls c="8">
          <tpl fld="1" item="11"/>
          <tpl hier="17" item="3"/>
          <tpl hier="19" item="1"/>
          <tpl hier="20" item="2"/>
          <tpl hier="22" item="10"/>
          <tpl hier="23" item="5"/>
          <tpl hier="24" item="4"/>
          <tpl fld="0" item="0"/>
        </tpls>
      </n>
      <n v="33.729999542236328">
        <tpls c="8">
          <tpl fld="1" item="11"/>
          <tpl hier="17" item="3"/>
          <tpl hier="19" item="1"/>
          <tpl hier="20" item="2"/>
          <tpl hier="22" item="10"/>
          <tpl hier="23" item="5"/>
          <tpl hier="24" item="4"/>
          <tpl fld="0" item="1"/>
        </tpls>
      </n>
      <n v="3">
        <tpls c="8">
          <tpl fld="1" item="3"/>
          <tpl hier="17" item="3"/>
          <tpl hier="19" item="1"/>
          <tpl hier="20" item="2"/>
          <tpl hier="22" item="10"/>
          <tpl hier="23" item="5"/>
          <tpl hier="24" item="4"/>
          <tpl fld="0" item="0"/>
        </tpls>
      </n>
      <n v="101.18999862670898">
        <tpls c="8">
          <tpl fld="1" item="3"/>
          <tpl hier="17" item="3"/>
          <tpl hier="19" item="1"/>
          <tpl hier="20" item="2"/>
          <tpl hier="22" item="10"/>
          <tpl hier="23" item="5"/>
          <tpl hier="24" item="4"/>
          <tpl fld="0" item="1"/>
        </tpls>
      </n>
      <n v="1">
        <tpls c="8">
          <tpl fld="1" item="17"/>
          <tpl hier="17" item="3"/>
          <tpl hier="19" item="1"/>
          <tpl hier="20" item="2"/>
          <tpl hier="22" item="10"/>
          <tpl hier="23" item="5"/>
          <tpl hier="24" item="4"/>
          <tpl fld="0" item="0"/>
        </tpls>
      </n>
      <n v="33.729999542236328">
        <tpls c="8">
          <tpl fld="1" item="17"/>
          <tpl hier="17" item="3"/>
          <tpl hier="19" item="1"/>
          <tpl hier="20" item="2"/>
          <tpl hier="22" item="10"/>
          <tpl hier="23" item="5"/>
          <tpl hier="24" item="4"/>
          <tpl fld="0" item="1"/>
        </tpls>
      </n>
      <n v="2">
        <tpls c="8">
          <tpl fld="1" item="31"/>
          <tpl hier="17" item="3"/>
          <tpl hier="19" item="1"/>
          <tpl hier="20" item="2"/>
          <tpl hier="22" item="10"/>
          <tpl hier="23" item="5"/>
          <tpl hier="24" item="4"/>
          <tpl fld="0" item="0"/>
        </tpls>
      </n>
      <n v="67.459999084472656">
        <tpls c="8">
          <tpl fld="1" item="31"/>
          <tpl hier="17" item="3"/>
          <tpl hier="19" item="1"/>
          <tpl hier="20" item="2"/>
          <tpl hier="22" item="10"/>
          <tpl hier="23" item="5"/>
          <tpl hier="24" item="4"/>
          <tpl fld="0" item="1"/>
        </tpls>
      </n>
      <n v="1">
        <tpls c="8">
          <tpl fld="1" item="172"/>
          <tpl hier="17" item="3"/>
          <tpl hier="19" item="1"/>
          <tpl hier="20" item="2"/>
          <tpl hier="22" item="10"/>
          <tpl hier="23" item="5"/>
          <tpl hier="24" item="4"/>
          <tpl fld="0" item="0"/>
        </tpls>
      </n>
      <n v="33.729999542236328">
        <tpls c="8">
          <tpl fld="1" item="172"/>
          <tpl hier="17" item="3"/>
          <tpl hier="19" item="1"/>
          <tpl hier="20" item="2"/>
          <tpl hier="22" item="10"/>
          <tpl hier="23" item="5"/>
          <tpl hier="24" item="4"/>
          <tpl fld="0" item="1"/>
        </tpls>
      </n>
      <n v="1">
        <tpls c="8">
          <tpl fld="1" item="124"/>
          <tpl hier="17" item="3"/>
          <tpl hier="19" item="1"/>
          <tpl hier="20" item="2"/>
          <tpl hier="22" item="10"/>
          <tpl hier="23" item="5"/>
          <tpl hier="24" item="4"/>
          <tpl fld="0" item="0"/>
        </tpls>
      </n>
      <n v="33.729999542236328">
        <tpls c="8">
          <tpl fld="1" item="124"/>
          <tpl hier="17" item="3"/>
          <tpl hier="19" item="1"/>
          <tpl hier="20" item="2"/>
          <tpl hier="22" item="10"/>
          <tpl hier="23" item="5"/>
          <tpl hier="24" item="4"/>
          <tpl fld="0" item="1"/>
        </tpls>
      </n>
      <m>
        <tpls c="8">
          <tpl fld="1" item="68"/>
          <tpl hier="17" item="3"/>
          <tpl hier="19" item="1"/>
          <tpl hier="20" item="2"/>
          <tpl hier="22" item="10"/>
          <tpl hier="23" item="5"/>
          <tpl hier="24" item="4"/>
          <tpl fld="0" item="0"/>
        </tpls>
      </m>
      <m>
        <tpls c="8">
          <tpl fld="1" item="68"/>
          <tpl hier="17" item="3"/>
          <tpl hier="19" item="1"/>
          <tpl hier="20" item="2"/>
          <tpl hier="22" item="10"/>
          <tpl hier="23" item="5"/>
          <tpl hier="24" item="4"/>
          <tpl fld="0" item="1"/>
        </tpls>
      </m>
      <n v="1">
        <tpls c="8">
          <tpl fld="1" item="20"/>
          <tpl hier="17" item="3"/>
          <tpl hier="19" item="1"/>
          <tpl hier="20" item="2"/>
          <tpl hier="22" item="10"/>
          <tpl hier="23" item="5"/>
          <tpl hier="24" item="4"/>
          <tpl fld="0" item="0"/>
        </tpls>
      </n>
      <n v="33.729999542236328">
        <tpls c="8">
          <tpl fld="1" item="20"/>
          <tpl hier="17" item="3"/>
          <tpl hier="19" item="1"/>
          <tpl hier="20" item="2"/>
          <tpl hier="22" item="10"/>
          <tpl hier="23" item="5"/>
          <tpl hier="24" item="4"/>
          <tpl fld="0" item="1"/>
        </tpls>
      </n>
      <n v="158.72000122070313">
        <tpls c="8">
          <tpl fld="1" item="73"/>
          <tpl hier="17" item="3"/>
          <tpl hier="19" item="1"/>
          <tpl hier="20" item="2"/>
          <tpl hier="22" item="11"/>
          <tpl hier="23" item="5"/>
          <tpl hier="24" item="4"/>
          <tpl fld="0" item="1"/>
        </tpls>
      </n>
      <m>
        <tpls c="8">
          <tpl fld="1" item="49"/>
          <tpl hier="17" item="3"/>
          <tpl hier="19" item="1"/>
          <tpl hier="20" item="2"/>
          <tpl hier="22" item="11"/>
          <tpl hier="23" item="5"/>
          <tpl hier="24" item="4"/>
          <tpl fld="0" item="1"/>
        </tpls>
      </m>
      <n v="79.360000610351563">
        <tpls c="8">
          <tpl fld="1" item="137"/>
          <tpl hier="17" item="3"/>
          <tpl hier="19" item="1"/>
          <tpl hier="20" item="2"/>
          <tpl hier="22" item="11"/>
          <tpl hier="23" item="5"/>
          <tpl hier="24" item="4"/>
          <tpl fld="0" item="1"/>
        </tpls>
      </n>
      <n v="79.360000610351563">
        <tpls c="8">
          <tpl fld="1" item="81"/>
          <tpl hier="17" item="3"/>
          <tpl hier="19" item="1"/>
          <tpl hier="20" item="2"/>
          <tpl hier="22" item="11"/>
          <tpl hier="23" item="5"/>
          <tpl hier="24" item="4"/>
          <tpl fld="0" item="1"/>
        </tpls>
      </n>
      <n v="79.360000610351563">
        <tpls c="8">
          <tpl fld="1" item="194"/>
          <tpl hier="17" item="3"/>
          <tpl hier="19" item="1"/>
          <tpl hier="20" item="2"/>
          <tpl hier="22" item="11"/>
          <tpl hier="23" item="5"/>
          <tpl hier="24" item="4"/>
          <tpl fld="0" item="1"/>
        </tpls>
      </n>
      <n v="79.360000610351563">
        <tpls c="8">
          <tpl fld="1" item="186"/>
          <tpl hier="17" item="3"/>
          <tpl hier="19" item="1"/>
          <tpl hier="20" item="2"/>
          <tpl hier="22" item="11"/>
          <tpl hier="23" item="5"/>
          <tpl hier="24" item="4"/>
          <tpl fld="0" item="1"/>
        </tpls>
      </n>
      <m>
        <tpls c="8">
          <tpl fld="1" item="178"/>
          <tpl hier="17" item="3"/>
          <tpl hier="19" item="1"/>
          <tpl hier="20" item="2"/>
          <tpl hier="22" item="11"/>
          <tpl hier="23" item="5"/>
          <tpl hier="24" item="4"/>
          <tpl fld="0" item="1"/>
        </tpls>
      </m>
      <n v="158.72000122070313">
        <tpls c="8">
          <tpl fld="1" item="170"/>
          <tpl hier="17" item="3"/>
          <tpl hier="19" item="1"/>
          <tpl hier="20" item="2"/>
          <tpl hier="22" item="11"/>
          <tpl hier="23" item="5"/>
          <tpl hier="24" item="4"/>
          <tpl fld="0" item="1"/>
        </tpls>
      </n>
      <m>
        <tpls c="8">
          <tpl fld="1" item="162"/>
          <tpl hier="17" item="3"/>
          <tpl hier="19" item="1"/>
          <tpl hier="20" item="2"/>
          <tpl hier="22" item="11"/>
          <tpl hier="23" item="5"/>
          <tpl hier="24" item="4"/>
          <tpl fld="0" item="1"/>
        </tpls>
      </m>
      <n v="158.72000122070313">
        <tpls c="8">
          <tpl fld="1" item="154"/>
          <tpl hier="17" item="3"/>
          <tpl hier="19" item="1"/>
          <tpl hier="20" item="2"/>
          <tpl hier="22" item="11"/>
          <tpl hier="23" item="5"/>
          <tpl hier="24" item="4"/>
          <tpl fld="0" item="1"/>
        </tpls>
      </n>
      <n v="158.72000122070313">
        <tpls c="8">
          <tpl fld="1" item="146"/>
          <tpl hier="17" item="3"/>
          <tpl hier="19" item="1"/>
          <tpl hier="20" item="2"/>
          <tpl hier="22" item="11"/>
          <tpl hier="23" item="5"/>
          <tpl hier="24" item="4"/>
          <tpl fld="0" item="1"/>
        </tpls>
      </n>
      <n v="158.72000122070313">
        <tpls c="8">
          <tpl fld="1" item="138"/>
          <tpl hier="17" item="3"/>
          <tpl hier="19" item="1"/>
          <tpl hier="20" item="2"/>
          <tpl hier="22" item="11"/>
          <tpl hier="23" item="5"/>
          <tpl hier="24" item="4"/>
          <tpl fld="0" item="1"/>
        </tpls>
      </n>
      <m>
        <tpls c="8">
          <tpl fld="1" item="130"/>
          <tpl hier="17" item="3"/>
          <tpl hier="19" item="1"/>
          <tpl hier="20" item="2"/>
          <tpl hier="22" item="11"/>
          <tpl hier="23" item="5"/>
          <tpl hier="24" item="4"/>
          <tpl fld="0" item="1"/>
        </tpls>
      </m>
      <m>
        <tpls c="8">
          <tpl fld="1" item="122"/>
          <tpl hier="17" item="3"/>
          <tpl hier="19" item="1"/>
          <tpl hier="20" item="2"/>
          <tpl hier="22" item="11"/>
          <tpl hier="23" item="5"/>
          <tpl hier="24" item="4"/>
          <tpl fld="0" item="1"/>
        </tpls>
      </m>
      <n v="79.360000610351563">
        <tpls c="8">
          <tpl fld="1" item="114"/>
          <tpl hier="17" item="3"/>
          <tpl hier="19" item="1"/>
          <tpl hier="20" item="2"/>
          <tpl hier="22" item="11"/>
          <tpl hier="23" item="5"/>
          <tpl hier="24" item="4"/>
          <tpl fld="0" item="1"/>
        </tpls>
      </n>
      <m>
        <tpls c="8">
          <tpl fld="1" item="106"/>
          <tpl hier="17" item="3"/>
          <tpl hier="19" item="1"/>
          <tpl hier="20" item="2"/>
          <tpl hier="22" item="11"/>
          <tpl hier="23" item="5"/>
          <tpl hier="24" item="4"/>
          <tpl fld="0" item="1"/>
        </tpls>
      </m>
      <m>
        <tpls c="8">
          <tpl fld="1" item="98"/>
          <tpl hier="17" item="3"/>
          <tpl hier="19" item="1"/>
          <tpl hier="20" item="2"/>
          <tpl hier="22" item="11"/>
          <tpl hier="23" item="5"/>
          <tpl hier="24" item="4"/>
          <tpl fld="0" item="1"/>
        </tpls>
      </m>
      <m>
        <tpls c="8">
          <tpl fld="1" item="90"/>
          <tpl hier="17" item="3"/>
          <tpl hier="19" item="1"/>
          <tpl hier="20" item="2"/>
          <tpl hier="22" item="11"/>
          <tpl hier="23" item="5"/>
          <tpl hier="24" item="4"/>
          <tpl fld="0" item="1"/>
        </tpls>
      </m>
      <m>
        <tpls c="8">
          <tpl fld="1" item="82"/>
          <tpl hier="17" item="3"/>
          <tpl hier="19" item="1"/>
          <tpl hier="20" item="2"/>
          <tpl hier="22" item="11"/>
          <tpl hier="23" item="5"/>
          <tpl hier="24" item="4"/>
          <tpl fld="0" item="1"/>
        </tpls>
      </m>
      <m>
        <tpls c="8">
          <tpl fld="1" item="74"/>
          <tpl hier="17" item="3"/>
          <tpl hier="19" item="1"/>
          <tpl hier="20" item="2"/>
          <tpl hier="22" item="11"/>
          <tpl hier="23" item="5"/>
          <tpl hier="24" item="4"/>
          <tpl fld="0" item="1"/>
        </tpls>
      </m>
      <n v="79.360000610351563">
        <tpls c="8">
          <tpl fld="1" item="66"/>
          <tpl hier="17" item="3"/>
          <tpl hier="19" item="1"/>
          <tpl hier="20" item="2"/>
          <tpl hier="22" item="11"/>
          <tpl hier="23" item="5"/>
          <tpl hier="24" item="4"/>
          <tpl fld="0" item="1"/>
        </tpls>
      </n>
      <m>
        <tpls c="8">
          <tpl fld="1" item="58"/>
          <tpl hier="17" item="3"/>
          <tpl hier="19" item="1"/>
          <tpl hier="20" item="2"/>
          <tpl hier="22" item="11"/>
          <tpl hier="23" item="5"/>
          <tpl hier="24" item="4"/>
          <tpl fld="0" item="1"/>
        </tpls>
      </m>
      <n v="79.360000610351563">
        <tpls c="8">
          <tpl fld="1" item="50"/>
          <tpl hier="17" item="3"/>
          <tpl hier="19" item="1"/>
          <tpl hier="20" item="2"/>
          <tpl hier="22" item="11"/>
          <tpl hier="23" item="5"/>
          <tpl hier="24" item="4"/>
          <tpl fld="0" item="1"/>
        </tpls>
      </n>
      <m>
        <tpls c="8">
          <tpl fld="1" item="42"/>
          <tpl hier="17" item="3"/>
          <tpl hier="19" item="1"/>
          <tpl hier="20" item="2"/>
          <tpl hier="22" item="11"/>
          <tpl hier="23" item="5"/>
          <tpl hier="24" item="4"/>
          <tpl fld="0" item="1"/>
        </tpls>
      </m>
      <n v="79.360000610351563">
        <tpls c="8">
          <tpl fld="1" item="34"/>
          <tpl hier="17" item="3"/>
          <tpl hier="19" item="1"/>
          <tpl hier="20" item="2"/>
          <tpl hier="22" item="11"/>
          <tpl hier="23" item="5"/>
          <tpl hier="24" item="4"/>
          <tpl fld="0" item="1"/>
        </tpls>
      </n>
      <m>
        <tpls c="8">
          <tpl fld="1" item="26"/>
          <tpl hier="17" item="3"/>
          <tpl hier="19" item="1"/>
          <tpl hier="20" item="2"/>
          <tpl hier="22" item="11"/>
          <tpl hier="23" item="5"/>
          <tpl hier="24" item="4"/>
          <tpl fld="0" item="1"/>
        </tpls>
      </m>
      <m>
        <tpls c="8">
          <tpl fld="1" item="18"/>
          <tpl hier="17" item="3"/>
          <tpl hier="19" item="1"/>
          <tpl hier="20" item="2"/>
          <tpl hier="22" item="11"/>
          <tpl hier="23" item="5"/>
          <tpl hier="24" item="4"/>
          <tpl fld="0" item="1"/>
        </tpls>
      </m>
      <n v="158.72000122070313">
        <tpls c="8">
          <tpl fld="1" item="10"/>
          <tpl hier="17" item="3"/>
          <tpl hier="19" item="1"/>
          <tpl hier="20" item="2"/>
          <tpl hier="22" item="11"/>
          <tpl hier="23" item="5"/>
          <tpl hier="24" item="4"/>
          <tpl fld="0" item="1"/>
        </tpls>
      </n>
      <m>
        <tpls c="8">
          <tpl fld="1" item="2"/>
          <tpl hier="17" item="3"/>
          <tpl hier="19" item="1"/>
          <tpl hier="20" item="2"/>
          <tpl hier="22" item="11"/>
          <tpl hier="23" item="5"/>
          <tpl hier="24" item="4"/>
          <tpl fld="0" item="1"/>
        </tpls>
      </m>
      <m>
        <tpls c="8">
          <tpl fld="1" item="198"/>
          <tpl hier="17" item="3"/>
          <tpl hier="19" item="1"/>
          <tpl hier="20" item="2"/>
          <tpl hier="22" item="11"/>
          <tpl hier="23" item="5"/>
          <tpl hier="24" item="4"/>
          <tpl fld="0" item="1"/>
        </tpls>
      </m>
      <m>
        <tpls c="8">
          <tpl fld="1" item="190"/>
          <tpl hier="17" item="3"/>
          <tpl hier="19" item="1"/>
          <tpl hier="20" item="2"/>
          <tpl hier="22" item="11"/>
          <tpl hier="23" item="5"/>
          <tpl hier="24" item="4"/>
          <tpl fld="0" item="1"/>
        </tpls>
      </m>
      <n v="79.360000610351563">
        <tpls c="8">
          <tpl fld="1" item="182"/>
          <tpl hier="17" item="3"/>
          <tpl hier="19" item="1"/>
          <tpl hier="20" item="2"/>
          <tpl hier="22" item="11"/>
          <tpl hier="23" item="5"/>
          <tpl hier="24" item="4"/>
          <tpl fld="0" item="1"/>
        </tpls>
      </n>
      <n v="238.08000183105469">
        <tpls c="8">
          <tpl fld="1" item="174"/>
          <tpl hier="17" item="3"/>
          <tpl hier="19" item="1"/>
          <tpl hier="20" item="2"/>
          <tpl hier="22" item="11"/>
          <tpl hier="23" item="5"/>
          <tpl hier="24" item="4"/>
          <tpl fld="0" item="1"/>
        </tpls>
      </n>
      <m>
        <tpls c="8">
          <tpl fld="1" item="166"/>
          <tpl hier="17" item="3"/>
          <tpl hier="19" item="1"/>
          <tpl hier="20" item="2"/>
          <tpl hier="22" item="11"/>
          <tpl hier="23" item="5"/>
          <tpl hier="24" item="4"/>
          <tpl fld="0" item="1"/>
        </tpls>
      </m>
      <n v="238.08000183105469">
        <tpls c="8">
          <tpl fld="1" item="158"/>
          <tpl hier="17" item="3"/>
          <tpl hier="19" item="1"/>
          <tpl hier="20" item="2"/>
          <tpl hier="22" item="11"/>
          <tpl hier="23" item="5"/>
          <tpl hier="24" item="4"/>
          <tpl fld="0" item="1"/>
        </tpls>
      </n>
      <n v="79.360000610351563">
        <tpls c="8">
          <tpl fld="1" item="150"/>
          <tpl hier="17" item="3"/>
          <tpl hier="19" item="1"/>
          <tpl hier="20" item="2"/>
          <tpl hier="22" item="11"/>
          <tpl hier="23" item="5"/>
          <tpl hier="24" item="4"/>
          <tpl fld="0" item="1"/>
        </tpls>
      </n>
      <n v="79.360000610351563">
        <tpls c="8">
          <tpl fld="1" item="142"/>
          <tpl hier="17" item="3"/>
          <tpl hier="19" item="1"/>
          <tpl hier="20" item="2"/>
          <tpl hier="22" item="11"/>
          <tpl hier="23" item="5"/>
          <tpl hier="24" item="4"/>
          <tpl fld="0" item="1"/>
        </tpls>
      </n>
      <n v="158.72000122070313">
        <tpls c="8">
          <tpl fld="1" item="134"/>
          <tpl hier="17" item="3"/>
          <tpl hier="19" item="1"/>
          <tpl hier="20" item="2"/>
          <tpl hier="22" item="11"/>
          <tpl hier="23" item="5"/>
          <tpl hier="24" item="4"/>
          <tpl fld="0" item="1"/>
        </tpls>
      </n>
      <n v="79.360000610351563">
        <tpls c="8">
          <tpl fld="1" item="126"/>
          <tpl hier="17" item="3"/>
          <tpl hier="19" item="1"/>
          <tpl hier="20" item="2"/>
          <tpl hier="22" item="11"/>
          <tpl hier="23" item="5"/>
          <tpl hier="24" item="4"/>
          <tpl fld="0" item="1"/>
        </tpls>
      </n>
      <n v="238.08000183105469">
        <tpls c="8">
          <tpl fld="1" item="118"/>
          <tpl hier="17" item="3"/>
          <tpl hier="19" item="1"/>
          <tpl hier="20" item="2"/>
          <tpl hier="22" item="11"/>
          <tpl hier="23" item="5"/>
          <tpl hier="24" item="4"/>
          <tpl fld="0" item="1"/>
        </tpls>
      </n>
      <n v="79.360000610351563">
        <tpls c="8">
          <tpl fld="1" item="110"/>
          <tpl hier="17" item="3"/>
          <tpl hier="19" item="1"/>
          <tpl hier="20" item="2"/>
          <tpl hier="22" item="11"/>
          <tpl hier="23" item="5"/>
          <tpl hier="24" item="4"/>
          <tpl fld="0" item="1"/>
        </tpls>
      </n>
      <m>
        <tpls c="8">
          <tpl fld="1" item="102"/>
          <tpl hier="17" item="3"/>
          <tpl hier="19" item="1"/>
          <tpl hier="20" item="2"/>
          <tpl hier="22" item="11"/>
          <tpl hier="23" item="5"/>
          <tpl hier="24" item="4"/>
          <tpl fld="0" item="1"/>
        </tpls>
      </m>
      <n v="79.360000610351563">
        <tpls c="8">
          <tpl fld="1" item="94"/>
          <tpl hier="17" item="3"/>
          <tpl hier="19" item="1"/>
          <tpl hier="20" item="2"/>
          <tpl hier="22" item="11"/>
          <tpl hier="23" item="5"/>
          <tpl hier="24" item="4"/>
          <tpl fld="0" item="1"/>
        </tpls>
      </n>
      <m>
        <tpls c="8">
          <tpl fld="1" item="86"/>
          <tpl hier="17" item="3"/>
          <tpl hier="19" item="1"/>
          <tpl hier="20" item="2"/>
          <tpl hier="22" item="11"/>
          <tpl hier="23" item="5"/>
          <tpl hier="24" item="4"/>
          <tpl fld="0" item="1"/>
        </tpls>
      </m>
      <n v="238.08000183105469">
        <tpls c="8">
          <tpl fld="1" item="78"/>
          <tpl hier="17" item="3"/>
          <tpl hier="19" item="1"/>
          <tpl hier="20" item="2"/>
          <tpl hier="22" item="11"/>
          <tpl hier="23" item="5"/>
          <tpl hier="24" item="4"/>
          <tpl fld="0" item="1"/>
        </tpls>
      </n>
      <n v="79.360000610351563">
        <tpls c="8">
          <tpl fld="1" item="70"/>
          <tpl hier="17" item="3"/>
          <tpl hier="19" item="1"/>
          <tpl hier="20" item="2"/>
          <tpl hier="22" item="11"/>
          <tpl hier="23" item="5"/>
          <tpl hier="24" item="4"/>
          <tpl fld="0" item="1"/>
        </tpls>
      </n>
      <m>
        <tpls c="8">
          <tpl fld="1" item="62"/>
          <tpl hier="17" item="3"/>
          <tpl hier="19" item="1"/>
          <tpl hier="20" item="2"/>
          <tpl hier="22" item="11"/>
          <tpl hier="23" item="5"/>
          <tpl hier="24" item="4"/>
          <tpl fld="0" item="1"/>
        </tpls>
      </m>
      <m>
        <tpls c="8">
          <tpl fld="1" item="54"/>
          <tpl hier="17" item="3"/>
          <tpl hier="19" item="1"/>
          <tpl hier="20" item="2"/>
          <tpl hier="22" item="11"/>
          <tpl hier="23" item="5"/>
          <tpl hier="24" item="4"/>
          <tpl fld="0" item="1"/>
        </tpls>
      </m>
      <m>
        <tpls c="8">
          <tpl fld="1" item="46"/>
          <tpl hier="17" item="3"/>
          <tpl hier="19" item="1"/>
          <tpl hier="20" item="2"/>
          <tpl hier="22" item="11"/>
          <tpl hier="23" item="5"/>
          <tpl hier="24" item="4"/>
          <tpl fld="0" item="1"/>
        </tpls>
      </m>
      <m>
        <tpls c="8">
          <tpl fld="1" item="38"/>
          <tpl hier="17" item="3"/>
          <tpl hier="19" item="1"/>
          <tpl hier="20" item="2"/>
          <tpl hier="22" item="11"/>
          <tpl hier="23" item="5"/>
          <tpl hier="24" item="4"/>
          <tpl fld="0" item="1"/>
        </tpls>
      </m>
      <n v="79.360000610351563">
        <tpls c="8">
          <tpl fld="1" item="30"/>
          <tpl hier="17" item="3"/>
          <tpl hier="19" item="1"/>
          <tpl hier="20" item="2"/>
          <tpl hier="22" item="11"/>
          <tpl hier="23" item="5"/>
          <tpl hier="24" item="4"/>
          <tpl fld="0" item="1"/>
        </tpls>
      </n>
      <m>
        <tpls c="8">
          <tpl fld="1" item="22"/>
          <tpl hier="17" item="3"/>
          <tpl hier="19" item="1"/>
          <tpl hier="20" item="2"/>
          <tpl hier="22" item="11"/>
          <tpl hier="23" item="5"/>
          <tpl hier="24" item="4"/>
          <tpl fld="0" item="1"/>
        </tpls>
      </m>
      <n v="79.360000610351563">
        <tpls c="8">
          <tpl fld="1" item="14"/>
          <tpl hier="17" item="3"/>
          <tpl hier="19" item="1"/>
          <tpl hier="20" item="2"/>
          <tpl hier="22" item="11"/>
          <tpl hier="23" item="5"/>
          <tpl hier="24" item="4"/>
          <tpl fld="0" item="1"/>
        </tpls>
      </n>
      <n v="79.360000610351563">
        <tpls c="8">
          <tpl fld="1" item="6"/>
          <tpl hier="17" item="3"/>
          <tpl hier="19" item="1"/>
          <tpl hier="20" item="2"/>
          <tpl hier="22" item="11"/>
          <tpl hier="23" item="5"/>
          <tpl hier="24" item="4"/>
          <tpl fld="0" item="1"/>
        </tpls>
      </n>
      <m>
        <tpls c="8">
          <tpl fld="1" item="25"/>
          <tpl hier="17" item="3"/>
          <tpl hier="19" item="1"/>
          <tpl hier="20" item="2"/>
          <tpl hier="22" item="11"/>
          <tpl hier="23" item="5"/>
          <tpl hier="24" item="4"/>
          <tpl fld="0" item="1"/>
        </tpls>
      </m>
      <m>
        <tpls c="8">
          <tpl fld="1" item="198"/>
          <tpl hier="17" item="3"/>
          <tpl hier="19" item="1"/>
          <tpl hier="20" item="2"/>
          <tpl hier="22" item="11"/>
          <tpl hier="23" item="5"/>
          <tpl hier="24" item="4"/>
          <tpl fld="0" item="0"/>
        </tpls>
      </m>
      <n v="1">
        <tpls c="8">
          <tpl fld="1" item="194"/>
          <tpl hier="17" item="3"/>
          <tpl hier="19" item="1"/>
          <tpl hier="20" item="2"/>
          <tpl hier="22" item="11"/>
          <tpl hier="23" item="5"/>
          <tpl hier="24" item="4"/>
          <tpl fld="0" item="0"/>
        </tpls>
      </n>
      <m>
        <tpls c="8">
          <tpl fld="1" item="190"/>
          <tpl hier="17" item="3"/>
          <tpl hier="19" item="1"/>
          <tpl hier="20" item="2"/>
          <tpl hier="22" item="11"/>
          <tpl hier="23" item="5"/>
          <tpl hier="24" item="4"/>
          <tpl fld="0" item="0"/>
        </tpls>
      </m>
      <n v="1">
        <tpls c="8">
          <tpl fld="1" item="186"/>
          <tpl hier="17" item="3"/>
          <tpl hier="19" item="1"/>
          <tpl hier="20" item="2"/>
          <tpl hier="22" item="11"/>
          <tpl hier="23" item="5"/>
          <tpl hier="24" item="4"/>
          <tpl fld="0" item="0"/>
        </tpls>
      </n>
      <n v="1">
        <tpls c="8">
          <tpl fld="1" item="182"/>
          <tpl hier="17" item="3"/>
          <tpl hier="19" item="1"/>
          <tpl hier="20" item="2"/>
          <tpl hier="22" item="11"/>
          <tpl hier="23" item="5"/>
          <tpl hier="24" item="4"/>
          <tpl fld="0" item="0"/>
        </tpls>
      </n>
      <m>
        <tpls c="8">
          <tpl fld="1" item="178"/>
          <tpl hier="17" item="3"/>
          <tpl hier="19" item="1"/>
          <tpl hier="20" item="2"/>
          <tpl hier="22" item="11"/>
          <tpl hier="23" item="5"/>
          <tpl hier="24" item="4"/>
          <tpl fld="0" item="0"/>
        </tpls>
      </m>
      <n v="2">
        <tpls c="8">
          <tpl fld="1" item="174"/>
          <tpl hier="17" item="3"/>
          <tpl hier="19" item="1"/>
          <tpl hier="20" item="2"/>
          <tpl hier="22" item="11"/>
          <tpl hier="23" item="5"/>
          <tpl hier="24" item="4"/>
          <tpl fld="0" item="0"/>
        </tpls>
      </n>
      <n v="1">
        <tpls c="8">
          <tpl fld="1" item="170"/>
          <tpl hier="17" item="3"/>
          <tpl hier="19" item="1"/>
          <tpl hier="20" item="2"/>
          <tpl hier="22" item="11"/>
          <tpl hier="23" item="5"/>
          <tpl hier="24" item="4"/>
          <tpl fld="0" item="0"/>
        </tpls>
      </n>
      <m>
        <tpls c="8">
          <tpl fld="1" item="166"/>
          <tpl hier="17" item="3"/>
          <tpl hier="19" item="1"/>
          <tpl hier="20" item="2"/>
          <tpl hier="22" item="11"/>
          <tpl hier="23" item="5"/>
          <tpl hier="24" item="4"/>
          <tpl fld="0" item="0"/>
        </tpls>
      </m>
      <m>
        <tpls c="8">
          <tpl fld="1" item="162"/>
          <tpl hier="17" item="3"/>
          <tpl hier="19" item="1"/>
          <tpl hier="20" item="2"/>
          <tpl hier="22" item="11"/>
          <tpl hier="23" item="5"/>
          <tpl hier="24" item="4"/>
          <tpl fld="0" item="0"/>
        </tpls>
      </m>
      <n v="3">
        <tpls c="8">
          <tpl fld="1" item="158"/>
          <tpl hier="17" item="3"/>
          <tpl hier="19" item="1"/>
          <tpl hier="20" item="2"/>
          <tpl hier="22" item="11"/>
          <tpl hier="23" item="5"/>
          <tpl hier="24" item="4"/>
          <tpl fld="0" item="0"/>
        </tpls>
      </n>
      <n v="1">
        <tpls c="8">
          <tpl fld="1" item="154"/>
          <tpl hier="17" item="3"/>
          <tpl hier="19" item="1"/>
          <tpl hier="20" item="2"/>
          <tpl hier="22" item="11"/>
          <tpl hier="23" item="5"/>
          <tpl hier="24" item="4"/>
          <tpl fld="0" item="0"/>
        </tpls>
      </n>
      <n v="1">
        <tpls c="8">
          <tpl fld="1" item="150"/>
          <tpl hier="17" item="3"/>
          <tpl hier="19" item="1"/>
          <tpl hier="20" item="2"/>
          <tpl hier="22" item="11"/>
          <tpl hier="23" item="5"/>
          <tpl hier="24" item="4"/>
          <tpl fld="0" item="0"/>
        </tpls>
      </n>
      <n v="2">
        <tpls c="8">
          <tpl fld="1" item="146"/>
          <tpl hier="17" item="3"/>
          <tpl hier="19" item="1"/>
          <tpl hier="20" item="2"/>
          <tpl hier="22" item="11"/>
          <tpl hier="23" item="5"/>
          <tpl hier="24" item="4"/>
          <tpl fld="0" item="0"/>
        </tpls>
      </n>
      <n v="1">
        <tpls c="8">
          <tpl fld="1" item="142"/>
          <tpl hier="17" item="3"/>
          <tpl hier="19" item="1"/>
          <tpl hier="20" item="2"/>
          <tpl hier="22" item="11"/>
          <tpl hier="23" item="5"/>
          <tpl hier="24" item="4"/>
          <tpl fld="0" item="0"/>
        </tpls>
      </n>
      <n v="2">
        <tpls c="8">
          <tpl fld="1" item="138"/>
          <tpl hier="17" item="3"/>
          <tpl hier="19" item="1"/>
          <tpl hier="20" item="2"/>
          <tpl hier="22" item="11"/>
          <tpl hier="23" item="5"/>
          <tpl hier="24" item="4"/>
          <tpl fld="0" item="0"/>
        </tpls>
      </n>
      <n v="2">
        <tpls c="8">
          <tpl fld="1" item="134"/>
          <tpl hier="17" item="3"/>
          <tpl hier="19" item="1"/>
          <tpl hier="20" item="2"/>
          <tpl hier="22" item="11"/>
          <tpl hier="23" item="5"/>
          <tpl hier="24" item="4"/>
          <tpl fld="0" item="0"/>
        </tpls>
      </n>
      <m>
        <tpls c="8">
          <tpl fld="1" item="130"/>
          <tpl hier="17" item="3"/>
          <tpl hier="19" item="1"/>
          <tpl hier="20" item="2"/>
          <tpl hier="22" item="11"/>
          <tpl hier="23" item="5"/>
          <tpl hier="24" item="4"/>
          <tpl fld="0" item="0"/>
        </tpls>
      </m>
      <n v="1">
        <tpls c="8">
          <tpl fld="1" item="126"/>
          <tpl hier="17" item="3"/>
          <tpl hier="19" item="1"/>
          <tpl hier="20" item="2"/>
          <tpl hier="22" item="11"/>
          <tpl hier="23" item="5"/>
          <tpl hier="24" item="4"/>
          <tpl fld="0" item="0"/>
        </tpls>
      </n>
      <m>
        <tpls c="8">
          <tpl fld="1" item="122"/>
          <tpl hier="17" item="3"/>
          <tpl hier="19" item="1"/>
          <tpl hier="20" item="2"/>
          <tpl hier="22" item="11"/>
          <tpl hier="23" item="5"/>
          <tpl hier="24" item="4"/>
          <tpl fld="0" item="0"/>
        </tpls>
      </m>
      <n v="3">
        <tpls c="8">
          <tpl fld="1" item="118"/>
          <tpl hier="17" item="3"/>
          <tpl hier="19" item="1"/>
          <tpl hier="20" item="2"/>
          <tpl hier="22" item="11"/>
          <tpl hier="23" item="5"/>
          <tpl hier="24" item="4"/>
          <tpl fld="0" item="0"/>
        </tpls>
      </n>
      <n v="1">
        <tpls c="8">
          <tpl fld="1" item="114"/>
          <tpl hier="17" item="3"/>
          <tpl hier="19" item="1"/>
          <tpl hier="20" item="2"/>
          <tpl hier="22" item="11"/>
          <tpl hier="23" item="5"/>
          <tpl hier="24" item="4"/>
          <tpl fld="0" item="0"/>
        </tpls>
      </n>
      <n v="1">
        <tpls c="8">
          <tpl fld="1" item="110"/>
          <tpl hier="17" item="3"/>
          <tpl hier="19" item="1"/>
          <tpl hier="20" item="2"/>
          <tpl hier="22" item="11"/>
          <tpl hier="23" item="5"/>
          <tpl hier="24" item="4"/>
          <tpl fld="0" item="0"/>
        </tpls>
      </n>
      <m>
        <tpls c="8">
          <tpl fld="1" item="106"/>
          <tpl hier="17" item="3"/>
          <tpl hier="19" item="1"/>
          <tpl hier="20" item="2"/>
          <tpl hier="22" item="11"/>
          <tpl hier="23" item="5"/>
          <tpl hier="24" item="4"/>
          <tpl fld="0" item="0"/>
        </tpls>
      </m>
      <m>
        <tpls c="8">
          <tpl fld="1" item="102"/>
          <tpl hier="17" item="3"/>
          <tpl hier="19" item="1"/>
          <tpl hier="20" item="2"/>
          <tpl hier="22" item="11"/>
          <tpl hier="23" item="5"/>
          <tpl hier="24" item="4"/>
          <tpl fld="0" item="0"/>
        </tpls>
      </m>
      <m>
        <tpls c="8">
          <tpl fld="1" item="98"/>
          <tpl hier="17" item="3"/>
          <tpl hier="19" item="1"/>
          <tpl hier="20" item="2"/>
          <tpl hier="22" item="11"/>
          <tpl hier="23" item="5"/>
          <tpl hier="24" item="4"/>
          <tpl fld="0" item="0"/>
        </tpls>
      </m>
      <n v="1">
        <tpls c="8">
          <tpl fld="1" item="94"/>
          <tpl hier="17" item="3"/>
          <tpl hier="19" item="1"/>
          <tpl hier="20" item="2"/>
          <tpl hier="22" item="11"/>
          <tpl hier="23" item="5"/>
          <tpl hier="24" item="4"/>
          <tpl fld="0" item="0"/>
        </tpls>
      </n>
      <m>
        <tpls c="8">
          <tpl fld="1" item="90"/>
          <tpl hier="17" item="3"/>
          <tpl hier="19" item="1"/>
          <tpl hier="20" item="2"/>
          <tpl hier="22" item="11"/>
          <tpl hier="23" item="5"/>
          <tpl hier="24" item="4"/>
          <tpl fld="0" item="0"/>
        </tpls>
      </m>
      <m>
        <tpls c="8">
          <tpl fld="1" item="86"/>
          <tpl hier="17" item="3"/>
          <tpl hier="19" item="1"/>
          <tpl hier="20" item="2"/>
          <tpl hier="22" item="11"/>
          <tpl hier="23" item="5"/>
          <tpl hier="24" item="4"/>
          <tpl fld="0" item="0"/>
        </tpls>
      </m>
      <m>
        <tpls c="8">
          <tpl fld="1" item="82"/>
          <tpl hier="17" item="3"/>
          <tpl hier="19" item="1"/>
          <tpl hier="20" item="2"/>
          <tpl hier="22" item="11"/>
          <tpl hier="23" item="5"/>
          <tpl hier="24" item="4"/>
          <tpl fld="0" item="0"/>
        </tpls>
      </m>
      <n v="3">
        <tpls c="8">
          <tpl fld="1" item="78"/>
          <tpl hier="17" item="3"/>
          <tpl hier="19" item="1"/>
          <tpl hier="20" item="2"/>
          <tpl hier="22" item="11"/>
          <tpl hier="23" item="5"/>
          <tpl hier="24" item="4"/>
          <tpl fld="0" item="0"/>
        </tpls>
      </n>
      <m>
        <tpls c="8">
          <tpl fld="1" item="74"/>
          <tpl hier="17" item="3"/>
          <tpl hier="19" item="1"/>
          <tpl hier="20" item="2"/>
          <tpl hier="22" item="11"/>
          <tpl hier="23" item="5"/>
          <tpl hier="24" item="4"/>
          <tpl fld="0" item="0"/>
        </tpls>
      </m>
      <n v="1">
        <tpls c="8">
          <tpl fld="1" item="70"/>
          <tpl hier="17" item="3"/>
          <tpl hier="19" item="1"/>
          <tpl hier="20" item="2"/>
          <tpl hier="22" item="11"/>
          <tpl hier="23" item="5"/>
          <tpl hier="24" item="4"/>
          <tpl fld="0" item="0"/>
        </tpls>
      </n>
      <n v="1">
        <tpls c="8">
          <tpl fld="1" item="66"/>
          <tpl hier="17" item="3"/>
          <tpl hier="19" item="1"/>
          <tpl hier="20" item="2"/>
          <tpl hier="22" item="11"/>
          <tpl hier="23" item="5"/>
          <tpl hier="24" item="4"/>
          <tpl fld="0" item="0"/>
        </tpls>
      </n>
      <m>
        <tpls c="8">
          <tpl fld="1" item="62"/>
          <tpl hier="17" item="3"/>
          <tpl hier="19" item="1"/>
          <tpl hier="20" item="2"/>
          <tpl hier="22" item="11"/>
          <tpl hier="23" item="5"/>
          <tpl hier="24" item="4"/>
          <tpl fld="0" item="0"/>
        </tpls>
      </m>
      <m>
        <tpls c="8">
          <tpl fld="1" item="58"/>
          <tpl hier="17" item="3"/>
          <tpl hier="19" item="1"/>
          <tpl hier="20" item="2"/>
          <tpl hier="22" item="11"/>
          <tpl hier="23" item="5"/>
          <tpl hier="24" item="4"/>
          <tpl fld="0" item="0"/>
        </tpls>
      </m>
      <m>
        <tpls c="8">
          <tpl fld="1" item="54"/>
          <tpl hier="17" item="3"/>
          <tpl hier="19" item="1"/>
          <tpl hier="20" item="2"/>
          <tpl hier="22" item="11"/>
          <tpl hier="23" item="5"/>
          <tpl hier="24" item="4"/>
          <tpl fld="0" item="0"/>
        </tpls>
      </m>
      <n v="1">
        <tpls c="8">
          <tpl fld="1" item="50"/>
          <tpl hier="17" item="3"/>
          <tpl hier="19" item="1"/>
          <tpl hier="20" item="2"/>
          <tpl hier="22" item="11"/>
          <tpl hier="23" item="5"/>
          <tpl hier="24" item="4"/>
          <tpl fld="0" item="0"/>
        </tpls>
      </n>
      <m>
        <tpls c="8">
          <tpl fld="1" item="46"/>
          <tpl hier="17" item="3"/>
          <tpl hier="19" item="1"/>
          <tpl hier="20" item="2"/>
          <tpl hier="22" item="11"/>
          <tpl hier="23" item="5"/>
          <tpl hier="24" item="4"/>
          <tpl fld="0" item="0"/>
        </tpls>
      </m>
      <m>
        <tpls c="8">
          <tpl fld="1" item="42"/>
          <tpl hier="17" item="3"/>
          <tpl hier="19" item="1"/>
          <tpl hier="20" item="2"/>
          <tpl hier="22" item="11"/>
          <tpl hier="23" item="5"/>
          <tpl hier="24" item="4"/>
          <tpl fld="0" item="0"/>
        </tpls>
      </m>
      <m>
        <tpls c="8">
          <tpl fld="1" item="38"/>
          <tpl hier="17" item="3"/>
          <tpl hier="19" item="1"/>
          <tpl hier="20" item="2"/>
          <tpl hier="22" item="11"/>
          <tpl hier="23" item="5"/>
          <tpl hier="24" item="4"/>
          <tpl fld="0" item="0"/>
        </tpls>
      </m>
      <n v="1">
        <tpls c="8">
          <tpl fld="1" item="34"/>
          <tpl hier="17" item="3"/>
          <tpl hier="19" item="1"/>
          <tpl hier="20" item="2"/>
          <tpl hier="22" item="11"/>
          <tpl hier="23" item="5"/>
          <tpl hier="24" item="4"/>
          <tpl fld="0" item="0"/>
        </tpls>
      </n>
      <n v="1">
        <tpls c="8">
          <tpl fld="1" item="30"/>
          <tpl hier="17" item="3"/>
          <tpl hier="19" item="1"/>
          <tpl hier="20" item="2"/>
          <tpl hier="22" item="11"/>
          <tpl hier="23" item="5"/>
          <tpl hier="24" item="4"/>
          <tpl fld="0" item="0"/>
        </tpls>
      </n>
      <m>
        <tpls c="8">
          <tpl fld="1" item="26"/>
          <tpl hier="17" item="3"/>
          <tpl hier="19" item="1"/>
          <tpl hier="20" item="2"/>
          <tpl hier="22" item="11"/>
          <tpl hier="23" item="5"/>
          <tpl hier="24" item="4"/>
          <tpl fld="0" item="0"/>
        </tpls>
      </m>
      <m>
        <tpls c="8">
          <tpl fld="1" item="22"/>
          <tpl hier="17" item="3"/>
          <tpl hier="19" item="1"/>
          <tpl hier="20" item="2"/>
          <tpl hier="22" item="11"/>
          <tpl hier="23" item="5"/>
          <tpl hier="24" item="4"/>
          <tpl fld="0" item="0"/>
        </tpls>
      </m>
      <m>
        <tpls c="8">
          <tpl fld="1" item="18"/>
          <tpl hier="17" item="3"/>
          <tpl hier="19" item="1"/>
          <tpl hier="20" item="2"/>
          <tpl hier="22" item="11"/>
          <tpl hier="23" item="5"/>
          <tpl hier="24" item="4"/>
          <tpl fld="0" item="0"/>
        </tpls>
      </m>
      <n v="1">
        <tpls c="8">
          <tpl fld="1" item="14"/>
          <tpl hier="17" item="3"/>
          <tpl hier="19" item="1"/>
          <tpl hier="20" item="2"/>
          <tpl hier="22" item="11"/>
          <tpl hier="23" item="5"/>
          <tpl hier="24" item="4"/>
          <tpl fld="0" item="0"/>
        </tpls>
      </n>
      <n v="2">
        <tpls c="8">
          <tpl fld="1" item="10"/>
          <tpl hier="17" item="3"/>
          <tpl hier="19" item="1"/>
          <tpl hier="20" item="2"/>
          <tpl hier="22" item="11"/>
          <tpl hier="23" item="5"/>
          <tpl hier="24" item="4"/>
          <tpl fld="0" item="0"/>
        </tpls>
      </n>
      <n v="1">
        <tpls c="8">
          <tpl fld="1" item="6"/>
          <tpl hier="17" item="3"/>
          <tpl hier="19" item="1"/>
          <tpl hier="20" item="2"/>
          <tpl hier="22" item="11"/>
          <tpl hier="23" item="5"/>
          <tpl hier="24" item="4"/>
          <tpl fld="0" item="0"/>
        </tpls>
      </n>
      <m>
        <tpls c="8">
          <tpl fld="1" item="2"/>
          <tpl hier="17" item="3"/>
          <tpl hier="19" item="1"/>
          <tpl hier="20" item="2"/>
          <tpl hier="22" item="11"/>
          <tpl hier="23" item="5"/>
          <tpl hier="24" item="4"/>
          <tpl fld="0" item="0"/>
        </tpls>
      </m>
      <m>
        <tpls c="8">
          <tpl fld="1" item="133"/>
          <tpl hier="17" item="3"/>
          <tpl hier="19" item="1"/>
          <tpl hier="20" item="2"/>
          <tpl hier="22" item="11"/>
          <tpl hier="23" item="5"/>
          <tpl hier="24" item="4"/>
          <tpl fld="0" item="1"/>
        </tpls>
      </m>
      <n v="158.72000122070313">
        <tpls c="8">
          <tpl fld="1" item="125"/>
          <tpl hier="17" item="3"/>
          <tpl hier="19" item="1"/>
          <tpl hier="20" item="2"/>
          <tpl hier="22" item="11"/>
          <tpl hier="23" item="5"/>
          <tpl hier="24" item="4"/>
          <tpl fld="0" item="1"/>
        </tpls>
      </n>
      <n v="79.360000610351563">
        <tpls c="8">
          <tpl fld="1" item="117"/>
          <tpl hier="17" item="3"/>
          <tpl hier="19" item="1"/>
          <tpl hier="20" item="2"/>
          <tpl hier="22" item="11"/>
          <tpl hier="23" item="5"/>
          <tpl hier="24" item="4"/>
          <tpl fld="0" item="1"/>
        </tpls>
      </n>
      <m>
        <tpls c="8">
          <tpl fld="1" item="85"/>
          <tpl hier="17" item="3"/>
          <tpl hier="19" item="1"/>
          <tpl hier="20" item="2"/>
          <tpl hier="22" item="11"/>
          <tpl hier="23" item="5"/>
          <tpl hier="24" item="4"/>
          <tpl fld="0" item="1"/>
        </tpls>
      </m>
      <m>
        <tpls c="8">
          <tpl fld="1" item="77"/>
          <tpl hier="17" item="3"/>
          <tpl hier="19" item="1"/>
          <tpl hier="20" item="2"/>
          <tpl hier="22" item="11"/>
          <tpl hier="23" item="5"/>
          <tpl hier="24" item="4"/>
          <tpl fld="0" item="1"/>
        </tpls>
      </m>
      <n v="79.360000610351563">
        <tpls c="8">
          <tpl fld="1" item="69"/>
          <tpl hier="17" item="3"/>
          <tpl hier="19" item="1"/>
          <tpl hier="20" item="2"/>
          <tpl hier="22" item="11"/>
          <tpl hier="23" item="5"/>
          <tpl hier="24" item="4"/>
          <tpl fld="0" item="1"/>
        </tpls>
      </n>
      <m>
        <tpls c="8">
          <tpl fld="1" item="53"/>
          <tpl hier="17" item="3"/>
          <tpl hier="19" item="1"/>
          <tpl hier="20" item="2"/>
          <tpl hier="22" item="11"/>
          <tpl hier="23" item="5"/>
          <tpl hier="24" item="4"/>
          <tpl fld="0" item="1"/>
        </tpls>
      </m>
      <n v="238.08000183105469">
        <tpls c="8">
          <tpl fld="1" item="45"/>
          <tpl hier="17" item="3"/>
          <tpl hier="19" item="1"/>
          <tpl hier="20" item="2"/>
          <tpl hier="22" item="11"/>
          <tpl hier="23" item="5"/>
          <tpl hier="24" item="4"/>
          <tpl fld="0" item="1"/>
        </tpls>
      </n>
      <n v="79.360000610351563">
        <tpls c="8">
          <tpl fld="1" item="37"/>
          <tpl hier="17" item="3"/>
          <tpl hier="19" item="1"/>
          <tpl hier="20" item="2"/>
          <tpl hier="22" item="11"/>
          <tpl hier="23" item="5"/>
          <tpl hier="24" item="4"/>
          <tpl fld="0" item="1"/>
        </tpls>
      </n>
      <m>
        <tpls c="8">
          <tpl fld="1" item="29"/>
          <tpl hier="17" item="3"/>
          <tpl hier="19" item="1"/>
          <tpl hier="20" item="2"/>
          <tpl hier="22" item="11"/>
          <tpl hier="23" item="5"/>
          <tpl hier="24" item="4"/>
          <tpl fld="0" item="1"/>
        </tpls>
      </m>
      <m>
        <tpls c="8">
          <tpl fld="1" item="21"/>
          <tpl hier="17" item="3"/>
          <tpl hier="19" item="1"/>
          <tpl hier="20" item="2"/>
          <tpl hier="22" item="11"/>
          <tpl hier="23" item="5"/>
          <tpl hier="24" item="4"/>
          <tpl fld="0" item="1"/>
        </tpls>
      </m>
      <m>
        <tpls c="8">
          <tpl fld="1" item="5"/>
          <tpl hier="17" item="3"/>
          <tpl hier="19" item="1"/>
          <tpl hier="20" item="2"/>
          <tpl hier="22" item="11"/>
          <tpl hier="23" item="5"/>
          <tpl hier="24" item="4"/>
          <tpl fld="0" item="1"/>
        </tpls>
      </m>
      <m>
        <tpls c="8">
          <tpl fld="1" item="197"/>
          <tpl hier="17" item="3"/>
          <tpl hier="19" item="1"/>
          <tpl hier="20" item="2"/>
          <tpl hier="22" item="11"/>
          <tpl hier="23" item="5"/>
          <tpl hier="24" item="4"/>
          <tpl fld="0" item="1"/>
        </tpls>
      </m>
      <n v="79.360000610351563">
        <tpls c="8">
          <tpl fld="1" item="193"/>
          <tpl hier="17" item="3"/>
          <tpl hier="19" item="1"/>
          <tpl hier="20" item="2"/>
          <tpl hier="22" item="11"/>
          <tpl hier="23" item="5"/>
          <tpl hier="24" item="4"/>
          <tpl fld="0" item="1"/>
        </tpls>
      </n>
      <n v="158.72000122070313">
        <tpls c="8">
          <tpl fld="1" item="189"/>
          <tpl hier="17" item="3"/>
          <tpl hier="19" item="1"/>
          <tpl hier="20" item="2"/>
          <tpl hier="22" item="11"/>
          <tpl hier="23" item="5"/>
          <tpl hier="24" item="4"/>
          <tpl fld="0" item="1"/>
        </tpls>
      </n>
      <n v="158.72000122070313">
        <tpls c="8">
          <tpl fld="1" item="185"/>
          <tpl hier="17" item="3"/>
          <tpl hier="19" item="1"/>
          <tpl hier="20" item="2"/>
          <tpl hier="22" item="11"/>
          <tpl hier="23" item="5"/>
          <tpl hier="24" item="4"/>
          <tpl fld="0" item="1"/>
        </tpls>
      </n>
      <m>
        <tpls c="8">
          <tpl fld="1" item="181"/>
          <tpl hier="17" item="3"/>
          <tpl hier="19" item="1"/>
          <tpl hier="20" item="2"/>
          <tpl hier="22" item="11"/>
          <tpl hier="23" item="5"/>
          <tpl hier="24" item="4"/>
          <tpl fld="0" item="1"/>
        </tpls>
      </m>
      <n v="79.360000610351563">
        <tpls c="8">
          <tpl fld="1" item="177"/>
          <tpl hier="17" item="3"/>
          <tpl hier="19" item="1"/>
          <tpl hier="20" item="2"/>
          <tpl hier="22" item="11"/>
          <tpl hier="23" item="5"/>
          <tpl hier="24" item="4"/>
          <tpl fld="0" item="1"/>
        </tpls>
      </n>
      <n v="79.360000610351563">
        <tpls c="8">
          <tpl fld="1" item="173"/>
          <tpl hier="17" item="3"/>
          <tpl hier="19" item="1"/>
          <tpl hier="20" item="2"/>
          <tpl hier="22" item="11"/>
          <tpl hier="23" item="5"/>
          <tpl hier="24" item="4"/>
          <tpl fld="0" item="1"/>
        </tpls>
      </n>
      <n v="79.360000610351563">
        <tpls c="8">
          <tpl fld="1" item="169"/>
          <tpl hier="17" item="3"/>
          <tpl hier="19" item="1"/>
          <tpl hier="20" item="2"/>
          <tpl hier="22" item="11"/>
          <tpl hier="23" item="5"/>
          <tpl hier="24" item="4"/>
          <tpl fld="0" item="1"/>
        </tpls>
      </n>
      <n v="79.360000610351563">
        <tpls c="8">
          <tpl fld="1" item="165"/>
          <tpl hier="17" item="3"/>
          <tpl hier="19" item="1"/>
          <tpl hier="20" item="2"/>
          <tpl hier="22" item="11"/>
          <tpl hier="23" item="5"/>
          <tpl hier="24" item="4"/>
          <tpl fld="0" item="1"/>
        </tpls>
      </n>
      <m>
        <tpls c="8">
          <tpl fld="1" item="161"/>
          <tpl hier="17" item="3"/>
          <tpl hier="19" item="1"/>
          <tpl hier="20" item="2"/>
          <tpl hier="22" item="11"/>
          <tpl hier="23" item="5"/>
          <tpl hier="24" item="4"/>
          <tpl fld="0" item="1"/>
        </tpls>
      </m>
      <m>
        <tpls c="8">
          <tpl fld="1" item="157"/>
          <tpl hier="17" item="3"/>
          <tpl hier="19" item="1"/>
          <tpl hier="20" item="2"/>
          <tpl hier="22" item="11"/>
          <tpl hier="23" item="5"/>
          <tpl hier="24" item="4"/>
          <tpl fld="0" item="1"/>
        </tpls>
      </m>
      <m>
        <tpls c="8">
          <tpl fld="1" item="153"/>
          <tpl hier="17" item="3"/>
          <tpl hier="19" item="1"/>
          <tpl hier="20" item="2"/>
          <tpl hier="22" item="11"/>
          <tpl hier="23" item="5"/>
          <tpl hier="24" item="4"/>
          <tpl fld="0" item="1"/>
        </tpls>
      </m>
      <m>
        <tpls c="8">
          <tpl fld="1" item="149"/>
          <tpl hier="17" item="3"/>
          <tpl hier="19" item="1"/>
          <tpl hier="20" item="2"/>
          <tpl hier="22" item="11"/>
          <tpl hier="23" item="5"/>
          <tpl hier="24" item="4"/>
          <tpl fld="0" item="1"/>
        </tpls>
      </m>
      <n v="79.360000610351563">
        <tpls c="8">
          <tpl fld="1" item="145"/>
          <tpl hier="17" item="3"/>
          <tpl hier="19" item="1"/>
          <tpl hier="20" item="2"/>
          <tpl hier="22" item="11"/>
          <tpl hier="23" item="5"/>
          <tpl hier="24" item="4"/>
          <tpl fld="0" item="1"/>
        </tpls>
      </n>
      <m>
        <tpls c="8">
          <tpl fld="1" item="141"/>
          <tpl hier="17" item="3"/>
          <tpl hier="19" item="1"/>
          <tpl hier="20" item="2"/>
          <tpl hier="22" item="11"/>
          <tpl hier="23" item="5"/>
          <tpl hier="24" item="4"/>
          <tpl fld="0" item="1"/>
        </tpls>
      </m>
      <n v="238.08000183105469">
        <tpls c="8">
          <tpl fld="1" item="113"/>
          <tpl hier="17" item="3"/>
          <tpl hier="19" item="1"/>
          <tpl hier="20" item="2"/>
          <tpl hier="22" item="11"/>
          <tpl hier="23" item="5"/>
          <tpl hier="24" item="4"/>
          <tpl fld="0" item="1"/>
        </tpls>
      </n>
      <n v="158.72000122070313">
        <tpls c="8">
          <tpl fld="1" item="109"/>
          <tpl hier="17" item="3"/>
          <tpl hier="19" item="1"/>
          <tpl hier="20" item="2"/>
          <tpl hier="22" item="11"/>
          <tpl hier="23" item="5"/>
          <tpl hier="24" item="4"/>
          <tpl fld="0" item="1"/>
        </tpls>
      </n>
      <m>
        <tpls c="8">
          <tpl fld="1" item="105"/>
          <tpl hier="17" item="3"/>
          <tpl hier="19" item="1"/>
          <tpl hier="20" item="2"/>
          <tpl hier="22" item="11"/>
          <tpl hier="23" item="5"/>
          <tpl hier="24" item="4"/>
          <tpl fld="0" item="1"/>
        </tpls>
      </m>
      <n v="238.08000183105469">
        <tpls c="8">
          <tpl fld="1" item="101"/>
          <tpl hier="17" item="3"/>
          <tpl hier="19" item="1"/>
          <tpl hier="20" item="2"/>
          <tpl hier="22" item="11"/>
          <tpl hier="23" item="5"/>
          <tpl hier="24" item="4"/>
          <tpl fld="0" item="1"/>
        </tpls>
      </n>
      <m>
        <tpls c="8">
          <tpl fld="1" item="97"/>
          <tpl hier="17" item="3"/>
          <tpl hier="19" item="1"/>
          <tpl hier="20" item="2"/>
          <tpl hier="22" item="11"/>
          <tpl hier="23" item="5"/>
          <tpl hier="24" item="4"/>
          <tpl fld="0" item="1"/>
        </tpls>
      </m>
      <n v="79.360000610351563">
        <tpls c="8">
          <tpl fld="1" item="89"/>
          <tpl hier="17" item="3"/>
          <tpl hier="19" item="1"/>
          <tpl hier="20" item="2"/>
          <tpl hier="22" item="11"/>
          <tpl hier="23" item="5"/>
          <tpl hier="24" item="4"/>
          <tpl fld="0" item="1"/>
        </tpls>
      </n>
      <n v="79.360000610351563">
        <tpls c="8">
          <tpl fld="1" item="65"/>
          <tpl hier="17" item="3"/>
          <tpl hier="19" item="1"/>
          <tpl hier="20" item="2"/>
          <tpl hier="22" item="11"/>
          <tpl hier="23" item="5"/>
          <tpl hier="24" item="4"/>
          <tpl fld="0" item="1"/>
        </tpls>
      </n>
      <n v="79.360000610351563">
        <tpls c="8">
          <tpl fld="1" item="41"/>
          <tpl hier="17" item="3"/>
          <tpl hier="19" item="1"/>
          <tpl hier="20" item="2"/>
          <tpl hier="22" item="11"/>
          <tpl hier="23" item="5"/>
          <tpl hier="24" item="4"/>
          <tpl fld="0" item="1"/>
        </tpls>
      </n>
      <n v="79.360000610351563">
        <tpls c="8">
          <tpl fld="1" item="13"/>
          <tpl hier="17" item="3"/>
          <tpl hier="19" item="1"/>
          <tpl hier="20" item="2"/>
          <tpl hier="22" item="11"/>
          <tpl hier="23" item="5"/>
          <tpl hier="24" item="4"/>
          <tpl fld="0" item="1"/>
        </tpls>
      </n>
      <m>
        <tpls c="8">
          <tpl fld="1" item="197"/>
          <tpl hier="17" item="3"/>
          <tpl hier="19" item="1"/>
          <tpl hier="20" item="2"/>
          <tpl hier="22" item="11"/>
          <tpl hier="23" item="5"/>
          <tpl hier="24" item="4"/>
          <tpl fld="0" item="0"/>
        </tpls>
      </m>
      <n v="1">
        <tpls c="8">
          <tpl fld="1" item="193"/>
          <tpl hier="17" item="3"/>
          <tpl hier="19" item="1"/>
          <tpl hier="20" item="2"/>
          <tpl hier="22" item="11"/>
          <tpl hier="23" item="5"/>
          <tpl hier="24" item="4"/>
          <tpl fld="0" item="0"/>
        </tpls>
      </n>
      <n v="2">
        <tpls c="8">
          <tpl fld="1" item="189"/>
          <tpl hier="17" item="3"/>
          <tpl hier="19" item="1"/>
          <tpl hier="20" item="2"/>
          <tpl hier="22" item="11"/>
          <tpl hier="23" item="5"/>
          <tpl hier="24" item="4"/>
          <tpl fld="0" item="0"/>
        </tpls>
      </n>
      <n v="2">
        <tpls c="8">
          <tpl fld="1" item="185"/>
          <tpl hier="17" item="3"/>
          <tpl hier="19" item="1"/>
          <tpl hier="20" item="2"/>
          <tpl hier="22" item="11"/>
          <tpl hier="23" item="5"/>
          <tpl hier="24" item="4"/>
          <tpl fld="0" item="0"/>
        </tpls>
      </n>
      <m>
        <tpls c="8">
          <tpl fld="1" item="181"/>
          <tpl hier="17" item="3"/>
          <tpl hier="19" item="1"/>
          <tpl hier="20" item="2"/>
          <tpl hier="22" item="11"/>
          <tpl hier="23" item="5"/>
          <tpl hier="24" item="4"/>
          <tpl fld="0" item="0"/>
        </tpls>
      </m>
      <n v="1">
        <tpls c="8">
          <tpl fld="1" item="177"/>
          <tpl hier="17" item="3"/>
          <tpl hier="19" item="1"/>
          <tpl hier="20" item="2"/>
          <tpl hier="22" item="11"/>
          <tpl hier="23" item="5"/>
          <tpl hier="24" item="4"/>
          <tpl fld="0" item="0"/>
        </tpls>
      </n>
      <n v="1">
        <tpls c="8">
          <tpl fld="1" item="173"/>
          <tpl hier="17" item="3"/>
          <tpl hier="19" item="1"/>
          <tpl hier="20" item="2"/>
          <tpl hier="22" item="11"/>
          <tpl hier="23" item="5"/>
          <tpl hier="24" item="4"/>
          <tpl fld="0" item="0"/>
        </tpls>
      </n>
      <n v="1">
        <tpls c="8">
          <tpl fld="1" item="169"/>
          <tpl hier="17" item="3"/>
          <tpl hier="19" item="1"/>
          <tpl hier="20" item="2"/>
          <tpl hier="22" item="11"/>
          <tpl hier="23" item="5"/>
          <tpl hier="24" item="4"/>
          <tpl fld="0" item="0"/>
        </tpls>
      </n>
      <n v="1">
        <tpls c="8">
          <tpl fld="1" item="165"/>
          <tpl hier="17" item="3"/>
          <tpl hier="19" item="1"/>
          <tpl hier="20" item="2"/>
          <tpl hier="22" item="11"/>
          <tpl hier="23" item="5"/>
          <tpl hier="24" item="4"/>
          <tpl fld="0" item="0"/>
        </tpls>
      </n>
      <m>
        <tpls c="8">
          <tpl fld="1" item="161"/>
          <tpl hier="17" item="3"/>
          <tpl hier="19" item="1"/>
          <tpl hier="20" item="2"/>
          <tpl hier="22" item="11"/>
          <tpl hier="23" item="5"/>
          <tpl hier="24" item="4"/>
          <tpl fld="0" item="0"/>
        </tpls>
      </m>
      <m>
        <tpls c="8">
          <tpl fld="1" item="157"/>
          <tpl hier="17" item="3"/>
          <tpl hier="19" item="1"/>
          <tpl hier="20" item="2"/>
          <tpl hier="22" item="11"/>
          <tpl hier="23" item="5"/>
          <tpl hier="24" item="4"/>
          <tpl fld="0" item="0"/>
        </tpls>
      </m>
      <m>
        <tpls c="8">
          <tpl fld="1" item="153"/>
          <tpl hier="17" item="3"/>
          <tpl hier="19" item="1"/>
          <tpl hier="20" item="2"/>
          <tpl hier="22" item="11"/>
          <tpl hier="23" item="5"/>
          <tpl hier="24" item="4"/>
          <tpl fld="0" item="0"/>
        </tpls>
      </m>
      <m>
        <tpls c="8">
          <tpl fld="1" item="149"/>
          <tpl hier="17" item="3"/>
          <tpl hier="19" item="1"/>
          <tpl hier="20" item="2"/>
          <tpl hier="22" item="11"/>
          <tpl hier="23" item="5"/>
          <tpl hier="24" item="4"/>
          <tpl fld="0" item="0"/>
        </tpls>
      </m>
      <n v="1">
        <tpls c="8">
          <tpl fld="1" item="145"/>
          <tpl hier="17" item="3"/>
          <tpl hier="19" item="1"/>
          <tpl hier="20" item="2"/>
          <tpl hier="22" item="11"/>
          <tpl hier="23" item="5"/>
          <tpl hier="24" item="4"/>
          <tpl fld="0" item="0"/>
        </tpls>
      </n>
      <m>
        <tpls c="8">
          <tpl fld="1" item="141"/>
          <tpl hier="17" item="3"/>
          <tpl hier="19" item="1"/>
          <tpl hier="20" item="2"/>
          <tpl hier="22" item="11"/>
          <tpl hier="23" item="5"/>
          <tpl hier="24" item="4"/>
          <tpl fld="0" item="0"/>
        </tpls>
      </m>
      <n v="1">
        <tpls c="8">
          <tpl fld="1" item="137"/>
          <tpl hier="17" item="3"/>
          <tpl hier="19" item="1"/>
          <tpl hier="20" item="2"/>
          <tpl hier="22" item="11"/>
          <tpl hier="23" item="5"/>
          <tpl hier="24" item="4"/>
          <tpl fld="0" item="0"/>
        </tpls>
      </n>
      <m>
        <tpls c="8">
          <tpl fld="1" item="133"/>
          <tpl hier="17" item="3"/>
          <tpl hier="19" item="1"/>
          <tpl hier="20" item="2"/>
          <tpl hier="22" item="11"/>
          <tpl hier="23" item="5"/>
          <tpl hier="24" item="4"/>
          <tpl fld="0" item="0"/>
        </tpls>
      </m>
      <n v="2">
        <tpls c="8">
          <tpl fld="1" item="129"/>
          <tpl hier="17" item="3"/>
          <tpl hier="19" item="1"/>
          <tpl hier="20" item="2"/>
          <tpl hier="22" item="11"/>
          <tpl hier="23" item="5"/>
          <tpl hier="24" item="4"/>
          <tpl fld="0" item="0"/>
        </tpls>
      </n>
      <n v="1">
        <tpls c="8">
          <tpl fld="1" item="125"/>
          <tpl hier="17" item="3"/>
          <tpl hier="19" item="1"/>
          <tpl hier="20" item="2"/>
          <tpl hier="22" item="11"/>
          <tpl hier="23" item="5"/>
          <tpl hier="24" item="4"/>
          <tpl fld="0" item="0"/>
        </tpls>
      </n>
      <n v="1">
        <tpls c="8">
          <tpl fld="1" item="121"/>
          <tpl hier="17" item="3"/>
          <tpl hier="19" item="1"/>
          <tpl hier="20" item="2"/>
          <tpl hier="22" item="11"/>
          <tpl hier="23" item="5"/>
          <tpl hier="24" item="4"/>
          <tpl fld="0" item="0"/>
        </tpls>
      </n>
      <n v="1">
        <tpls c="8">
          <tpl fld="1" item="117"/>
          <tpl hier="17" item="3"/>
          <tpl hier="19" item="1"/>
          <tpl hier="20" item="2"/>
          <tpl hier="22" item="11"/>
          <tpl hier="23" item="5"/>
          <tpl hier="24" item="4"/>
          <tpl fld="0" item="0"/>
        </tpls>
      </n>
      <n v="2">
        <tpls c="8">
          <tpl fld="1" item="113"/>
          <tpl hier="17" item="3"/>
          <tpl hier="19" item="1"/>
          <tpl hier="20" item="2"/>
          <tpl hier="22" item="11"/>
          <tpl hier="23" item="5"/>
          <tpl hier="24" item="4"/>
          <tpl fld="0" item="0"/>
        </tpls>
      </n>
      <n v="2">
        <tpls c="8">
          <tpl fld="1" item="109"/>
          <tpl hier="17" item="3"/>
          <tpl hier="19" item="1"/>
          <tpl hier="20" item="2"/>
          <tpl hier="22" item="11"/>
          <tpl hier="23" item="5"/>
          <tpl hier="24" item="4"/>
          <tpl fld="0" item="0"/>
        </tpls>
      </n>
      <m>
        <tpls c="8">
          <tpl fld="1" item="105"/>
          <tpl hier="17" item="3"/>
          <tpl hier="19" item="1"/>
          <tpl hier="20" item="2"/>
          <tpl hier="22" item="11"/>
          <tpl hier="23" item="5"/>
          <tpl hier="24" item="4"/>
          <tpl fld="0" item="0"/>
        </tpls>
      </m>
      <n v="3">
        <tpls c="8">
          <tpl fld="1" item="101"/>
          <tpl hier="17" item="3"/>
          <tpl hier="19" item="1"/>
          <tpl hier="20" item="2"/>
          <tpl hier="22" item="11"/>
          <tpl hier="23" item="5"/>
          <tpl hier="24" item="4"/>
          <tpl fld="0" item="0"/>
        </tpls>
      </n>
      <m>
        <tpls c="8">
          <tpl fld="1" item="97"/>
          <tpl hier="17" item="3"/>
          <tpl hier="19" item="1"/>
          <tpl hier="20" item="2"/>
          <tpl hier="22" item="11"/>
          <tpl hier="23" item="5"/>
          <tpl hier="24" item="4"/>
          <tpl fld="0" item="0"/>
        </tpls>
      </m>
      <n v="2">
        <tpls c="8">
          <tpl fld="1" item="93"/>
          <tpl hier="17" item="3"/>
          <tpl hier="19" item="1"/>
          <tpl hier="20" item="2"/>
          <tpl hier="22" item="11"/>
          <tpl hier="23" item="5"/>
          <tpl hier="24" item="4"/>
          <tpl fld="0" item="0"/>
        </tpls>
      </n>
      <n v="1">
        <tpls c="8">
          <tpl fld="1" item="89"/>
          <tpl hier="17" item="3"/>
          <tpl hier="19" item="1"/>
          <tpl hier="20" item="2"/>
          <tpl hier="22" item="11"/>
          <tpl hier="23" item="5"/>
          <tpl hier="24" item="4"/>
          <tpl fld="0" item="0"/>
        </tpls>
      </n>
      <m>
        <tpls c="8">
          <tpl fld="1" item="85"/>
          <tpl hier="17" item="3"/>
          <tpl hier="19" item="1"/>
          <tpl hier="20" item="2"/>
          <tpl hier="22" item="11"/>
          <tpl hier="23" item="5"/>
          <tpl hier="24" item="4"/>
          <tpl fld="0" item="0"/>
        </tpls>
      </m>
      <n v="1">
        <tpls c="8">
          <tpl fld="1" item="81"/>
          <tpl hier="17" item="3"/>
          <tpl hier="19" item="1"/>
          <tpl hier="20" item="2"/>
          <tpl hier="22" item="11"/>
          <tpl hier="23" item="5"/>
          <tpl hier="24" item="4"/>
          <tpl fld="0" item="0"/>
        </tpls>
      </n>
      <m>
        <tpls c="8">
          <tpl fld="1" item="77"/>
          <tpl hier="17" item="3"/>
          <tpl hier="19" item="1"/>
          <tpl hier="20" item="2"/>
          <tpl hier="22" item="11"/>
          <tpl hier="23" item="5"/>
          <tpl hier="24" item="4"/>
          <tpl fld="0" item="0"/>
        </tpls>
      </m>
      <n v="2">
        <tpls c="8">
          <tpl fld="1" item="73"/>
          <tpl hier="17" item="3"/>
          <tpl hier="19" item="1"/>
          <tpl hier="20" item="2"/>
          <tpl hier="22" item="11"/>
          <tpl hier="23" item="5"/>
          <tpl hier="24" item="4"/>
          <tpl fld="0" item="0"/>
        </tpls>
      </n>
      <n v="1">
        <tpls c="8">
          <tpl fld="1" item="69"/>
          <tpl hier="17" item="3"/>
          <tpl hier="19" item="1"/>
          <tpl hier="20" item="2"/>
          <tpl hier="22" item="11"/>
          <tpl hier="23" item="5"/>
          <tpl hier="24" item="4"/>
          <tpl fld="0" item="0"/>
        </tpls>
      </n>
      <n v="1">
        <tpls c="8">
          <tpl fld="1" item="65"/>
          <tpl hier="17" item="3"/>
          <tpl hier="19" item="1"/>
          <tpl hier="20" item="2"/>
          <tpl hier="22" item="11"/>
          <tpl hier="23" item="5"/>
          <tpl hier="24" item="4"/>
          <tpl fld="0" item="0"/>
        </tpls>
      </n>
      <m>
        <tpls c="8">
          <tpl fld="1" item="61"/>
          <tpl hier="17" item="3"/>
          <tpl hier="19" item="1"/>
          <tpl hier="20" item="2"/>
          <tpl hier="22" item="11"/>
          <tpl hier="23" item="5"/>
          <tpl hier="24" item="4"/>
          <tpl fld="0" item="0"/>
        </tpls>
      </m>
      <n v="2">
        <tpls c="8">
          <tpl fld="1" item="57"/>
          <tpl hier="17" item="3"/>
          <tpl hier="19" item="1"/>
          <tpl hier="20" item="2"/>
          <tpl hier="22" item="11"/>
          <tpl hier="23" item="5"/>
          <tpl hier="24" item="4"/>
          <tpl fld="0" item="0"/>
        </tpls>
      </n>
      <m>
        <tpls c="8">
          <tpl fld="1" item="53"/>
          <tpl hier="17" item="3"/>
          <tpl hier="19" item="1"/>
          <tpl hier="20" item="2"/>
          <tpl hier="22" item="11"/>
          <tpl hier="23" item="5"/>
          <tpl hier="24" item="4"/>
          <tpl fld="0" item="0"/>
        </tpls>
      </m>
      <m>
        <tpls c="8">
          <tpl fld="1" item="49"/>
          <tpl hier="17" item="3"/>
          <tpl hier="19" item="1"/>
          <tpl hier="20" item="2"/>
          <tpl hier="22" item="11"/>
          <tpl hier="23" item="5"/>
          <tpl hier="24" item="4"/>
          <tpl fld="0" item="0"/>
        </tpls>
      </m>
      <n v="3">
        <tpls c="8">
          <tpl fld="1" item="45"/>
          <tpl hier="17" item="3"/>
          <tpl hier="19" item="1"/>
          <tpl hier="20" item="2"/>
          <tpl hier="22" item="11"/>
          <tpl hier="23" item="5"/>
          <tpl hier="24" item="4"/>
          <tpl fld="0" item="0"/>
        </tpls>
      </n>
      <n v="1">
        <tpls c="8">
          <tpl fld="1" item="41"/>
          <tpl hier="17" item="3"/>
          <tpl hier="19" item="1"/>
          <tpl hier="20" item="2"/>
          <tpl hier="22" item="11"/>
          <tpl hier="23" item="5"/>
          <tpl hier="24" item="4"/>
          <tpl fld="0" item="0"/>
        </tpls>
      </n>
      <n v="1">
        <tpls c="8">
          <tpl fld="1" item="37"/>
          <tpl hier="17" item="3"/>
          <tpl hier="19" item="1"/>
          <tpl hier="20" item="2"/>
          <tpl hier="22" item="11"/>
          <tpl hier="23" item="5"/>
          <tpl hier="24" item="4"/>
          <tpl fld="0" item="0"/>
        </tpls>
      </n>
      <n v="1">
        <tpls c="8">
          <tpl fld="1" item="33"/>
          <tpl hier="17" item="3"/>
          <tpl hier="19" item="1"/>
          <tpl hier="20" item="2"/>
          <tpl hier="22" item="11"/>
          <tpl hier="23" item="5"/>
          <tpl hier="24" item="4"/>
          <tpl fld="0" item="0"/>
        </tpls>
      </n>
      <m>
        <tpls c="8">
          <tpl fld="1" item="29"/>
          <tpl hier="17" item="3"/>
          <tpl hier="19" item="1"/>
          <tpl hier="20" item="2"/>
          <tpl hier="22" item="11"/>
          <tpl hier="23" item="5"/>
          <tpl hier="24" item="4"/>
          <tpl fld="0" item="0"/>
        </tpls>
      </m>
      <m>
        <tpls c="8">
          <tpl fld="1" item="25"/>
          <tpl hier="17" item="3"/>
          <tpl hier="19" item="1"/>
          <tpl hier="20" item="2"/>
          <tpl hier="22" item="11"/>
          <tpl hier="23" item="5"/>
          <tpl hier="24" item="4"/>
          <tpl fld="0" item="0"/>
        </tpls>
      </m>
      <m>
        <tpls c="8">
          <tpl fld="1" item="21"/>
          <tpl hier="17" item="3"/>
          <tpl hier="19" item="1"/>
          <tpl hier="20" item="2"/>
          <tpl hier="22" item="11"/>
          <tpl hier="23" item="5"/>
          <tpl hier="24" item="4"/>
          <tpl fld="0" item="0"/>
        </tpls>
      </m>
      <n v="1">
        <tpls c="8">
          <tpl fld="1" item="13"/>
          <tpl hier="17" item="3"/>
          <tpl hier="19" item="1"/>
          <tpl hier="20" item="2"/>
          <tpl hier="22" item="11"/>
          <tpl hier="23" item="5"/>
          <tpl hier="24" item="4"/>
          <tpl fld="0" item="0"/>
        </tpls>
      </n>
      <m>
        <tpls c="8">
          <tpl fld="1" item="9"/>
          <tpl hier="17" item="3"/>
          <tpl hier="19" item="1"/>
          <tpl hier="20" item="2"/>
          <tpl hier="22" item="11"/>
          <tpl hier="23" item="5"/>
          <tpl hier="24" item="4"/>
          <tpl fld="0" item="0"/>
        </tpls>
      </m>
      <m>
        <tpls c="8">
          <tpl fld="1" item="5"/>
          <tpl hier="17" item="3"/>
          <tpl hier="19" item="1"/>
          <tpl hier="20" item="2"/>
          <tpl hier="22" item="11"/>
          <tpl hier="23" item="5"/>
          <tpl hier="24" item="4"/>
          <tpl fld="0" item="0"/>
        </tpls>
      </m>
      <n v="1">
        <tpls c="8">
          <tpl fld="1" item="1"/>
          <tpl hier="17" item="3"/>
          <tpl hier="19" item="1"/>
          <tpl hier="20" item="2"/>
          <tpl hier="22" item="11"/>
          <tpl hier="23" item="5"/>
          <tpl hier="24" item="4"/>
          <tpl fld="0" item="0"/>
        </tpls>
      </n>
      <n v="79.360000610351563">
        <tpls c="8">
          <tpl fld="1" item="121"/>
          <tpl hier="17" item="3"/>
          <tpl hier="19" item="1"/>
          <tpl hier="20" item="2"/>
          <tpl hier="22" item="11"/>
          <tpl hier="23" item="5"/>
          <tpl hier="24" item="4"/>
          <tpl fld="0" item="1"/>
        </tpls>
      </n>
      <n v="158.72000122070313">
        <tpls c="8">
          <tpl fld="1" item="93"/>
          <tpl hier="17" item="3"/>
          <tpl hier="19" item="1"/>
          <tpl hier="20" item="2"/>
          <tpl hier="22" item="11"/>
          <tpl hier="23" item="5"/>
          <tpl hier="24" item="4"/>
          <tpl fld="0" item="1"/>
        </tpls>
      </n>
      <m>
        <tpls c="8">
          <tpl fld="1" item="61"/>
          <tpl hier="17" item="3"/>
          <tpl hier="19" item="1"/>
          <tpl hier="20" item="2"/>
          <tpl hier="22" item="11"/>
          <tpl hier="23" item="5"/>
          <tpl hier="24" item="4"/>
          <tpl fld="0" item="1"/>
        </tpls>
      </m>
      <n v="79.360000610351563">
        <tpls c="8">
          <tpl fld="1" item="33"/>
          <tpl hier="17" item="3"/>
          <tpl hier="19" item="1"/>
          <tpl hier="20" item="2"/>
          <tpl hier="22" item="11"/>
          <tpl hier="23" item="5"/>
          <tpl hier="24" item="4"/>
          <tpl fld="0" item="1"/>
        </tpls>
      </n>
      <m>
        <tpls c="8">
          <tpl fld="1" item="9"/>
          <tpl hier="17" item="3"/>
          <tpl hier="19" item="1"/>
          <tpl hier="20" item="2"/>
          <tpl hier="22" item="11"/>
          <tpl hier="23" item="5"/>
          <tpl hier="24" item="4"/>
          <tpl fld="0" item="1"/>
        </tpls>
      </m>
      <n v="1">
        <tpls c="8">
          <tpl fld="1" item="156"/>
          <tpl hier="17" item="3"/>
          <tpl hier="19" item="1"/>
          <tpl hier="20" item="2"/>
          <tpl hier="22" item="11"/>
          <tpl hier="23" item="5"/>
          <tpl hier="24" item="4"/>
          <tpl fld="0" item="0"/>
        </tpls>
      </n>
      <n v="79.360000610351563">
        <tpls c="8">
          <tpl fld="1" item="156"/>
          <tpl hier="17" item="3"/>
          <tpl hier="19" item="1"/>
          <tpl hier="20" item="2"/>
          <tpl hier="22" item="11"/>
          <tpl hier="23" item="5"/>
          <tpl hier="24" item="4"/>
          <tpl fld="0" item="1"/>
        </tpls>
      </n>
      <n v="1">
        <tpls c="8">
          <tpl fld="1" item="92"/>
          <tpl hier="17" item="3"/>
          <tpl hier="19" item="1"/>
          <tpl hier="20" item="2"/>
          <tpl hier="22" item="11"/>
          <tpl hier="23" item="5"/>
          <tpl hier="24" item="4"/>
          <tpl fld="0" item="0"/>
        </tpls>
      </n>
      <n v="79.360000610351563">
        <tpls c="8">
          <tpl fld="1" item="92"/>
          <tpl hier="17" item="3"/>
          <tpl hier="19" item="1"/>
          <tpl hier="20" item="2"/>
          <tpl hier="22" item="11"/>
          <tpl hier="23" item="5"/>
          <tpl hier="24" item="4"/>
          <tpl fld="0" item="1"/>
        </tpls>
      </n>
      <m>
        <tpls c="8">
          <tpl fld="1" item="36"/>
          <tpl hier="17" item="3"/>
          <tpl hier="19" item="1"/>
          <tpl hier="20" item="2"/>
          <tpl hier="22" item="11"/>
          <tpl hier="23" item="5"/>
          <tpl hier="24" item="4"/>
          <tpl fld="0" item="0"/>
        </tpls>
      </m>
      <m>
        <tpls c="8">
          <tpl fld="1" item="36"/>
          <tpl hier="17" item="3"/>
          <tpl hier="19" item="1"/>
          <tpl hier="20" item="2"/>
          <tpl hier="22" item="11"/>
          <tpl hier="23" item="5"/>
          <tpl hier="24" item="4"/>
          <tpl fld="0" item="1"/>
        </tpls>
      </m>
      <n v="166">
        <tpls c="8">
          <tpl hier="16" item="4294967295"/>
          <tpl hier="17" item="3"/>
          <tpl hier="19" item="1"/>
          <tpl hier="20" item="2"/>
          <tpl hier="22" item="11"/>
          <tpl hier="23" item="5"/>
          <tpl hier="24" item="4"/>
          <tpl fld="0" item="0"/>
        </tpls>
      </n>
      <n v="14205.44010925293">
        <tpls c="8">
          <tpl hier="16" item="4294967295"/>
          <tpl hier="17" item="3"/>
          <tpl hier="19" item="1"/>
          <tpl hier="20" item="2"/>
          <tpl hier="22" item="11"/>
          <tpl hier="23" item="5"/>
          <tpl hier="24" item="4"/>
          <tpl fld="0" item="1"/>
        </tpls>
      </n>
      <n v="2">
        <tpls c="8">
          <tpl fld="1" item="192"/>
          <tpl hier="17" item="3"/>
          <tpl hier="19" item="1"/>
          <tpl hier="20" item="2"/>
          <tpl hier="22" item="11"/>
          <tpl hier="23" item="5"/>
          <tpl hier="24" item="4"/>
          <tpl fld="0" item="0"/>
        </tpls>
      </n>
      <n v="238.08000183105469">
        <tpls c="8">
          <tpl fld="1" item="192"/>
          <tpl hier="17" item="3"/>
          <tpl hier="19" item="1"/>
          <tpl hier="20" item="2"/>
          <tpl hier="22" item="11"/>
          <tpl hier="23" item="5"/>
          <tpl hier="24" item="4"/>
          <tpl fld="0" item="1"/>
        </tpls>
      </n>
      <m>
        <tpls c="8">
          <tpl fld="1" item="184"/>
          <tpl hier="17" item="3"/>
          <tpl hier="19" item="1"/>
          <tpl hier="20" item="2"/>
          <tpl hier="22" item="11"/>
          <tpl hier="23" item="5"/>
          <tpl hier="24" item="4"/>
          <tpl fld="0" item="0"/>
        </tpls>
      </m>
      <m>
        <tpls c="8">
          <tpl fld="1" item="184"/>
          <tpl hier="17" item="3"/>
          <tpl hier="19" item="1"/>
          <tpl hier="20" item="2"/>
          <tpl hier="22" item="11"/>
          <tpl hier="23" item="5"/>
          <tpl hier="24" item="4"/>
          <tpl fld="0" item="1"/>
        </tpls>
      </m>
      <n v="3">
        <tpls c="8">
          <tpl fld="1" item="176"/>
          <tpl hier="17" item="3"/>
          <tpl hier="19" item="1"/>
          <tpl hier="20" item="2"/>
          <tpl hier="22" item="11"/>
          <tpl hier="23" item="5"/>
          <tpl hier="24" item="4"/>
          <tpl fld="0" item="0"/>
        </tpls>
      </n>
      <n v="238.08000183105469">
        <tpls c="8">
          <tpl fld="1" item="176"/>
          <tpl hier="17" item="3"/>
          <tpl hier="19" item="1"/>
          <tpl hier="20" item="2"/>
          <tpl hier="22" item="11"/>
          <tpl hier="23" item="5"/>
          <tpl hier="24" item="4"/>
          <tpl fld="0" item="1"/>
        </tpls>
      </n>
      <m>
        <tpls c="8">
          <tpl fld="1" item="168"/>
          <tpl hier="17" item="3"/>
          <tpl hier="19" item="1"/>
          <tpl hier="20" item="2"/>
          <tpl hier="22" item="11"/>
          <tpl hier="23" item="5"/>
          <tpl hier="24" item="4"/>
          <tpl fld="0" item="0"/>
        </tpls>
      </m>
      <m>
        <tpls c="8">
          <tpl fld="1" item="168"/>
          <tpl hier="17" item="3"/>
          <tpl hier="19" item="1"/>
          <tpl hier="20" item="2"/>
          <tpl hier="22" item="11"/>
          <tpl hier="23" item="5"/>
          <tpl hier="24" item="4"/>
          <tpl fld="0" item="1"/>
        </tpls>
      </m>
      <m>
        <tpls c="8">
          <tpl fld="1" item="160"/>
          <tpl hier="17" item="3"/>
          <tpl hier="19" item="1"/>
          <tpl hier="20" item="2"/>
          <tpl hier="22" item="11"/>
          <tpl hier="23" item="5"/>
          <tpl hier="24" item="4"/>
          <tpl fld="0" item="0"/>
        </tpls>
      </m>
      <m>
        <tpls c="8">
          <tpl fld="1" item="160"/>
          <tpl hier="17" item="3"/>
          <tpl hier="19" item="1"/>
          <tpl hier="20" item="2"/>
          <tpl hier="22" item="11"/>
          <tpl hier="23" item="5"/>
          <tpl hier="24" item="4"/>
          <tpl fld="0" item="1"/>
        </tpls>
      </m>
      <n v="1">
        <tpls c="8">
          <tpl fld="1" item="152"/>
          <tpl hier="17" item="3"/>
          <tpl hier="19" item="1"/>
          <tpl hier="20" item="2"/>
          <tpl hier="22" item="11"/>
          <tpl hier="23" item="5"/>
          <tpl hier="24" item="4"/>
          <tpl fld="0" item="0"/>
        </tpls>
      </n>
      <n v="79.360000610351563">
        <tpls c="8">
          <tpl fld="1" item="152"/>
          <tpl hier="17" item="3"/>
          <tpl hier="19" item="1"/>
          <tpl hier="20" item="2"/>
          <tpl hier="22" item="11"/>
          <tpl hier="23" item="5"/>
          <tpl hier="24" item="4"/>
          <tpl fld="0" item="1"/>
        </tpls>
      </n>
      <m>
        <tpls c="8">
          <tpl fld="1" item="144"/>
          <tpl hier="17" item="3"/>
          <tpl hier="19" item="1"/>
          <tpl hier="20" item="2"/>
          <tpl hier="22" item="11"/>
          <tpl hier="23" item="5"/>
          <tpl hier="24" item="4"/>
          <tpl fld="0" item="0"/>
        </tpls>
      </m>
      <m>
        <tpls c="8">
          <tpl fld="1" item="144"/>
          <tpl hier="17" item="3"/>
          <tpl hier="19" item="1"/>
          <tpl hier="20" item="2"/>
          <tpl hier="22" item="11"/>
          <tpl hier="23" item="5"/>
          <tpl hier="24" item="4"/>
          <tpl fld="0" item="1"/>
        </tpls>
      </m>
      <n v="1">
        <tpls c="8">
          <tpl fld="1" item="136"/>
          <tpl hier="17" item="3"/>
          <tpl hier="19" item="1"/>
          <tpl hier="20" item="2"/>
          <tpl hier="22" item="11"/>
          <tpl hier="23" item="5"/>
          <tpl hier="24" item="4"/>
          <tpl fld="0" item="0"/>
        </tpls>
      </n>
      <n v="79.360000610351563">
        <tpls c="8">
          <tpl fld="1" item="136"/>
          <tpl hier="17" item="3"/>
          <tpl hier="19" item="1"/>
          <tpl hier="20" item="2"/>
          <tpl hier="22" item="11"/>
          <tpl hier="23" item="5"/>
          <tpl hier="24" item="4"/>
          <tpl fld="0" item="1"/>
        </tpls>
      </n>
      <m>
        <tpls c="8">
          <tpl fld="1" item="128"/>
          <tpl hier="17" item="3"/>
          <tpl hier="19" item="1"/>
          <tpl hier="20" item="2"/>
          <tpl hier="22" item="11"/>
          <tpl hier="23" item="5"/>
          <tpl hier="24" item="4"/>
          <tpl fld="0" item="0"/>
        </tpls>
      </m>
      <m>
        <tpls c="8">
          <tpl fld="1" item="128"/>
          <tpl hier="17" item="3"/>
          <tpl hier="19" item="1"/>
          <tpl hier="20" item="2"/>
          <tpl hier="22" item="11"/>
          <tpl hier="23" item="5"/>
          <tpl hier="24" item="4"/>
          <tpl fld="0" item="1"/>
        </tpls>
      </m>
      <n v="1">
        <tpls c="8">
          <tpl fld="1" item="120"/>
          <tpl hier="17" item="3"/>
          <tpl hier="19" item="1"/>
          <tpl hier="20" item="2"/>
          <tpl hier="22" item="11"/>
          <tpl hier="23" item="5"/>
          <tpl hier="24" item="4"/>
          <tpl fld="0" item="0"/>
        </tpls>
      </n>
      <n v="79.360000610351563">
        <tpls c="8">
          <tpl fld="1" item="120"/>
          <tpl hier="17" item="3"/>
          <tpl hier="19" item="1"/>
          <tpl hier="20" item="2"/>
          <tpl hier="22" item="11"/>
          <tpl hier="23" item="5"/>
          <tpl hier="24" item="4"/>
          <tpl fld="0" item="1"/>
        </tpls>
      </n>
      <m>
        <tpls c="8">
          <tpl fld="1" item="112"/>
          <tpl hier="17" item="3"/>
          <tpl hier="19" item="1"/>
          <tpl hier="20" item="2"/>
          <tpl hier="22" item="11"/>
          <tpl hier="23" item="5"/>
          <tpl hier="24" item="4"/>
          <tpl fld="0" item="0"/>
        </tpls>
      </m>
      <m>
        <tpls c="8">
          <tpl fld="1" item="112"/>
          <tpl hier="17" item="3"/>
          <tpl hier="19" item="1"/>
          <tpl hier="20" item="2"/>
          <tpl hier="22" item="11"/>
          <tpl hier="23" item="5"/>
          <tpl hier="24" item="4"/>
          <tpl fld="0" item="1"/>
        </tpls>
      </m>
      <m>
        <tpls c="8">
          <tpl fld="1" item="104"/>
          <tpl hier="17" item="3"/>
          <tpl hier="19" item="1"/>
          <tpl hier="20" item="2"/>
          <tpl hier="22" item="11"/>
          <tpl hier="23" item="5"/>
          <tpl hier="24" item="4"/>
          <tpl fld="0" item="0"/>
        </tpls>
      </m>
      <m>
        <tpls c="8">
          <tpl fld="1" item="104"/>
          <tpl hier="17" item="3"/>
          <tpl hier="19" item="1"/>
          <tpl hier="20" item="2"/>
          <tpl hier="22" item="11"/>
          <tpl hier="23" item="5"/>
          <tpl hier="24" item="4"/>
          <tpl fld="0" item="1"/>
        </tpls>
      </m>
      <m>
        <tpls c="8">
          <tpl fld="1" item="96"/>
          <tpl hier="17" item="3"/>
          <tpl hier="19" item="1"/>
          <tpl hier="20" item="2"/>
          <tpl hier="22" item="11"/>
          <tpl hier="23" item="5"/>
          <tpl hier="24" item="4"/>
          <tpl fld="0" item="0"/>
        </tpls>
      </m>
      <m>
        <tpls c="8">
          <tpl fld="1" item="96"/>
          <tpl hier="17" item="3"/>
          <tpl hier="19" item="1"/>
          <tpl hier="20" item="2"/>
          <tpl hier="22" item="11"/>
          <tpl hier="23" item="5"/>
          <tpl hier="24" item="4"/>
          <tpl fld="0" item="1"/>
        </tpls>
      </m>
      <m>
        <tpls c="8">
          <tpl fld="1" item="88"/>
          <tpl hier="17" item="3"/>
          <tpl hier="19" item="1"/>
          <tpl hier="20" item="2"/>
          <tpl hier="22" item="11"/>
          <tpl hier="23" item="5"/>
          <tpl hier="24" item="4"/>
          <tpl fld="0" item="0"/>
        </tpls>
      </m>
      <m>
        <tpls c="8">
          <tpl fld="1" item="88"/>
          <tpl hier="17" item="3"/>
          <tpl hier="19" item="1"/>
          <tpl hier="20" item="2"/>
          <tpl hier="22" item="11"/>
          <tpl hier="23" item="5"/>
          <tpl hier="24" item="4"/>
          <tpl fld="0" item="1"/>
        </tpls>
      </m>
      <m>
        <tpls c="8">
          <tpl fld="1" item="80"/>
          <tpl hier="17" item="3"/>
          <tpl hier="19" item="1"/>
          <tpl hier="20" item="2"/>
          <tpl hier="22" item="11"/>
          <tpl hier="23" item="5"/>
          <tpl hier="24" item="4"/>
          <tpl fld="0" item="0"/>
        </tpls>
      </m>
      <m>
        <tpls c="8">
          <tpl fld="1" item="80"/>
          <tpl hier="17" item="3"/>
          <tpl hier="19" item="1"/>
          <tpl hier="20" item="2"/>
          <tpl hier="22" item="11"/>
          <tpl hier="23" item="5"/>
          <tpl hier="24" item="4"/>
          <tpl fld="0" item="1"/>
        </tpls>
      </m>
      <n v="1">
        <tpls c="8">
          <tpl fld="1" item="72"/>
          <tpl hier="17" item="3"/>
          <tpl hier="19" item="1"/>
          <tpl hier="20" item="2"/>
          <tpl hier="22" item="11"/>
          <tpl hier="23" item="5"/>
          <tpl hier="24" item="4"/>
          <tpl fld="0" item="0"/>
        </tpls>
      </n>
      <n v="79.360000610351563">
        <tpls c="8">
          <tpl fld="1" item="72"/>
          <tpl hier="17" item="3"/>
          <tpl hier="19" item="1"/>
          <tpl hier="20" item="2"/>
          <tpl hier="22" item="11"/>
          <tpl hier="23" item="5"/>
          <tpl hier="24" item="4"/>
          <tpl fld="0" item="1"/>
        </tpls>
      </n>
      <n v="1">
        <tpls c="8">
          <tpl fld="1" item="64"/>
          <tpl hier="17" item="3"/>
          <tpl hier="19" item="1"/>
          <tpl hier="20" item="2"/>
          <tpl hier="22" item="11"/>
          <tpl hier="23" item="5"/>
          <tpl hier="24" item="4"/>
          <tpl fld="0" item="0"/>
        </tpls>
      </n>
      <n v="79.360000610351563">
        <tpls c="8">
          <tpl fld="1" item="64"/>
          <tpl hier="17" item="3"/>
          <tpl hier="19" item="1"/>
          <tpl hier="20" item="2"/>
          <tpl hier="22" item="11"/>
          <tpl hier="23" item="5"/>
          <tpl hier="24" item="4"/>
          <tpl fld="0" item="1"/>
        </tpls>
      </n>
      <n v="2">
        <tpls c="8">
          <tpl fld="1" item="56"/>
          <tpl hier="17" item="3"/>
          <tpl hier="19" item="1"/>
          <tpl hier="20" item="2"/>
          <tpl hier="22" item="11"/>
          <tpl hier="23" item="5"/>
          <tpl hier="24" item="4"/>
          <tpl fld="0" item="0"/>
        </tpls>
      </n>
      <n v="158.72000122070313">
        <tpls c="8">
          <tpl fld="1" item="56"/>
          <tpl hier="17" item="3"/>
          <tpl hier="19" item="1"/>
          <tpl hier="20" item="2"/>
          <tpl hier="22" item="11"/>
          <tpl hier="23" item="5"/>
          <tpl hier="24" item="4"/>
          <tpl fld="0" item="1"/>
        </tpls>
      </n>
      <n v="1">
        <tpls c="8">
          <tpl fld="1" item="48"/>
          <tpl hier="17" item="3"/>
          <tpl hier="19" item="1"/>
          <tpl hier="20" item="2"/>
          <tpl hier="22" item="11"/>
          <tpl hier="23" item="5"/>
          <tpl hier="24" item="4"/>
          <tpl fld="0" item="0"/>
        </tpls>
      </n>
      <n v="79.360000610351563">
        <tpls c="8">
          <tpl fld="1" item="48"/>
          <tpl hier="17" item="3"/>
          <tpl hier="19" item="1"/>
          <tpl hier="20" item="2"/>
          <tpl hier="22" item="11"/>
          <tpl hier="23" item="5"/>
          <tpl hier="24" item="4"/>
          <tpl fld="0" item="1"/>
        </tpls>
      </n>
      <m>
        <tpls c="8">
          <tpl fld="1" item="40"/>
          <tpl hier="17" item="3"/>
          <tpl hier="19" item="1"/>
          <tpl hier="20" item="2"/>
          <tpl hier="22" item="11"/>
          <tpl hier="23" item="5"/>
          <tpl hier="24" item="4"/>
          <tpl fld="0" item="0"/>
        </tpls>
      </m>
      <m>
        <tpls c="8">
          <tpl fld="1" item="40"/>
          <tpl hier="17" item="3"/>
          <tpl hier="19" item="1"/>
          <tpl hier="20" item="2"/>
          <tpl hier="22" item="11"/>
          <tpl hier="23" item="5"/>
          <tpl hier="24" item="4"/>
          <tpl fld="0" item="1"/>
        </tpls>
      </m>
      <n v="2">
        <tpls c="8">
          <tpl fld="1" item="32"/>
          <tpl hier="17" item="3"/>
          <tpl hier="19" item="1"/>
          <tpl hier="20" item="2"/>
          <tpl hier="22" item="11"/>
          <tpl hier="23" item="5"/>
          <tpl hier="24" item="4"/>
          <tpl fld="0" item="0"/>
        </tpls>
      </n>
      <n v="158.72000122070313">
        <tpls c="8">
          <tpl fld="1" item="32"/>
          <tpl hier="17" item="3"/>
          <tpl hier="19" item="1"/>
          <tpl hier="20" item="2"/>
          <tpl hier="22" item="11"/>
          <tpl hier="23" item="5"/>
          <tpl hier="24" item="4"/>
          <tpl fld="0" item="1"/>
        </tpls>
      </n>
      <m>
        <tpls c="8">
          <tpl fld="1" item="24"/>
          <tpl hier="17" item="3"/>
          <tpl hier="19" item="1"/>
          <tpl hier="20" item="2"/>
          <tpl hier="22" item="11"/>
          <tpl hier="23" item="5"/>
          <tpl hier="24" item="4"/>
          <tpl fld="0" item="0"/>
        </tpls>
      </m>
      <m>
        <tpls c="8">
          <tpl fld="1" item="24"/>
          <tpl hier="17" item="3"/>
          <tpl hier="19" item="1"/>
          <tpl hier="20" item="2"/>
          <tpl hier="22" item="11"/>
          <tpl hier="23" item="5"/>
          <tpl hier="24" item="4"/>
          <tpl fld="0" item="1"/>
        </tpls>
      </m>
      <m>
        <tpls c="8">
          <tpl fld="1" item="16"/>
          <tpl hier="17" item="3"/>
          <tpl hier="19" item="1"/>
          <tpl hier="20" item="2"/>
          <tpl hier="22" item="11"/>
          <tpl hier="23" item="5"/>
          <tpl hier="24" item="4"/>
          <tpl fld="0" item="0"/>
        </tpls>
      </m>
      <m>
        <tpls c="8">
          <tpl fld="1" item="16"/>
          <tpl hier="17" item="3"/>
          <tpl hier="19" item="1"/>
          <tpl hier="20" item="2"/>
          <tpl hier="22" item="11"/>
          <tpl hier="23" item="5"/>
          <tpl hier="24" item="4"/>
          <tpl fld="0" item="1"/>
        </tpls>
      </m>
      <n v="3">
        <tpls c="8">
          <tpl fld="1" item="8"/>
          <tpl hier="17" item="3"/>
          <tpl hier="19" item="1"/>
          <tpl hier="20" item="2"/>
          <tpl hier="22" item="11"/>
          <tpl hier="23" item="5"/>
          <tpl hier="24" item="4"/>
          <tpl fld="0" item="0"/>
        </tpls>
      </n>
      <n v="317.44000244140625">
        <tpls c="8">
          <tpl fld="1" item="8"/>
          <tpl hier="17" item="3"/>
          <tpl hier="19" item="1"/>
          <tpl hier="20" item="2"/>
          <tpl hier="22" item="11"/>
          <tpl hier="23" item="5"/>
          <tpl hier="24" item="4"/>
          <tpl fld="0" item="1"/>
        </tpls>
      </n>
      <m>
        <tpls c="8">
          <tpl fld="1" item="0"/>
          <tpl hier="17" item="3"/>
          <tpl hier="19" item="1"/>
          <tpl hier="20" item="2"/>
          <tpl hier="22" item="11"/>
          <tpl hier="23" item="5"/>
          <tpl hier="24" item="4"/>
          <tpl fld="0" item="0"/>
        </tpls>
      </m>
      <m>
        <tpls c="8">
          <tpl fld="1" item="0"/>
          <tpl hier="17" item="3"/>
          <tpl hier="19" item="1"/>
          <tpl hier="20" item="2"/>
          <tpl hier="22" item="11"/>
          <tpl hier="23" item="5"/>
          <tpl hier="24" item="4"/>
          <tpl fld="0" item="1"/>
        </tpls>
      </m>
      <n v="158.72000122070313">
        <tpls c="8">
          <tpl fld="1" item="71"/>
          <tpl hier="17" item="3"/>
          <tpl hier="19" item="1"/>
          <tpl hier="20" item="2"/>
          <tpl hier="22" item="11"/>
          <tpl hier="23" item="5"/>
          <tpl hier="24" item="4"/>
          <tpl fld="0" item="1"/>
        </tpls>
      </n>
      <m>
        <tpls c="8">
          <tpl fld="1" item="15"/>
          <tpl hier="17" item="3"/>
          <tpl hier="19" item="1"/>
          <tpl hier="20" item="2"/>
          <tpl hier="22" item="11"/>
          <tpl hier="23" item="5"/>
          <tpl hier="24" item="4"/>
          <tpl fld="0" item="1"/>
        </tpls>
      </m>
      <m>
        <tpls c="8">
          <tpl fld="1" item="23"/>
          <tpl hier="17" item="3"/>
          <tpl hier="19" item="1"/>
          <tpl hier="20" item="2"/>
          <tpl hier="22" item="11"/>
          <tpl hier="23" item="5"/>
          <tpl hier="24" item="4"/>
          <tpl fld="0" item="1"/>
        </tpls>
      </m>
      <n v="79.360000610351563">
        <tpls c="8">
          <tpl fld="1" item="1"/>
          <tpl hier="17" item="3"/>
          <tpl hier="19" item="1"/>
          <tpl hier="20" item="2"/>
          <tpl hier="22" item="11"/>
          <tpl hier="23" item="5"/>
          <tpl hier="24" item="4"/>
          <tpl fld="0" item="1"/>
        </tpls>
      </n>
      <n v="158.72000122070313">
        <tpls c="8">
          <tpl fld="1" item="57"/>
          <tpl hier="17" item="3"/>
          <tpl hier="19" item="1"/>
          <tpl hier="20" item="2"/>
          <tpl hier="22" item="11"/>
          <tpl hier="23" item="5"/>
          <tpl hier="24" item="4"/>
          <tpl fld="0" item="1"/>
        </tpls>
      </n>
      <n v="158.72000122070313">
        <tpls c="8">
          <tpl fld="1" item="129"/>
          <tpl hier="17" item="3"/>
          <tpl hier="19" item="1"/>
          <tpl hier="20" item="2"/>
          <tpl hier="22" item="11"/>
          <tpl hier="23" item="5"/>
          <tpl hier="24" item="4"/>
          <tpl fld="0" item="1"/>
        </tpls>
      </n>
      <m>
        <tpls c="8">
          <tpl fld="1" item="28"/>
          <tpl hier="17" item="3"/>
          <tpl hier="19" item="1"/>
          <tpl hier="20" item="2"/>
          <tpl hier="22" item="11"/>
          <tpl hier="23" item="5"/>
          <tpl hier="24" item="4"/>
          <tpl fld="0" item="1"/>
        </tpls>
      </m>
      <m>
        <tpls c="8">
          <tpl fld="1" item="84"/>
          <tpl hier="17" item="3"/>
          <tpl hier="19" item="1"/>
          <tpl hier="20" item="2"/>
          <tpl hier="22" item="11"/>
          <tpl hier="23" item="5"/>
          <tpl hier="24" item="4"/>
          <tpl fld="0" item="1"/>
        </tpls>
      </m>
      <m>
        <tpls c="8">
          <tpl fld="1" item="140"/>
          <tpl hier="17" item="3"/>
          <tpl hier="19" item="1"/>
          <tpl hier="20" item="2"/>
          <tpl hier="22" item="11"/>
          <tpl hier="23" item="5"/>
          <tpl hier="24" item="4"/>
          <tpl fld="0" item="1"/>
        </tpls>
      </m>
      <m>
        <tpls c="8">
          <tpl fld="1" item="188"/>
          <tpl hier="17" item="3"/>
          <tpl hier="19" item="1"/>
          <tpl hier="20" item="2"/>
          <tpl hier="22" item="11"/>
          <tpl hier="23" item="5"/>
          <tpl hier="24" item="4"/>
          <tpl fld="0" item="0"/>
        </tpls>
      </m>
      <m>
        <tpls c="8">
          <tpl fld="1" item="188"/>
          <tpl hier="17" item="3"/>
          <tpl hier="19" item="1"/>
          <tpl hier="20" item="2"/>
          <tpl hier="22" item="11"/>
          <tpl hier="23" item="5"/>
          <tpl hier="24" item="4"/>
          <tpl fld="0" item="1"/>
        </tpls>
      </m>
      <n v="1">
        <tpls c="8">
          <tpl fld="1" item="108"/>
          <tpl hier="17" item="3"/>
          <tpl hier="19" item="1"/>
          <tpl hier="20" item="2"/>
          <tpl hier="22" item="11"/>
          <tpl hier="23" item="5"/>
          <tpl hier="24" item="4"/>
          <tpl fld="0" item="0"/>
        </tpls>
      </n>
      <n v="79.360000610351563">
        <tpls c="8">
          <tpl fld="1" item="108"/>
          <tpl hier="17" item="3"/>
          <tpl hier="19" item="1"/>
          <tpl hier="20" item="2"/>
          <tpl hier="22" item="11"/>
          <tpl hier="23" item="5"/>
          <tpl hier="24" item="4"/>
          <tpl fld="0" item="1"/>
        </tpls>
      </n>
      <n v="1">
        <tpls c="8">
          <tpl fld="1" item="44"/>
          <tpl hier="17" item="3"/>
          <tpl hier="19" item="1"/>
          <tpl hier="20" item="2"/>
          <tpl hier="22" item="11"/>
          <tpl hier="23" item="5"/>
          <tpl hier="24" item="4"/>
          <tpl fld="0" item="0"/>
        </tpls>
      </n>
      <n v="79.360000610351563">
        <tpls c="8">
          <tpl fld="1" item="44"/>
          <tpl hier="17" item="3"/>
          <tpl hier="19" item="1"/>
          <tpl hier="20" item="2"/>
          <tpl hier="22" item="11"/>
          <tpl hier="23" item="5"/>
          <tpl hier="24" item="4"/>
          <tpl fld="0" item="1"/>
        </tpls>
      </n>
      <n v="3">
        <tpls c="8">
          <tpl fld="1" item="199"/>
          <tpl hier="17" item="3"/>
          <tpl hier="19" item="1"/>
          <tpl hier="20" item="2"/>
          <tpl hier="22" item="11"/>
          <tpl hier="23" item="5"/>
          <tpl hier="24" item="4"/>
          <tpl fld="0" item="0"/>
        </tpls>
      </n>
      <n v="317.44000244140625">
        <tpls c="8">
          <tpl fld="1" item="199"/>
          <tpl hier="17" item="3"/>
          <tpl hier="19" item="1"/>
          <tpl hier="20" item="2"/>
          <tpl hier="22" item="11"/>
          <tpl hier="23" item="5"/>
          <tpl hier="24" item="4"/>
          <tpl fld="0" item="1"/>
        </tpls>
      </n>
      <n v="2">
        <tpls c="8">
          <tpl fld="1" item="191"/>
          <tpl hier="17" item="3"/>
          <tpl hier="19" item="1"/>
          <tpl hier="20" item="2"/>
          <tpl hier="22" item="11"/>
          <tpl hier="23" item="5"/>
          <tpl hier="24" item="4"/>
          <tpl fld="0" item="0"/>
        </tpls>
      </n>
      <n v="158.72000122070313">
        <tpls c="8">
          <tpl fld="1" item="191"/>
          <tpl hier="17" item="3"/>
          <tpl hier="19" item="1"/>
          <tpl hier="20" item="2"/>
          <tpl hier="22" item="11"/>
          <tpl hier="23" item="5"/>
          <tpl hier="24" item="4"/>
          <tpl fld="0" item="1"/>
        </tpls>
      </n>
      <n v="1">
        <tpls c="8">
          <tpl fld="1" item="183"/>
          <tpl hier="17" item="3"/>
          <tpl hier="19" item="1"/>
          <tpl hier="20" item="2"/>
          <tpl hier="22" item="11"/>
          <tpl hier="23" item="5"/>
          <tpl hier="24" item="4"/>
          <tpl fld="0" item="0"/>
        </tpls>
      </n>
      <n v="79.360000610351563">
        <tpls c="8">
          <tpl fld="1" item="183"/>
          <tpl hier="17" item="3"/>
          <tpl hier="19" item="1"/>
          <tpl hier="20" item="2"/>
          <tpl hier="22" item="11"/>
          <tpl hier="23" item="5"/>
          <tpl hier="24" item="4"/>
          <tpl fld="0" item="1"/>
        </tpls>
      </n>
      <n v="1">
        <tpls c="8">
          <tpl fld="1" item="175"/>
          <tpl hier="17" item="3"/>
          <tpl hier="19" item="1"/>
          <tpl hier="20" item="2"/>
          <tpl hier="22" item="11"/>
          <tpl hier="23" item="5"/>
          <tpl hier="24" item="4"/>
          <tpl fld="0" item="0"/>
        </tpls>
      </n>
      <n v="79.360000610351563">
        <tpls c="8">
          <tpl fld="1" item="175"/>
          <tpl hier="17" item="3"/>
          <tpl hier="19" item="1"/>
          <tpl hier="20" item="2"/>
          <tpl hier="22" item="11"/>
          <tpl hier="23" item="5"/>
          <tpl hier="24" item="4"/>
          <tpl fld="0" item="1"/>
        </tpls>
      </n>
      <n v="1">
        <tpls c="8">
          <tpl fld="1" item="167"/>
          <tpl hier="17" item="3"/>
          <tpl hier="19" item="1"/>
          <tpl hier="20" item="2"/>
          <tpl hier="22" item="11"/>
          <tpl hier="23" item="5"/>
          <tpl hier="24" item="4"/>
          <tpl fld="0" item="0"/>
        </tpls>
      </n>
      <n v="79.360000610351563">
        <tpls c="8">
          <tpl fld="1" item="167"/>
          <tpl hier="17" item="3"/>
          <tpl hier="19" item="1"/>
          <tpl hier="20" item="2"/>
          <tpl hier="22" item="11"/>
          <tpl hier="23" item="5"/>
          <tpl hier="24" item="4"/>
          <tpl fld="0" item="1"/>
        </tpls>
      </n>
      <n v="1">
        <tpls c="8">
          <tpl fld="1" item="159"/>
          <tpl hier="17" item="3"/>
          <tpl hier="19" item="1"/>
          <tpl hier="20" item="2"/>
          <tpl hier="22" item="11"/>
          <tpl hier="23" item="5"/>
          <tpl hier="24" item="4"/>
          <tpl fld="0" item="0"/>
        </tpls>
      </n>
      <n v="158.72000122070313">
        <tpls c="8">
          <tpl fld="1" item="159"/>
          <tpl hier="17" item="3"/>
          <tpl hier="19" item="1"/>
          <tpl hier="20" item="2"/>
          <tpl hier="22" item="11"/>
          <tpl hier="23" item="5"/>
          <tpl hier="24" item="4"/>
          <tpl fld="0" item="1"/>
        </tpls>
      </n>
      <n v="1">
        <tpls c="8">
          <tpl fld="1" item="151"/>
          <tpl hier="17" item="3"/>
          <tpl hier="19" item="1"/>
          <tpl hier="20" item="2"/>
          <tpl hier="22" item="11"/>
          <tpl hier="23" item="5"/>
          <tpl hier="24" item="4"/>
          <tpl fld="0" item="0"/>
        </tpls>
      </n>
      <n v="79.360000610351563">
        <tpls c="8">
          <tpl fld="1" item="151"/>
          <tpl hier="17" item="3"/>
          <tpl hier="19" item="1"/>
          <tpl hier="20" item="2"/>
          <tpl hier="22" item="11"/>
          <tpl hier="23" item="5"/>
          <tpl hier="24" item="4"/>
          <tpl fld="0" item="1"/>
        </tpls>
      </n>
      <m>
        <tpls c="8">
          <tpl fld="1" item="143"/>
          <tpl hier="17" item="3"/>
          <tpl hier="19" item="1"/>
          <tpl hier="20" item="2"/>
          <tpl hier="22" item="11"/>
          <tpl hier="23" item="5"/>
          <tpl hier="24" item="4"/>
          <tpl fld="0" item="0"/>
        </tpls>
      </m>
      <m>
        <tpls c="8">
          <tpl fld="1" item="143"/>
          <tpl hier="17" item="3"/>
          <tpl hier="19" item="1"/>
          <tpl hier="20" item="2"/>
          <tpl hier="22" item="11"/>
          <tpl hier="23" item="5"/>
          <tpl hier="24" item="4"/>
          <tpl fld="0" item="1"/>
        </tpls>
      </m>
      <n v="1">
        <tpls c="8">
          <tpl fld="1" item="135"/>
          <tpl hier="17" item="3"/>
          <tpl hier="19" item="1"/>
          <tpl hier="20" item="2"/>
          <tpl hier="22" item="11"/>
          <tpl hier="23" item="5"/>
          <tpl hier="24" item="4"/>
          <tpl fld="0" item="0"/>
        </tpls>
      </n>
      <n v="79.360000610351563">
        <tpls c="8">
          <tpl fld="1" item="135"/>
          <tpl hier="17" item="3"/>
          <tpl hier="19" item="1"/>
          <tpl hier="20" item="2"/>
          <tpl hier="22" item="11"/>
          <tpl hier="23" item="5"/>
          <tpl hier="24" item="4"/>
          <tpl fld="0" item="1"/>
        </tpls>
      </n>
      <n v="2">
        <tpls c="8">
          <tpl fld="1" item="127"/>
          <tpl hier="17" item="3"/>
          <tpl hier="19" item="1"/>
          <tpl hier="20" item="2"/>
          <tpl hier="22" item="11"/>
          <tpl hier="23" item="5"/>
          <tpl hier="24" item="4"/>
          <tpl fld="0" item="0"/>
        </tpls>
      </n>
      <n v="158.72000122070313">
        <tpls c="8">
          <tpl fld="1" item="127"/>
          <tpl hier="17" item="3"/>
          <tpl hier="19" item="1"/>
          <tpl hier="20" item="2"/>
          <tpl hier="22" item="11"/>
          <tpl hier="23" item="5"/>
          <tpl hier="24" item="4"/>
          <tpl fld="0" item="1"/>
        </tpls>
      </n>
      <m>
        <tpls c="8">
          <tpl fld="1" item="119"/>
          <tpl hier="17" item="3"/>
          <tpl hier="19" item="1"/>
          <tpl hier="20" item="2"/>
          <tpl hier="22" item="11"/>
          <tpl hier="23" item="5"/>
          <tpl hier="24" item="4"/>
          <tpl fld="0" item="0"/>
        </tpls>
      </m>
      <m>
        <tpls c="8">
          <tpl fld="1" item="119"/>
          <tpl hier="17" item="3"/>
          <tpl hier="19" item="1"/>
          <tpl hier="20" item="2"/>
          <tpl hier="22" item="11"/>
          <tpl hier="23" item="5"/>
          <tpl hier="24" item="4"/>
          <tpl fld="0" item="1"/>
        </tpls>
      </m>
      <m>
        <tpls c="8">
          <tpl fld="1" item="111"/>
          <tpl hier="17" item="3"/>
          <tpl hier="19" item="1"/>
          <tpl hier="20" item="2"/>
          <tpl hier="22" item="11"/>
          <tpl hier="23" item="5"/>
          <tpl hier="24" item="4"/>
          <tpl fld="0" item="0"/>
        </tpls>
      </m>
      <m>
        <tpls c="8">
          <tpl fld="1" item="111"/>
          <tpl hier="17" item="3"/>
          <tpl hier="19" item="1"/>
          <tpl hier="20" item="2"/>
          <tpl hier="22" item="11"/>
          <tpl hier="23" item="5"/>
          <tpl hier="24" item="4"/>
          <tpl fld="0" item="1"/>
        </tpls>
      </m>
      <n v="4">
        <tpls c="8">
          <tpl fld="1" item="103"/>
          <tpl hier="17" item="3"/>
          <tpl hier="19" item="1"/>
          <tpl hier="20" item="2"/>
          <tpl hier="22" item="11"/>
          <tpl hier="23" item="5"/>
          <tpl hier="24" item="4"/>
          <tpl fld="0" item="0"/>
        </tpls>
      </n>
      <n v="317.44000244140625">
        <tpls c="8">
          <tpl fld="1" item="103"/>
          <tpl hier="17" item="3"/>
          <tpl hier="19" item="1"/>
          <tpl hier="20" item="2"/>
          <tpl hier="22" item="11"/>
          <tpl hier="23" item="5"/>
          <tpl hier="24" item="4"/>
          <tpl fld="0" item="1"/>
        </tpls>
      </n>
      <m>
        <tpls c="8">
          <tpl fld="1" item="95"/>
          <tpl hier="17" item="3"/>
          <tpl hier="19" item="1"/>
          <tpl hier="20" item="2"/>
          <tpl hier="22" item="11"/>
          <tpl hier="23" item="5"/>
          <tpl hier="24" item="4"/>
          <tpl fld="0" item="0"/>
        </tpls>
      </m>
      <m>
        <tpls c="8">
          <tpl fld="1" item="95"/>
          <tpl hier="17" item="3"/>
          <tpl hier="19" item="1"/>
          <tpl hier="20" item="2"/>
          <tpl hier="22" item="11"/>
          <tpl hier="23" item="5"/>
          <tpl hier="24" item="4"/>
          <tpl fld="0" item="1"/>
        </tpls>
      </m>
      <n v="3">
        <tpls c="8">
          <tpl fld="1" item="87"/>
          <tpl hier="17" item="3"/>
          <tpl hier="19" item="1"/>
          <tpl hier="20" item="2"/>
          <tpl hier="22" item="11"/>
          <tpl hier="23" item="5"/>
          <tpl hier="24" item="4"/>
          <tpl fld="0" item="0"/>
        </tpls>
      </n>
      <n v="238.08000183105469">
        <tpls c="8">
          <tpl fld="1" item="87"/>
          <tpl hier="17" item="3"/>
          <tpl hier="19" item="1"/>
          <tpl hier="20" item="2"/>
          <tpl hier="22" item="11"/>
          <tpl hier="23" item="5"/>
          <tpl hier="24" item="4"/>
          <tpl fld="0" item="1"/>
        </tpls>
      </n>
      <m>
        <tpls c="8">
          <tpl fld="1" item="79"/>
          <tpl hier="17" item="3"/>
          <tpl hier="19" item="1"/>
          <tpl hier="20" item="2"/>
          <tpl hier="22" item="11"/>
          <tpl hier="23" item="5"/>
          <tpl hier="24" item="4"/>
          <tpl fld="0" item="0"/>
        </tpls>
      </m>
      <m>
        <tpls c="8">
          <tpl fld="1" item="79"/>
          <tpl hier="17" item="3"/>
          <tpl hier="19" item="1"/>
          <tpl hier="20" item="2"/>
          <tpl hier="22" item="11"/>
          <tpl hier="23" item="5"/>
          <tpl hier="24" item="4"/>
          <tpl fld="0" item="1"/>
        </tpls>
      </m>
      <m>
        <tpls c="8">
          <tpl fld="1" item="63"/>
          <tpl hier="17" item="3"/>
          <tpl hier="19" item="1"/>
          <tpl hier="20" item="2"/>
          <tpl hier="22" item="11"/>
          <tpl hier="23" item="5"/>
          <tpl hier="24" item="4"/>
          <tpl fld="0" item="0"/>
        </tpls>
      </m>
      <m>
        <tpls c="8">
          <tpl fld="1" item="63"/>
          <tpl hier="17" item="3"/>
          <tpl hier="19" item="1"/>
          <tpl hier="20" item="2"/>
          <tpl hier="22" item="11"/>
          <tpl hier="23" item="5"/>
          <tpl hier="24" item="4"/>
          <tpl fld="0" item="1"/>
        </tpls>
      </m>
      <n v="1">
        <tpls c="8">
          <tpl fld="1" item="55"/>
          <tpl hier="17" item="3"/>
          <tpl hier="19" item="1"/>
          <tpl hier="20" item="2"/>
          <tpl hier="22" item="11"/>
          <tpl hier="23" item="5"/>
          <tpl hier="24" item="4"/>
          <tpl fld="0" item="0"/>
        </tpls>
      </n>
      <n v="79.360000610351563">
        <tpls c="8">
          <tpl fld="1" item="55"/>
          <tpl hier="17" item="3"/>
          <tpl hier="19" item="1"/>
          <tpl hier="20" item="2"/>
          <tpl hier="22" item="11"/>
          <tpl hier="23" item="5"/>
          <tpl hier="24" item="4"/>
          <tpl fld="0" item="1"/>
        </tpls>
      </n>
      <n v="1">
        <tpls c="8">
          <tpl fld="1" item="47"/>
          <tpl hier="17" item="3"/>
          <tpl hier="19" item="1"/>
          <tpl hier="20" item="2"/>
          <tpl hier="22" item="11"/>
          <tpl hier="23" item="5"/>
          <tpl hier="24" item="4"/>
          <tpl fld="0" item="0"/>
        </tpls>
      </n>
      <n v="79.360000610351563">
        <tpls c="8">
          <tpl fld="1" item="47"/>
          <tpl hier="17" item="3"/>
          <tpl hier="19" item="1"/>
          <tpl hier="20" item="2"/>
          <tpl hier="22" item="11"/>
          <tpl hier="23" item="5"/>
          <tpl hier="24" item="4"/>
          <tpl fld="0" item="1"/>
        </tpls>
      </n>
      <m>
        <tpls c="8">
          <tpl fld="1" item="39"/>
          <tpl hier="17" item="3"/>
          <tpl hier="19" item="1"/>
          <tpl hier="20" item="2"/>
          <tpl hier="22" item="11"/>
          <tpl hier="23" item="5"/>
          <tpl hier="24" item="4"/>
          <tpl fld="0" item="0"/>
        </tpls>
      </m>
      <m>
        <tpls c="8">
          <tpl fld="1" item="39"/>
          <tpl hier="17" item="3"/>
          <tpl hier="19" item="1"/>
          <tpl hier="20" item="2"/>
          <tpl hier="22" item="11"/>
          <tpl hier="23" item="5"/>
          <tpl hier="24" item="4"/>
          <tpl fld="0" item="1"/>
        </tpls>
      </m>
      <n v="1">
        <tpls c="8">
          <tpl fld="1" item="7"/>
          <tpl hier="17" item="3"/>
          <tpl hier="19" item="1"/>
          <tpl hier="20" item="2"/>
          <tpl hier="22" item="11"/>
          <tpl hier="23" item="5"/>
          <tpl hier="24" item="4"/>
          <tpl fld="0" item="0"/>
        </tpls>
      </n>
      <n v="79.360000610351563">
        <tpls c="8">
          <tpl fld="1" item="7"/>
          <tpl hier="17" item="3"/>
          <tpl hier="19" item="1"/>
          <tpl hier="20" item="2"/>
          <tpl hier="22" item="11"/>
          <tpl hier="23" item="5"/>
          <tpl hier="24" item="4"/>
          <tpl fld="0" item="1"/>
        </tpls>
      </n>
      <m>
        <tpls c="8">
          <tpl fld="1" item="180"/>
          <tpl hier="17" item="3"/>
          <tpl hier="19" item="1"/>
          <tpl hier="20" item="2"/>
          <tpl hier="22" item="11"/>
          <tpl hier="23" item="5"/>
          <tpl hier="24" item="4"/>
          <tpl fld="0" item="0"/>
        </tpls>
      </m>
      <m>
        <tpls c="8">
          <tpl fld="1" item="180"/>
          <tpl hier="17" item="3"/>
          <tpl hier="19" item="1"/>
          <tpl hier="20" item="2"/>
          <tpl hier="22" item="11"/>
          <tpl hier="23" item="5"/>
          <tpl hier="24" item="4"/>
          <tpl fld="0" item="1"/>
        </tpls>
      </m>
      <n v="4">
        <tpls c="8">
          <tpl fld="1" item="132"/>
          <tpl hier="17" item="3"/>
          <tpl hier="19" item="1"/>
          <tpl hier="20" item="2"/>
          <tpl hier="22" item="11"/>
          <tpl hier="23" item="5"/>
          <tpl hier="24" item="4"/>
          <tpl fld="0" item="0"/>
        </tpls>
      </n>
      <n v="317.44000244140625">
        <tpls c="8">
          <tpl fld="1" item="132"/>
          <tpl hier="17" item="3"/>
          <tpl hier="19" item="1"/>
          <tpl hier="20" item="2"/>
          <tpl hier="22" item="11"/>
          <tpl hier="23" item="5"/>
          <tpl hier="24" item="4"/>
          <tpl fld="0" item="1"/>
        </tpls>
      </n>
      <n v="3">
        <tpls c="8">
          <tpl fld="1" item="76"/>
          <tpl hier="17" item="3"/>
          <tpl hier="19" item="1"/>
          <tpl hier="20" item="2"/>
          <tpl hier="22" item="11"/>
          <tpl hier="23" item="5"/>
          <tpl hier="24" item="4"/>
          <tpl fld="0" item="0"/>
        </tpls>
      </n>
      <n v="238.08000183105469">
        <tpls c="8">
          <tpl fld="1" item="76"/>
          <tpl hier="17" item="3"/>
          <tpl hier="19" item="1"/>
          <tpl hier="20" item="2"/>
          <tpl hier="22" item="11"/>
          <tpl hier="23" item="5"/>
          <tpl hier="24" item="4"/>
          <tpl fld="0" item="1"/>
        </tpls>
      </n>
      <m>
        <tpls c="8">
          <tpl fld="1" item="4"/>
          <tpl hier="17" item="3"/>
          <tpl hier="19" item="1"/>
          <tpl hier="20" item="2"/>
          <tpl hier="22" item="11"/>
          <tpl hier="23" item="5"/>
          <tpl hier="24" item="4"/>
          <tpl fld="0" item="0"/>
        </tpls>
      </m>
      <m>
        <tpls c="8">
          <tpl fld="1" item="4"/>
          <tpl hier="17" item="3"/>
          <tpl hier="19" item="1"/>
          <tpl hier="20" item="2"/>
          <tpl hier="22" item="11"/>
          <tpl hier="23" item="5"/>
          <tpl hier="24" item="4"/>
          <tpl fld="0" item="1"/>
        </tpls>
      </m>
      <m>
        <tpls c="8">
          <tpl fld="1" item="15"/>
          <tpl hier="17" item="3"/>
          <tpl hier="19" item="1"/>
          <tpl hier="20" item="2"/>
          <tpl hier="22" item="11"/>
          <tpl hier="23" item="5"/>
          <tpl hier="24" item="4"/>
          <tpl fld="0" item="0"/>
        </tpls>
      </m>
      <m>
        <tpls c="8">
          <tpl fld="1" item="23"/>
          <tpl hier="17" item="3"/>
          <tpl hier="19" item="1"/>
          <tpl hier="20" item="2"/>
          <tpl hier="22" item="11"/>
          <tpl hier="23" item="5"/>
          <tpl hier="24" item="4"/>
          <tpl fld="0" item="0"/>
        </tpls>
      </m>
      <n v="2">
        <tpls c="8">
          <tpl fld="1" item="71"/>
          <tpl hier="17" item="3"/>
          <tpl hier="19" item="1"/>
          <tpl hier="20" item="2"/>
          <tpl hier="22" item="11"/>
          <tpl hier="23" item="5"/>
          <tpl hier="24" item="4"/>
          <tpl fld="0" item="0"/>
        </tpls>
      </n>
      <m>
        <tpls c="8">
          <tpl fld="1" item="28"/>
          <tpl hier="17" item="3"/>
          <tpl hier="19" item="1"/>
          <tpl hier="20" item="2"/>
          <tpl hier="22" item="11"/>
          <tpl hier="23" item="5"/>
          <tpl hier="24" item="4"/>
          <tpl fld="0" item="0"/>
        </tpls>
      </m>
      <m>
        <tpls c="8">
          <tpl fld="1" item="84"/>
          <tpl hier="17" item="3"/>
          <tpl hier="19" item="1"/>
          <tpl hier="20" item="2"/>
          <tpl hier="22" item="11"/>
          <tpl hier="23" item="5"/>
          <tpl hier="24" item="4"/>
          <tpl fld="0" item="0"/>
        </tpls>
      </m>
      <m>
        <tpls c="8">
          <tpl fld="1" item="140"/>
          <tpl hier="17" item="3"/>
          <tpl hier="19" item="1"/>
          <tpl hier="20" item="2"/>
          <tpl hier="22" item="11"/>
          <tpl hier="23" item="5"/>
          <tpl hier="24" item="4"/>
          <tpl fld="0" item="0"/>
        </tpls>
      </m>
      <m>
        <tpls c="8">
          <tpl fld="1" item="196"/>
          <tpl hier="17" item="3"/>
          <tpl hier="19" item="1"/>
          <tpl hier="20" item="2"/>
          <tpl hier="22" item="11"/>
          <tpl hier="23" item="5"/>
          <tpl hier="24" item="4"/>
          <tpl fld="0" item="0"/>
        </tpls>
      </m>
      <m>
        <tpls c="8">
          <tpl fld="1" item="196"/>
          <tpl hier="17" item="3"/>
          <tpl hier="19" item="1"/>
          <tpl hier="20" item="2"/>
          <tpl hier="22" item="11"/>
          <tpl hier="23" item="5"/>
          <tpl hier="24" item="4"/>
          <tpl fld="0" item="1"/>
        </tpls>
      </m>
      <m>
        <tpls c="8">
          <tpl fld="1" item="148"/>
          <tpl hier="17" item="3"/>
          <tpl hier="19" item="1"/>
          <tpl hier="20" item="2"/>
          <tpl hier="22" item="11"/>
          <tpl hier="23" item="5"/>
          <tpl hier="24" item="4"/>
          <tpl fld="0" item="0"/>
        </tpls>
      </m>
      <m>
        <tpls c="8">
          <tpl fld="1" item="148"/>
          <tpl hier="17" item="3"/>
          <tpl hier="19" item="1"/>
          <tpl hier="20" item="2"/>
          <tpl hier="22" item="11"/>
          <tpl hier="23" item="5"/>
          <tpl hier="24" item="4"/>
          <tpl fld="0" item="1"/>
        </tpls>
      </m>
      <n v="1">
        <tpls c="8">
          <tpl fld="1" item="100"/>
          <tpl hier="17" item="3"/>
          <tpl hier="19" item="1"/>
          <tpl hier="20" item="2"/>
          <tpl hier="22" item="11"/>
          <tpl hier="23" item="5"/>
          <tpl hier="24" item="4"/>
          <tpl fld="0" item="0"/>
        </tpls>
      </n>
      <n v="79.360000610351563">
        <tpls c="8">
          <tpl fld="1" item="100"/>
          <tpl hier="17" item="3"/>
          <tpl hier="19" item="1"/>
          <tpl hier="20" item="2"/>
          <tpl hier="22" item="11"/>
          <tpl hier="23" item="5"/>
          <tpl hier="24" item="4"/>
          <tpl fld="0" item="1"/>
        </tpls>
      </n>
      <n v="2">
        <tpls c="8">
          <tpl fld="1" item="60"/>
          <tpl hier="17" item="3"/>
          <tpl hier="19" item="1"/>
          <tpl hier="20" item="2"/>
          <tpl hier="22" item="11"/>
          <tpl hier="23" item="5"/>
          <tpl hier="24" item="4"/>
          <tpl fld="0" item="0"/>
        </tpls>
      </n>
      <n v="158.72000122070313">
        <tpls c="8">
          <tpl fld="1" item="60"/>
          <tpl hier="17" item="3"/>
          <tpl hier="19" item="1"/>
          <tpl hier="20" item="2"/>
          <tpl hier="22" item="11"/>
          <tpl hier="23" item="5"/>
          <tpl hier="24" item="4"/>
          <tpl fld="0" item="1"/>
        </tpls>
      </n>
      <n v="1">
        <tpls c="8">
          <tpl fld="1" item="12"/>
          <tpl hier="17" item="3"/>
          <tpl hier="19" item="1"/>
          <tpl hier="20" item="2"/>
          <tpl hier="22" item="11"/>
          <tpl hier="23" item="5"/>
          <tpl hier="24" item="4"/>
          <tpl fld="0" item="0"/>
        </tpls>
      </n>
      <n v="79.360000610351563">
        <tpls c="8">
          <tpl fld="1" item="12"/>
          <tpl hier="17" item="3"/>
          <tpl hier="19" item="1"/>
          <tpl hier="20" item="2"/>
          <tpl hier="22" item="11"/>
          <tpl hier="23" item="5"/>
          <tpl hier="24" item="4"/>
          <tpl fld="0" item="1"/>
        </tpls>
      </n>
      <m>
        <tpls c="8">
          <tpl fld="1" item="164"/>
          <tpl hier="17" item="3"/>
          <tpl hier="19" item="1"/>
          <tpl hier="20" item="2"/>
          <tpl hier="22" item="11"/>
          <tpl hier="23" item="5"/>
          <tpl hier="24" item="4"/>
          <tpl fld="0" item="0"/>
        </tpls>
      </m>
      <m>
        <tpls c="8">
          <tpl fld="1" item="164"/>
          <tpl hier="17" item="3"/>
          <tpl hier="19" item="1"/>
          <tpl hier="20" item="2"/>
          <tpl hier="22" item="11"/>
          <tpl hier="23" item="5"/>
          <tpl hier="24" item="4"/>
          <tpl fld="0" item="1"/>
        </tpls>
      </m>
      <n v="3">
        <tpls c="8">
          <tpl fld="1" item="116"/>
          <tpl hier="17" item="3"/>
          <tpl hier="19" item="1"/>
          <tpl hier="20" item="2"/>
          <tpl hier="22" item="11"/>
          <tpl hier="23" item="5"/>
          <tpl hier="24" item="4"/>
          <tpl fld="0" item="0"/>
        </tpls>
      </n>
      <n v="238.08000183105469">
        <tpls c="8">
          <tpl fld="1" item="116"/>
          <tpl hier="17" item="3"/>
          <tpl hier="19" item="1"/>
          <tpl hier="20" item="2"/>
          <tpl hier="22" item="11"/>
          <tpl hier="23" item="5"/>
          <tpl hier="24" item="4"/>
          <tpl fld="0" item="1"/>
        </tpls>
      </n>
      <n v="1">
        <tpls c="8">
          <tpl fld="1" item="52"/>
          <tpl hier="17" item="3"/>
          <tpl hier="19" item="1"/>
          <tpl hier="20" item="2"/>
          <tpl hier="22" item="11"/>
          <tpl hier="23" item="5"/>
          <tpl hier="24" item="4"/>
          <tpl fld="0" item="0"/>
        </tpls>
      </n>
      <n v="79.360000610351563">
        <tpls c="8">
          <tpl fld="1" item="52"/>
          <tpl hier="17" item="3"/>
          <tpl hier="19" item="1"/>
          <tpl hier="20" item="2"/>
          <tpl hier="22" item="11"/>
          <tpl hier="23" item="5"/>
          <tpl hier="24" item="4"/>
          <tpl fld="0" item="1"/>
        </tpls>
      </n>
      <m>
        <tpls c="8">
          <tpl fld="1" item="195"/>
          <tpl hier="17" item="3"/>
          <tpl hier="19" item="1"/>
          <tpl hier="20" item="2"/>
          <tpl hier="22" item="11"/>
          <tpl hier="23" item="5"/>
          <tpl hier="24" item="4"/>
          <tpl fld="0" item="0"/>
        </tpls>
      </m>
      <m>
        <tpls c="8">
          <tpl fld="1" item="195"/>
          <tpl hier="17" item="3"/>
          <tpl hier="19" item="1"/>
          <tpl hier="20" item="2"/>
          <tpl hier="22" item="11"/>
          <tpl hier="23" item="5"/>
          <tpl hier="24" item="4"/>
          <tpl fld="0" item="1"/>
        </tpls>
      </m>
      <m>
        <tpls c="8">
          <tpl fld="1" item="187"/>
          <tpl hier="17" item="3"/>
          <tpl hier="19" item="1"/>
          <tpl hier="20" item="2"/>
          <tpl hier="22" item="11"/>
          <tpl hier="23" item="5"/>
          <tpl hier="24" item="4"/>
          <tpl fld="0" item="0"/>
        </tpls>
      </m>
      <m>
        <tpls c="8">
          <tpl fld="1" item="187"/>
          <tpl hier="17" item="3"/>
          <tpl hier="19" item="1"/>
          <tpl hier="20" item="2"/>
          <tpl hier="22" item="11"/>
          <tpl hier="23" item="5"/>
          <tpl hier="24" item="4"/>
          <tpl fld="0" item="1"/>
        </tpls>
      </m>
      <m>
        <tpls c="8">
          <tpl fld="1" item="179"/>
          <tpl hier="17" item="3"/>
          <tpl hier="19" item="1"/>
          <tpl hier="20" item="2"/>
          <tpl hier="22" item="11"/>
          <tpl hier="23" item="5"/>
          <tpl hier="24" item="4"/>
          <tpl fld="0" item="0"/>
        </tpls>
      </m>
      <m>
        <tpls c="8">
          <tpl fld="1" item="179"/>
          <tpl hier="17" item="3"/>
          <tpl hier="19" item="1"/>
          <tpl hier="20" item="2"/>
          <tpl hier="22" item="11"/>
          <tpl hier="23" item="5"/>
          <tpl hier="24" item="4"/>
          <tpl fld="0" item="1"/>
        </tpls>
      </m>
      <n v="1">
        <tpls c="8">
          <tpl fld="1" item="171"/>
          <tpl hier="17" item="3"/>
          <tpl hier="19" item="1"/>
          <tpl hier="20" item="2"/>
          <tpl hier="22" item="11"/>
          <tpl hier="23" item="5"/>
          <tpl hier="24" item="4"/>
          <tpl fld="0" item="0"/>
        </tpls>
      </n>
      <n v="79.360000610351563">
        <tpls c="8">
          <tpl fld="1" item="171"/>
          <tpl hier="17" item="3"/>
          <tpl hier="19" item="1"/>
          <tpl hier="20" item="2"/>
          <tpl hier="22" item="11"/>
          <tpl hier="23" item="5"/>
          <tpl hier="24" item="4"/>
          <tpl fld="0" item="1"/>
        </tpls>
      </n>
      <n v="1">
        <tpls c="8">
          <tpl fld="1" item="163"/>
          <tpl hier="17" item="3"/>
          <tpl hier="19" item="1"/>
          <tpl hier="20" item="2"/>
          <tpl hier="22" item="11"/>
          <tpl hier="23" item="5"/>
          <tpl hier="24" item="4"/>
          <tpl fld="0" item="0"/>
        </tpls>
      </n>
      <n v="79.360000610351563">
        <tpls c="8">
          <tpl fld="1" item="163"/>
          <tpl hier="17" item="3"/>
          <tpl hier="19" item="1"/>
          <tpl hier="20" item="2"/>
          <tpl hier="22" item="11"/>
          <tpl hier="23" item="5"/>
          <tpl hier="24" item="4"/>
          <tpl fld="0" item="1"/>
        </tpls>
      </n>
      <n v="2">
        <tpls c="8">
          <tpl fld="1" item="155"/>
          <tpl hier="17" item="3"/>
          <tpl hier="19" item="1"/>
          <tpl hier="20" item="2"/>
          <tpl hier="22" item="11"/>
          <tpl hier="23" item="5"/>
          <tpl hier="24" item="4"/>
          <tpl fld="0" item="0"/>
        </tpls>
      </n>
      <n v="317.44000244140625">
        <tpls c="8">
          <tpl fld="1" item="155"/>
          <tpl hier="17" item="3"/>
          <tpl hier="19" item="1"/>
          <tpl hier="20" item="2"/>
          <tpl hier="22" item="11"/>
          <tpl hier="23" item="5"/>
          <tpl hier="24" item="4"/>
          <tpl fld="0" item="1"/>
        </tpls>
      </n>
      <n v="1">
        <tpls c="8">
          <tpl fld="1" item="147"/>
          <tpl hier="17" item="3"/>
          <tpl hier="19" item="1"/>
          <tpl hier="20" item="2"/>
          <tpl hier="22" item="11"/>
          <tpl hier="23" item="5"/>
          <tpl hier="24" item="4"/>
          <tpl fld="0" item="0"/>
        </tpls>
      </n>
      <n v="158.72000122070313">
        <tpls c="8">
          <tpl fld="1" item="147"/>
          <tpl hier="17" item="3"/>
          <tpl hier="19" item="1"/>
          <tpl hier="20" item="2"/>
          <tpl hier="22" item="11"/>
          <tpl hier="23" item="5"/>
          <tpl hier="24" item="4"/>
          <tpl fld="0" item="1"/>
        </tpls>
      </n>
      <m>
        <tpls c="8">
          <tpl fld="1" item="139"/>
          <tpl hier="17" item="3"/>
          <tpl hier="19" item="1"/>
          <tpl hier="20" item="2"/>
          <tpl hier="22" item="11"/>
          <tpl hier="23" item="5"/>
          <tpl hier="24" item="4"/>
          <tpl fld="0" item="0"/>
        </tpls>
      </m>
      <m>
        <tpls c="8">
          <tpl fld="1" item="139"/>
          <tpl hier="17" item="3"/>
          <tpl hier="19" item="1"/>
          <tpl hier="20" item="2"/>
          <tpl hier="22" item="11"/>
          <tpl hier="23" item="5"/>
          <tpl hier="24" item="4"/>
          <tpl fld="0" item="1"/>
        </tpls>
      </m>
      <m>
        <tpls c="8">
          <tpl fld="1" item="131"/>
          <tpl hier="17" item="3"/>
          <tpl hier="19" item="1"/>
          <tpl hier="20" item="2"/>
          <tpl hier="22" item="11"/>
          <tpl hier="23" item="5"/>
          <tpl hier="24" item="4"/>
          <tpl fld="0" item="0"/>
        </tpls>
      </m>
      <m>
        <tpls c="8">
          <tpl fld="1" item="131"/>
          <tpl hier="17" item="3"/>
          <tpl hier="19" item="1"/>
          <tpl hier="20" item="2"/>
          <tpl hier="22" item="11"/>
          <tpl hier="23" item="5"/>
          <tpl hier="24" item="4"/>
          <tpl fld="0" item="1"/>
        </tpls>
      </m>
      <m>
        <tpls c="8">
          <tpl fld="1" item="123"/>
          <tpl hier="17" item="3"/>
          <tpl hier="19" item="1"/>
          <tpl hier="20" item="2"/>
          <tpl hier="22" item="11"/>
          <tpl hier="23" item="5"/>
          <tpl hier="24" item="4"/>
          <tpl fld="0" item="0"/>
        </tpls>
      </m>
      <m>
        <tpls c="8">
          <tpl fld="1" item="123"/>
          <tpl hier="17" item="3"/>
          <tpl hier="19" item="1"/>
          <tpl hier="20" item="2"/>
          <tpl hier="22" item="11"/>
          <tpl hier="23" item="5"/>
          <tpl hier="24" item="4"/>
          <tpl fld="0" item="1"/>
        </tpls>
      </m>
      <m>
        <tpls c="8">
          <tpl fld="1" item="115"/>
          <tpl hier="17" item="3"/>
          <tpl hier="19" item="1"/>
          <tpl hier="20" item="2"/>
          <tpl hier="22" item="11"/>
          <tpl hier="23" item="5"/>
          <tpl hier="24" item="4"/>
          <tpl fld="0" item="0"/>
        </tpls>
      </m>
      <m>
        <tpls c="8">
          <tpl fld="1" item="115"/>
          <tpl hier="17" item="3"/>
          <tpl hier="19" item="1"/>
          <tpl hier="20" item="2"/>
          <tpl hier="22" item="11"/>
          <tpl hier="23" item="5"/>
          <tpl hier="24" item="4"/>
          <tpl fld="0" item="1"/>
        </tpls>
      </m>
      <m>
        <tpls c="8">
          <tpl fld="1" item="107"/>
          <tpl hier="17" item="3"/>
          <tpl hier="19" item="1"/>
          <tpl hier="20" item="2"/>
          <tpl hier="22" item="11"/>
          <tpl hier="23" item="5"/>
          <tpl hier="24" item="4"/>
          <tpl fld="0" item="0"/>
        </tpls>
      </m>
      <m>
        <tpls c="8">
          <tpl fld="1" item="107"/>
          <tpl hier="17" item="3"/>
          <tpl hier="19" item="1"/>
          <tpl hier="20" item="2"/>
          <tpl hier="22" item="11"/>
          <tpl hier="23" item="5"/>
          <tpl hier="24" item="4"/>
          <tpl fld="0" item="1"/>
        </tpls>
      </m>
      <m>
        <tpls c="8">
          <tpl fld="1" item="99"/>
          <tpl hier="17" item="3"/>
          <tpl hier="19" item="1"/>
          <tpl hier="20" item="2"/>
          <tpl hier="22" item="11"/>
          <tpl hier="23" item="5"/>
          <tpl hier="24" item="4"/>
          <tpl fld="0" item="0"/>
        </tpls>
      </m>
      <m>
        <tpls c="8">
          <tpl fld="1" item="99"/>
          <tpl hier="17" item="3"/>
          <tpl hier="19" item="1"/>
          <tpl hier="20" item="2"/>
          <tpl hier="22" item="11"/>
          <tpl hier="23" item="5"/>
          <tpl hier="24" item="4"/>
          <tpl fld="0" item="1"/>
        </tpls>
      </m>
      <m>
        <tpls c="8">
          <tpl fld="1" item="91"/>
          <tpl hier="17" item="3"/>
          <tpl hier="19" item="1"/>
          <tpl hier="20" item="2"/>
          <tpl hier="22" item="11"/>
          <tpl hier="23" item="5"/>
          <tpl hier="24" item="4"/>
          <tpl fld="0" item="0"/>
        </tpls>
      </m>
      <m>
        <tpls c="8">
          <tpl fld="1" item="91"/>
          <tpl hier="17" item="3"/>
          <tpl hier="19" item="1"/>
          <tpl hier="20" item="2"/>
          <tpl hier="22" item="11"/>
          <tpl hier="23" item="5"/>
          <tpl hier="24" item="4"/>
          <tpl fld="0" item="1"/>
        </tpls>
      </m>
      <n v="1">
        <tpls c="8">
          <tpl fld="1" item="83"/>
          <tpl hier="17" item="3"/>
          <tpl hier="19" item="1"/>
          <tpl hier="20" item="2"/>
          <tpl hier="22" item="11"/>
          <tpl hier="23" item="5"/>
          <tpl hier="24" item="4"/>
          <tpl fld="0" item="0"/>
        </tpls>
      </n>
      <n v="79.360000610351563">
        <tpls c="8">
          <tpl fld="1" item="83"/>
          <tpl hier="17" item="3"/>
          <tpl hier="19" item="1"/>
          <tpl hier="20" item="2"/>
          <tpl hier="22" item="11"/>
          <tpl hier="23" item="5"/>
          <tpl hier="24" item="4"/>
          <tpl fld="0" item="1"/>
        </tpls>
      </n>
      <n v="1">
        <tpls c="8">
          <tpl fld="1" item="75"/>
          <tpl hier="17" item="3"/>
          <tpl hier="19" item="1"/>
          <tpl hier="20" item="2"/>
          <tpl hier="22" item="11"/>
          <tpl hier="23" item="5"/>
          <tpl hier="24" item="4"/>
          <tpl fld="0" item="0"/>
        </tpls>
      </n>
      <n v="79.360000610351563">
        <tpls c="8">
          <tpl fld="1" item="75"/>
          <tpl hier="17" item="3"/>
          <tpl hier="19" item="1"/>
          <tpl hier="20" item="2"/>
          <tpl hier="22" item="11"/>
          <tpl hier="23" item="5"/>
          <tpl hier="24" item="4"/>
          <tpl fld="0" item="1"/>
        </tpls>
      </n>
      <n v="1">
        <tpls c="8">
          <tpl fld="1" item="67"/>
          <tpl hier="17" item="3"/>
          <tpl hier="19" item="1"/>
          <tpl hier="20" item="2"/>
          <tpl hier="22" item="11"/>
          <tpl hier="23" item="5"/>
          <tpl hier="24" item="4"/>
          <tpl fld="0" item="0"/>
        </tpls>
      </n>
      <n v="79.360000610351563">
        <tpls c="8">
          <tpl fld="1" item="67"/>
          <tpl hier="17" item="3"/>
          <tpl hier="19" item="1"/>
          <tpl hier="20" item="2"/>
          <tpl hier="22" item="11"/>
          <tpl hier="23" item="5"/>
          <tpl hier="24" item="4"/>
          <tpl fld="0" item="1"/>
        </tpls>
      </n>
      <m>
        <tpls c="8">
          <tpl fld="1" item="59"/>
          <tpl hier="17" item="3"/>
          <tpl hier="19" item="1"/>
          <tpl hier="20" item="2"/>
          <tpl hier="22" item="11"/>
          <tpl hier="23" item="5"/>
          <tpl hier="24" item="4"/>
          <tpl fld="0" item="0"/>
        </tpls>
      </m>
      <m>
        <tpls c="8">
          <tpl fld="1" item="59"/>
          <tpl hier="17" item="3"/>
          <tpl hier="19" item="1"/>
          <tpl hier="20" item="2"/>
          <tpl hier="22" item="11"/>
          <tpl hier="23" item="5"/>
          <tpl hier="24" item="4"/>
          <tpl fld="0" item="1"/>
        </tpls>
      </m>
      <n v="1">
        <tpls c="8">
          <tpl fld="1" item="51"/>
          <tpl hier="17" item="3"/>
          <tpl hier="19" item="1"/>
          <tpl hier="20" item="2"/>
          <tpl hier="22" item="11"/>
          <tpl hier="23" item="5"/>
          <tpl hier="24" item="4"/>
          <tpl fld="0" item="0"/>
        </tpls>
      </n>
      <n v="79.360000610351563">
        <tpls c="8">
          <tpl fld="1" item="51"/>
          <tpl hier="17" item="3"/>
          <tpl hier="19" item="1"/>
          <tpl hier="20" item="2"/>
          <tpl hier="22" item="11"/>
          <tpl hier="23" item="5"/>
          <tpl hier="24" item="4"/>
          <tpl fld="0" item="1"/>
        </tpls>
      </n>
      <n v="3">
        <tpls c="8">
          <tpl fld="1" item="43"/>
          <tpl hier="17" item="3"/>
          <tpl hier="19" item="1"/>
          <tpl hier="20" item="2"/>
          <tpl hier="22" item="11"/>
          <tpl hier="23" item="5"/>
          <tpl hier="24" item="4"/>
          <tpl fld="0" item="0"/>
        </tpls>
      </n>
      <n v="238.08000183105469">
        <tpls c="8">
          <tpl fld="1" item="43"/>
          <tpl hier="17" item="3"/>
          <tpl hier="19" item="1"/>
          <tpl hier="20" item="2"/>
          <tpl hier="22" item="11"/>
          <tpl hier="23" item="5"/>
          <tpl hier="24" item="4"/>
          <tpl fld="0" item="1"/>
        </tpls>
      </n>
      <n v="3">
        <tpls c="8">
          <tpl fld="1" item="35"/>
          <tpl hier="17" item="3"/>
          <tpl hier="19" item="1"/>
          <tpl hier="20" item="2"/>
          <tpl hier="22" item="11"/>
          <tpl hier="23" item="5"/>
          <tpl hier="24" item="4"/>
          <tpl fld="0" item="0"/>
        </tpls>
      </n>
      <n v="238.08000183105469">
        <tpls c="8">
          <tpl fld="1" item="35"/>
          <tpl hier="17" item="3"/>
          <tpl hier="19" item="1"/>
          <tpl hier="20" item="2"/>
          <tpl hier="22" item="11"/>
          <tpl hier="23" item="5"/>
          <tpl hier="24" item="4"/>
          <tpl fld="0" item="1"/>
        </tpls>
      </n>
      <n v="1">
        <tpls c="8">
          <tpl fld="1" item="27"/>
          <tpl hier="17" item="3"/>
          <tpl hier="19" item="1"/>
          <tpl hier="20" item="2"/>
          <tpl hier="22" item="11"/>
          <tpl hier="23" item="5"/>
          <tpl hier="24" item="4"/>
          <tpl fld="0" item="0"/>
        </tpls>
      </n>
      <n v="158.72000122070313">
        <tpls c="8">
          <tpl fld="1" item="27"/>
          <tpl hier="17" item="3"/>
          <tpl hier="19" item="1"/>
          <tpl hier="20" item="2"/>
          <tpl hier="22" item="11"/>
          <tpl hier="23" item="5"/>
          <tpl hier="24" item="4"/>
          <tpl fld="0" item="1"/>
        </tpls>
      </n>
      <m>
        <tpls c="8">
          <tpl fld="1" item="19"/>
          <tpl hier="17" item="3"/>
          <tpl hier="19" item="1"/>
          <tpl hier="20" item="2"/>
          <tpl hier="22" item="11"/>
          <tpl hier="23" item="5"/>
          <tpl hier="24" item="4"/>
          <tpl fld="0" item="0"/>
        </tpls>
      </m>
      <m>
        <tpls c="8">
          <tpl fld="1" item="19"/>
          <tpl hier="17" item="3"/>
          <tpl hier="19" item="1"/>
          <tpl hier="20" item="2"/>
          <tpl hier="22" item="11"/>
          <tpl hier="23" item="5"/>
          <tpl hier="24" item="4"/>
          <tpl fld="0" item="1"/>
        </tpls>
      </m>
      <m>
        <tpls c="8">
          <tpl fld="1" item="11"/>
          <tpl hier="17" item="3"/>
          <tpl hier="19" item="1"/>
          <tpl hier="20" item="2"/>
          <tpl hier="22" item="11"/>
          <tpl hier="23" item="5"/>
          <tpl hier="24" item="4"/>
          <tpl fld="0" item="0"/>
        </tpls>
      </m>
      <m>
        <tpls c="8">
          <tpl fld="1" item="11"/>
          <tpl hier="17" item="3"/>
          <tpl hier="19" item="1"/>
          <tpl hier="20" item="2"/>
          <tpl hier="22" item="11"/>
          <tpl hier="23" item="5"/>
          <tpl hier="24" item="4"/>
          <tpl fld="0" item="1"/>
        </tpls>
      </m>
      <n v="2">
        <tpls c="8">
          <tpl fld="1" item="3"/>
          <tpl hier="17" item="3"/>
          <tpl hier="19" item="1"/>
          <tpl hier="20" item="2"/>
          <tpl hier="22" item="11"/>
          <tpl hier="23" item="5"/>
          <tpl hier="24" item="4"/>
          <tpl fld="0" item="0"/>
        </tpls>
      </n>
      <n v="158.72000122070313">
        <tpls c="8">
          <tpl fld="1" item="3"/>
          <tpl hier="17" item="3"/>
          <tpl hier="19" item="1"/>
          <tpl hier="20" item="2"/>
          <tpl hier="22" item="11"/>
          <tpl hier="23" item="5"/>
          <tpl hier="24" item="4"/>
          <tpl fld="0" item="1"/>
        </tpls>
      </n>
      <n v="3">
        <tpls c="8">
          <tpl fld="1" item="17"/>
          <tpl hier="17" item="3"/>
          <tpl hier="19" item="1"/>
          <tpl hier="20" item="2"/>
          <tpl hier="22" item="11"/>
          <tpl hier="23" item="5"/>
          <tpl hier="24" item="4"/>
          <tpl fld="0" item="0"/>
        </tpls>
      </n>
      <n v="238.08000183105469">
        <tpls c="8">
          <tpl fld="1" item="17"/>
          <tpl hier="17" item="3"/>
          <tpl hier="19" item="1"/>
          <tpl hier="20" item="2"/>
          <tpl hier="22" item="11"/>
          <tpl hier="23" item="5"/>
          <tpl hier="24" item="4"/>
          <tpl fld="0" item="1"/>
        </tpls>
      </n>
      <m>
        <tpls c="8">
          <tpl fld="1" item="31"/>
          <tpl hier="17" item="3"/>
          <tpl hier="19" item="1"/>
          <tpl hier="20" item="2"/>
          <tpl hier="22" item="11"/>
          <tpl hier="23" item="5"/>
          <tpl hier="24" item="4"/>
          <tpl fld="0" item="0"/>
        </tpls>
      </m>
      <m>
        <tpls c="8">
          <tpl fld="1" item="31"/>
          <tpl hier="17" item="3"/>
          <tpl hier="19" item="1"/>
          <tpl hier="20" item="2"/>
          <tpl hier="22" item="11"/>
          <tpl hier="23" item="5"/>
          <tpl hier="24" item="4"/>
          <tpl fld="0" item="1"/>
        </tpls>
      </m>
      <m>
        <tpls c="8">
          <tpl fld="1" item="172"/>
          <tpl hier="17" item="3"/>
          <tpl hier="19" item="1"/>
          <tpl hier="20" item="2"/>
          <tpl hier="22" item="11"/>
          <tpl hier="23" item="5"/>
          <tpl hier="24" item="4"/>
          <tpl fld="0" item="0"/>
        </tpls>
      </m>
      <m>
        <tpls c="8">
          <tpl fld="1" item="172"/>
          <tpl hier="17" item="3"/>
          <tpl hier="19" item="1"/>
          <tpl hier="20" item="2"/>
          <tpl hier="22" item="11"/>
          <tpl hier="23" item="5"/>
          <tpl hier="24" item="4"/>
          <tpl fld="0" item="1"/>
        </tpls>
      </m>
      <n v="2">
        <tpls c="8">
          <tpl fld="1" item="124"/>
          <tpl hier="17" item="3"/>
          <tpl hier="19" item="1"/>
          <tpl hier="20" item="2"/>
          <tpl hier="22" item="11"/>
          <tpl hier="23" item="5"/>
          <tpl hier="24" item="4"/>
          <tpl fld="0" item="0"/>
        </tpls>
      </n>
      <n v="158.72000122070313">
        <tpls c="8">
          <tpl fld="1" item="124"/>
          <tpl hier="17" item="3"/>
          <tpl hier="19" item="1"/>
          <tpl hier="20" item="2"/>
          <tpl hier="22" item="11"/>
          <tpl hier="23" item="5"/>
          <tpl hier="24" item="4"/>
          <tpl fld="0" item="1"/>
        </tpls>
      </n>
      <m>
        <tpls c="8">
          <tpl fld="1" item="68"/>
          <tpl hier="17" item="3"/>
          <tpl hier="19" item="1"/>
          <tpl hier="20" item="2"/>
          <tpl hier="22" item="11"/>
          <tpl hier="23" item="5"/>
          <tpl hier="24" item="4"/>
          <tpl fld="0" item="0"/>
        </tpls>
      </m>
      <m>
        <tpls c="8">
          <tpl fld="1" item="68"/>
          <tpl hier="17" item="3"/>
          <tpl hier="19" item="1"/>
          <tpl hier="20" item="2"/>
          <tpl hier="22" item="11"/>
          <tpl hier="23" item="5"/>
          <tpl hier="24" item="4"/>
          <tpl fld="0" item="1"/>
        </tpls>
      </m>
      <n v="3">
        <tpls c="8">
          <tpl fld="1" item="20"/>
          <tpl hier="17" item="3"/>
          <tpl hier="19" item="1"/>
          <tpl hier="20" item="2"/>
          <tpl hier="22" item="11"/>
          <tpl hier="23" item="5"/>
          <tpl hier="24" item="4"/>
          <tpl fld="0" item="0"/>
        </tpls>
      </n>
      <n v="238.08000183105469">
        <tpls c="8">
          <tpl fld="1" item="20"/>
          <tpl hier="17" item="3"/>
          <tpl hier="19" item="1"/>
          <tpl hier="20" item="2"/>
          <tpl hier="22" item="11"/>
          <tpl hier="23" item="5"/>
          <tpl hier="24" item="4"/>
          <tpl fld="0" item="1"/>
        </tpls>
      </n>
      <n v="158.72000122070313">
        <tpls c="8">
          <tpl fld="1" item="73"/>
          <tpl hier="17" item="12"/>
          <tpl hier="19" item="1"/>
          <tpl hier="20" item="2"/>
          <tpl hier="22" item="11"/>
          <tpl hier="23" item="5"/>
          <tpl hier="24" item="4"/>
          <tpl fld="0" item="1"/>
        </tpls>
      </n>
      <m>
        <tpls c="8">
          <tpl fld="1" item="49"/>
          <tpl hier="17" item="12"/>
          <tpl hier="19" item="1"/>
          <tpl hier="20" item="2"/>
          <tpl hier="22" item="11"/>
          <tpl hier="23" item="5"/>
          <tpl hier="24" item="4"/>
          <tpl fld="0" item="1"/>
        </tpls>
      </m>
      <n v="79.360000610351563">
        <tpls c="8">
          <tpl fld="1" item="137"/>
          <tpl hier="17" item="12"/>
          <tpl hier="19" item="1"/>
          <tpl hier="20" item="2"/>
          <tpl hier="22" item="11"/>
          <tpl hier="23" item="5"/>
          <tpl hier="24" item="4"/>
          <tpl fld="0" item="1"/>
        </tpls>
      </n>
      <m>
        <tpls c="8">
          <tpl fld="1" item="81"/>
          <tpl hier="17" item="12"/>
          <tpl hier="19" item="1"/>
          <tpl hier="20" item="2"/>
          <tpl hier="22" item="11"/>
          <tpl hier="23" item="5"/>
          <tpl hier="24" item="4"/>
          <tpl fld="0" item="1"/>
        </tpls>
      </m>
      <m>
        <tpls c="8">
          <tpl fld="1" item="194"/>
          <tpl hier="17" item="12"/>
          <tpl hier="19" item="1"/>
          <tpl hier="20" item="2"/>
          <tpl hier="22" item="11"/>
          <tpl hier="23" item="5"/>
          <tpl hier="24" item="4"/>
          <tpl fld="0" item="1"/>
        </tpls>
      </m>
      <n v="79.360000610351563">
        <tpls c="8">
          <tpl fld="1" item="186"/>
          <tpl hier="17" item="12"/>
          <tpl hier="19" item="1"/>
          <tpl hier="20" item="2"/>
          <tpl hier="22" item="11"/>
          <tpl hier="23" item="5"/>
          <tpl hier="24" item="4"/>
          <tpl fld="0" item="1"/>
        </tpls>
      </n>
      <m>
        <tpls c="8">
          <tpl fld="1" item="178"/>
          <tpl hier="17" item="12"/>
          <tpl hier="19" item="1"/>
          <tpl hier="20" item="2"/>
          <tpl hier="22" item="11"/>
          <tpl hier="23" item="5"/>
          <tpl hier="24" item="4"/>
          <tpl fld="0" item="1"/>
        </tpls>
      </m>
      <n v="158.72000122070313">
        <tpls c="8">
          <tpl fld="1" item="170"/>
          <tpl hier="17" item="12"/>
          <tpl hier="19" item="1"/>
          <tpl hier="20" item="2"/>
          <tpl hier="22" item="11"/>
          <tpl hier="23" item="5"/>
          <tpl hier="24" item="4"/>
          <tpl fld="0" item="1"/>
        </tpls>
      </n>
      <m>
        <tpls c="8">
          <tpl fld="1" item="162"/>
          <tpl hier="17" item="12"/>
          <tpl hier="19" item="1"/>
          <tpl hier="20" item="2"/>
          <tpl hier="22" item="11"/>
          <tpl hier="23" item="5"/>
          <tpl hier="24" item="4"/>
          <tpl fld="0" item="1"/>
        </tpls>
      </m>
      <n v="158.72000122070313">
        <tpls c="8">
          <tpl fld="1" item="154"/>
          <tpl hier="17" item="12"/>
          <tpl hier="19" item="1"/>
          <tpl hier="20" item="2"/>
          <tpl hier="22" item="11"/>
          <tpl hier="23" item="5"/>
          <tpl hier="24" item="4"/>
          <tpl fld="0" item="1"/>
        </tpls>
      </n>
      <m>
        <tpls c="8">
          <tpl fld="1" item="146"/>
          <tpl hier="17" item="12"/>
          <tpl hier="19" item="1"/>
          <tpl hier="20" item="2"/>
          <tpl hier="22" item="11"/>
          <tpl hier="23" item="5"/>
          <tpl hier="24" item="4"/>
          <tpl fld="0" item="1"/>
        </tpls>
      </m>
      <n v="158.72000122070313">
        <tpls c="8">
          <tpl fld="1" item="138"/>
          <tpl hier="17" item="12"/>
          <tpl hier="19" item="1"/>
          <tpl hier="20" item="2"/>
          <tpl hier="22" item="11"/>
          <tpl hier="23" item="5"/>
          <tpl hier="24" item="4"/>
          <tpl fld="0" item="1"/>
        </tpls>
      </n>
      <m>
        <tpls c="8">
          <tpl fld="1" item="130"/>
          <tpl hier="17" item="12"/>
          <tpl hier="19" item="1"/>
          <tpl hier="20" item="2"/>
          <tpl hier="22" item="11"/>
          <tpl hier="23" item="5"/>
          <tpl hier="24" item="4"/>
          <tpl fld="0" item="1"/>
        </tpls>
      </m>
      <m>
        <tpls c="8">
          <tpl fld="1" item="122"/>
          <tpl hier="17" item="12"/>
          <tpl hier="19" item="1"/>
          <tpl hier="20" item="2"/>
          <tpl hier="22" item="11"/>
          <tpl hier="23" item="5"/>
          <tpl hier="24" item="4"/>
          <tpl fld="0" item="1"/>
        </tpls>
      </m>
      <m>
        <tpls c="8">
          <tpl fld="1" item="114"/>
          <tpl hier="17" item="12"/>
          <tpl hier="19" item="1"/>
          <tpl hier="20" item="2"/>
          <tpl hier="22" item="11"/>
          <tpl hier="23" item="5"/>
          <tpl hier="24" item="4"/>
          <tpl fld="0" item="1"/>
        </tpls>
      </m>
      <m>
        <tpls c="8">
          <tpl fld="1" item="106"/>
          <tpl hier="17" item="12"/>
          <tpl hier="19" item="1"/>
          <tpl hier="20" item="2"/>
          <tpl hier="22" item="11"/>
          <tpl hier="23" item="5"/>
          <tpl hier="24" item="4"/>
          <tpl fld="0" item="1"/>
        </tpls>
      </m>
      <m>
        <tpls c="8">
          <tpl fld="1" item="98"/>
          <tpl hier="17" item="12"/>
          <tpl hier="19" item="1"/>
          <tpl hier="20" item="2"/>
          <tpl hier="22" item="11"/>
          <tpl hier="23" item="5"/>
          <tpl hier="24" item="4"/>
          <tpl fld="0" item="1"/>
        </tpls>
      </m>
      <m>
        <tpls c="8">
          <tpl fld="1" item="90"/>
          <tpl hier="17" item="12"/>
          <tpl hier="19" item="1"/>
          <tpl hier="20" item="2"/>
          <tpl hier="22" item="11"/>
          <tpl hier="23" item="5"/>
          <tpl hier="24" item="4"/>
          <tpl fld="0" item="1"/>
        </tpls>
      </m>
      <m>
        <tpls c="8">
          <tpl fld="1" item="82"/>
          <tpl hier="17" item="12"/>
          <tpl hier="19" item="1"/>
          <tpl hier="20" item="2"/>
          <tpl hier="22" item="11"/>
          <tpl hier="23" item="5"/>
          <tpl hier="24" item="4"/>
          <tpl fld="0" item="1"/>
        </tpls>
      </m>
      <m>
        <tpls c="8">
          <tpl fld="1" item="74"/>
          <tpl hier="17" item="12"/>
          <tpl hier="19" item="1"/>
          <tpl hier="20" item="2"/>
          <tpl hier="22" item="11"/>
          <tpl hier="23" item="5"/>
          <tpl hier="24" item="4"/>
          <tpl fld="0" item="1"/>
        </tpls>
      </m>
      <m>
        <tpls c="8">
          <tpl fld="1" item="66"/>
          <tpl hier="17" item="12"/>
          <tpl hier="19" item="1"/>
          <tpl hier="20" item="2"/>
          <tpl hier="22" item="11"/>
          <tpl hier="23" item="5"/>
          <tpl hier="24" item="4"/>
          <tpl fld="0" item="1"/>
        </tpls>
      </m>
      <m>
        <tpls c="8">
          <tpl fld="1" item="58"/>
          <tpl hier="17" item="12"/>
          <tpl hier="19" item="1"/>
          <tpl hier="20" item="2"/>
          <tpl hier="22" item="11"/>
          <tpl hier="23" item="5"/>
          <tpl hier="24" item="4"/>
          <tpl fld="0" item="1"/>
        </tpls>
      </m>
      <n v="79.360000610351563">
        <tpls c="8">
          <tpl fld="1" item="50"/>
          <tpl hier="17" item="12"/>
          <tpl hier="19" item="1"/>
          <tpl hier="20" item="2"/>
          <tpl hier="22" item="11"/>
          <tpl hier="23" item="5"/>
          <tpl hier="24" item="4"/>
          <tpl fld="0" item="1"/>
        </tpls>
      </n>
      <m>
        <tpls c="8">
          <tpl fld="1" item="42"/>
          <tpl hier="17" item="12"/>
          <tpl hier="19" item="1"/>
          <tpl hier="20" item="2"/>
          <tpl hier="22" item="11"/>
          <tpl hier="23" item="5"/>
          <tpl hier="24" item="4"/>
          <tpl fld="0" item="1"/>
        </tpls>
      </m>
      <m>
        <tpls c="8">
          <tpl fld="1" item="34"/>
          <tpl hier="17" item="12"/>
          <tpl hier="19" item="1"/>
          <tpl hier="20" item="2"/>
          <tpl hier="22" item="11"/>
          <tpl hier="23" item="5"/>
          <tpl hier="24" item="4"/>
          <tpl fld="0" item="1"/>
        </tpls>
      </m>
      <m>
        <tpls c="8">
          <tpl fld="1" item="26"/>
          <tpl hier="17" item="12"/>
          <tpl hier="19" item="1"/>
          <tpl hier="20" item="2"/>
          <tpl hier="22" item="11"/>
          <tpl hier="23" item="5"/>
          <tpl hier="24" item="4"/>
          <tpl fld="0" item="1"/>
        </tpls>
      </m>
      <m>
        <tpls c="8">
          <tpl fld="1" item="18"/>
          <tpl hier="17" item="12"/>
          <tpl hier="19" item="1"/>
          <tpl hier="20" item="2"/>
          <tpl hier="22" item="11"/>
          <tpl hier="23" item="5"/>
          <tpl hier="24" item="4"/>
          <tpl fld="0" item="1"/>
        </tpls>
      </m>
      <n v="158.72000122070313">
        <tpls c="8">
          <tpl fld="1" item="10"/>
          <tpl hier="17" item="12"/>
          <tpl hier="19" item="1"/>
          <tpl hier="20" item="2"/>
          <tpl hier="22" item="11"/>
          <tpl hier="23" item="5"/>
          <tpl hier="24" item="4"/>
          <tpl fld="0" item="1"/>
        </tpls>
      </n>
      <m>
        <tpls c="8">
          <tpl fld="1" item="2"/>
          <tpl hier="17" item="12"/>
          <tpl hier="19" item="1"/>
          <tpl hier="20" item="2"/>
          <tpl hier="22" item="11"/>
          <tpl hier="23" item="5"/>
          <tpl hier="24" item="4"/>
          <tpl fld="0" item="1"/>
        </tpls>
      </m>
      <m>
        <tpls c="8">
          <tpl fld="1" item="198"/>
          <tpl hier="17" item="12"/>
          <tpl hier="19" item="1"/>
          <tpl hier="20" item="2"/>
          <tpl hier="22" item="11"/>
          <tpl hier="23" item="5"/>
          <tpl hier="24" item="4"/>
          <tpl fld="0" item="1"/>
        </tpls>
      </m>
      <m>
        <tpls c="8">
          <tpl fld="1" item="190"/>
          <tpl hier="17" item="12"/>
          <tpl hier="19" item="1"/>
          <tpl hier="20" item="2"/>
          <tpl hier="22" item="11"/>
          <tpl hier="23" item="5"/>
          <tpl hier="24" item="4"/>
          <tpl fld="0" item="1"/>
        </tpls>
      </m>
      <n v="79.360000610351563">
        <tpls c="8">
          <tpl fld="1" item="182"/>
          <tpl hier="17" item="12"/>
          <tpl hier="19" item="1"/>
          <tpl hier="20" item="2"/>
          <tpl hier="22" item="11"/>
          <tpl hier="23" item="5"/>
          <tpl hier="24" item="4"/>
          <tpl fld="0" item="1"/>
        </tpls>
      </n>
      <n v="238.08000183105469">
        <tpls c="8">
          <tpl fld="1" item="174"/>
          <tpl hier="17" item="12"/>
          <tpl hier="19" item="1"/>
          <tpl hier="20" item="2"/>
          <tpl hier="22" item="11"/>
          <tpl hier="23" item="5"/>
          <tpl hier="24" item="4"/>
          <tpl fld="0" item="1"/>
        </tpls>
      </n>
      <m>
        <tpls c="8">
          <tpl fld="1" item="166"/>
          <tpl hier="17" item="12"/>
          <tpl hier="19" item="1"/>
          <tpl hier="20" item="2"/>
          <tpl hier="22" item="11"/>
          <tpl hier="23" item="5"/>
          <tpl hier="24" item="4"/>
          <tpl fld="0" item="1"/>
        </tpls>
      </m>
      <m>
        <tpls c="8">
          <tpl fld="1" item="158"/>
          <tpl hier="17" item="12"/>
          <tpl hier="19" item="1"/>
          <tpl hier="20" item="2"/>
          <tpl hier="22" item="11"/>
          <tpl hier="23" item="5"/>
          <tpl hier="24" item="4"/>
          <tpl fld="0" item="1"/>
        </tpls>
      </m>
      <n v="79.360000610351563">
        <tpls c="8">
          <tpl fld="1" item="150"/>
          <tpl hier="17" item="12"/>
          <tpl hier="19" item="1"/>
          <tpl hier="20" item="2"/>
          <tpl hier="22" item="11"/>
          <tpl hier="23" item="5"/>
          <tpl hier="24" item="4"/>
          <tpl fld="0" item="1"/>
        </tpls>
      </n>
      <m>
        <tpls c="8">
          <tpl fld="1" item="142"/>
          <tpl hier="17" item="12"/>
          <tpl hier="19" item="1"/>
          <tpl hier="20" item="2"/>
          <tpl hier="22" item="11"/>
          <tpl hier="23" item="5"/>
          <tpl hier="24" item="4"/>
          <tpl fld="0" item="1"/>
        </tpls>
      </m>
      <m>
        <tpls c="8">
          <tpl fld="1" item="134"/>
          <tpl hier="17" item="12"/>
          <tpl hier="19" item="1"/>
          <tpl hier="20" item="2"/>
          <tpl hier="22" item="11"/>
          <tpl hier="23" item="5"/>
          <tpl hier="24" item="4"/>
          <tpl fld="0" item="1"/>
        </tpls>
      </m>
      <m>
        <tpls c="8">
          <tpl fld="1" item="126"/>
          <tpl hier="17" item="12"/>
          <tpl hier="19" item="1"/>
          <tpl hier="20" item="2"/>
          <tpl hier="22" item="11"/>
          <tpl hier="23" item="5"/>
          <tpl hier="24" item="4"/>
          <tpl fld="0" item="1"/>
        </tpls>
      </m>
      <m>
        <tpls c="8">
          <tpl fld="1" item="118"/>
          <tpl hier="17" item="12"/>
          <tpl hier="19" item="1"/>
          <tpl hier="20" item="2"/>
          <tpl hier="22" item="11"/>
          <tpl hier="23" item="5"/>
          <tpl hier="24" item="4"/>
          <tpl fld="0" item="1"/>
        </tpls>
      </m>
      <n v="79.360000610351563">
        <tpls c="8">
          <tpl fld="1" item="110"/>
          <tpl hier="17" item="12"/>
          <tpl hier="19" item="1"/>
          <tpl hier="20" item="2"/>
          <tpl hier="22" item="11"/>
          <tpl hier="23" item="5"/>
          <tpl hier="24" item="4"/>
          <tpl fld="0" item="1"/>
        </tpls>
      </n>
      <m>
        <tpls c="8">
          <tpl fld="1" item="102"/>
          <tpl hier="17" item="12"/>
          <tpl hier="19" item="1"/>
          <tpl hier="20" item="2"/>
          <tpl hier="22" item="11"/>
          <tpl hier="23" item="5"/>
          <tpl hier="24" item="4"/>
          <tpl fld="0" item="1"/>
        </tpls>
      </m>
      <n v="79.360000610351563">
        <tpls c="8">
          <tpl fld="1" item="94"/>
          <tpl hier="17" item="12"/>
          <tpl hier="19" item="1"/>
          <tpl hier="20" item="2"/>
          <tpl hier="22" item="11"/>
          <tpl hier="23" item="5"/>
          <tpl hier="24" item="4"/>
          <tpl fld="0" item="1"/>
        </tpls>
      </n>
      <m>
        <tpls c="8">
          <tpl fld="1" item="86"/>
          <tpl hier="17" item="12"/>
          <tpl hier="19" item="1"/>
          <tpl hier="20" item="2"/>
          <tpl hier="22" item="11"/>
          <tpl hier="23" item="5"/>
          <tpl hier="24" item="4"/>
          <tpl fld="0" item="1"/>
        </tpls>
      </m>
      <n v="238.08000183105469">
        <tpls c="8">
          <tpl fld="1" item="78"/>
          <tpl hier="17" item="12"/>
          <tpl hier="19" item="1"/>
          <tpl hier="20" item="2"/>
          <tpl hier="22" item="11"/>
          <tpl hier="23" item="5"/>
          <tpl hier="24" item="4"/>
          <tpl fld="0" item="1"/>
        </tpls>
      </n>
      <n v="79.360000610351563">
        <tpls c="8">
          <tpl fld="1" item="70"/>
          <tpl hier="17" item="12"/>
          <tpl hier="19" item="1"/>
          <tpl hier="20" item="2"/>
          <tpl hier="22" item="11"/>
          <tpl hier="23" item="5"/>
          <tpl hier="24" item="4"/>
          <tpl fld="0" item="1"/>
        </tpls>
      </n>
      <m>
        <tpls c="8">
          <tpl fld="1" item="62"/>
          <tpl hier="17" item="12"/>
          <tpl hier="19" item="1"/>
          <tpl hier="20" item="2"/>
          <tpl hier="22" item="11"/>
          <tpl hier="23" item="5"/>
          <tpl hier="24" item="4"/>
          <tpl fld="0" item="1"/>
        </tpls>
      </m>
      <m>
        <tpls c="8">
          <tpl fld="1" item="54"/>
          <tpl hier="17" item="12"/>
          <tpl hier="19" item="1"/>
          <tpl hier="20" item="2"/>
          <tpl hier="22" item="11"/>
          <tpl hier="23" item="5"/>
          <tpl hier="24" item="4"/>
          <tpl fld="0" item="1"/>
        </tpls>
      </m>
      <m>
        <tpls c="8">
          <tpl fld="1" item="46"/>
          <tpl hier="17" item="12"/>
          <tpl hier="19" item="1"/>
          <tpl hier="20" item="2"/>
          <tpl hier="22" item="11"/>
          <tpl hier="23" item="5"/>
          <tpl hier="24" item="4"/>
          <tpl fld="0" item="1"/>
        </tpls>
      </m>
      <m>
        <tpls c="8">
          <tpl fld="1" item="38"/>
          <tpl hier="17" item="12"/>
          <tpl hier="19" item="1"/>
          <tpl hier="20" item="2"/>
          <tpl hier="22" item="11"/>
          <tpl hier="23" item="5"/>
          <tpl hier="24" item="4"/>
          <tpl fld="0" item="1"/>
        </tpls>
      </m>
      <m>
        <tpls c="8">
          <tpl fld="1" item="30"/>
          <tpl hier="17" item="12"/>
          <tpl hier="19" item="1"/>
          <tpl hier="20" item="2"/>
          <tpl hier="22" item="11"/>
          <tpl hier="23" item="5"/>
          <tpl hier="24" item="4"/>
          <tpl fld="0" item="1"/>
        </tpls>
      </m>
      <m>
        <tpls c="8">
          <tpl fld="1" item="22"/>
          <tpl hier="17" item="12"/>
          <tpl hier="19" item="1"/>
          <tpl hier="20" item="2"/>
          <tpl hier="22" item="11"/>
          <tpl hier="23" item="5"/>
          <tpl hier="24" item="4"/>
          <tpl fld="0" item="1"/>
        </tpls>
      </m>
      <m>
        <tpls c="8">
          <tpl fld="1" item="14"/>
          <tpl hier="17" item="12"/>
          <tpl hier="19" item="1"/>
          <tpl hier="20" item="2"/>
          <tpl hier="22" item="11"/>
          <tpl hier="23" item="5"/>
          <tpl hier="24" item="4"/>
          <tpl fld="0" item="1"/>
        </tpls>
      </m>
      <n v="79.360000610351563">
        <tpls c="8">
          <tpl fld="1" item="6"/>
          <tpl hier="17" item="12"/>
          <tpl hier="19" item="1"/>
          <tpl hier="20" item="2"/>
          <tpl hier="22" item="11"/>
          <tpl hier="23" item="5"/>
          <tpl hier="24" item="4"/>
          <tpl fld="0" item="1"/>
        </tpls>
      </n>
      <m>
        <tpls c="8">
          <tpl fld="1" item="25"/>
          <tpl hier="17" item="12"/>
          <tpl hier="19" item="1"/>
          <tpl hier="20" item="2"/>
          <tpl hier="22" item="11"/>
          <tpl hier="23" item="5"/>
          <tpl hier="24" item="4"/>
          <tpl fld="0" item="1"/>
        </tpls>
      </m>
      <m>
        <tpls c="8">
          <tpl fld="1" item="198"/>
          <tpl hier="17" item="12"/>
          <tpl hier="19" item="1"/>
          <tpl hier="20" item="2"/>
          <tpl hier="22" item="11"/>
          <tpl hier="23" item="5"/>
          <tpl hier="24" item="4"/>
          <tpl fld="0" item="0"/>
        </tpls>
      </m>
      <m>
        <tpls c="8">
          <tpl fld="1" item="194"/>
          <tpl hier="17" item="12"/>
          <tpl hier="19" item="1"/>
          <tpl hier="20" item="2"/>
          <tpl hier="22" item="11"/>
          <tpl hier="23" item="5"/>
          <tpl hier="24" item="4"/>
          <tpl fld="0" item="0"/>
        </tpls>
      </m>
      <m>
        <tpls c="8">
          <tpl fld="1" item="190"/>
          <tpl hier="17" item="12"/>
          <tpl hier="19" item="1"/>
          <tpl hier="20" item="2"/>
          <tpl hier="22" item="11"/>
          <tpl hier="23" item="5"/>
          <tpl hier="24" item="4"/>
          <tpl fld="0" item="0"/>
        </tpls>
      </m>
      <n v="1">
        <tpls c="8">
          <tpl fld="1" item="186"/>
          <tpl hier="17" item="12"/>
          <tpl hier="19" item="1"/>
          <tpl hier="20" item="2"/>
          <tpl hier="22" item="11"/>
          <tpl hier="23" item="5"/>
          <tpl hier="24" item="4"/>
          <tpl fld="0" item="0"/>
        </tpls>
      </n>
      <n v="1">
        <tpls c="8">
          <tpl fld="1" item="182"/>
          <tpl hier="17" item="12"/>
          <tpl hier="19" item="1"/>
          <tpl hier="20" item="2"/>
          <tpl hier="22" item="11"/>
          <tpl hier="23" item="5"/>
          <tpl hier="24" item="4"/>
          <tpl fld="0" item="0"/>
        </tpls>
      </n>
      <m>
        <tpls c="8">
          <tpl fld="1" item="178"/>
          <tpl hier="17" item="12"/>
          <tpl hier="19" item="1"/>
          <tpl hier="20" item="2"/>
          <tpl hier="22" item="11"/>
          <tpl hier="23" item="5"/>
          <tpl hier="24" item="4"/>
          <tpl fld="0" item="0"/>
        </tpls>
      </m>
      <n v="2">
        <tpls c="8">
          <tpl fld="1" item="174"/>
          <tpl hier="17" item="12"/>
          <tpl hier="19" item="1"/>
          <tpl hier="20" item="2"/>
          <tpl hier="22" item="11"/>
          <tpl hier="23" item="5"/>
          <tpl hier="24" item="4"/>
          <tpl fld="0" item="0"/>
        </tpls>
      </n>
      <n v="1">
        <tpls c="8">
          <tpl fld="1" item="170"/>
          <tpl hier="17" item="12"/>
          <tpl hier="19" item="1"/>
          <tpl hier="20" item="2"/>
          <tpl hier="22" item="11"/>
          <tpl hier="23" item="5"/>
          <tpl hier="24" item="4"/>
          <tpl fld="0" item="0"/>
        </tpls>
      </n>
      <m>
        <tpls c="8">
          <tpl fld="1" item="166"/>
          <tpl hier="17" item="12"/>
          <tpl hier="19" item="1"/>
          <tpl hier="20" item="2"/>
          <tpl hier="22" item="11"/>
          <tpl hier="23" item="5"/>
          <tpl hier="24" item="4"/>
          <tpl fld="0" item="0"/>
        </tpls>
      </m>
      <m>
        <tpls c="8">
          <tpl fld="1" item="162"/>
          <tpl hier="17" item="12"/>
          <tpl hier="19" item="1"/>
          <tpl hier="20" item="2"/>
          <tpl hier="22" item="11"/>
          <tpl hier="23" item="5"/>
          <tpl hier="24" item="4"/>
          <tpl fld="0" item="0"/>
        </tpls>
      </m>
      <m>
        <tpls c="8">
          <tpl fld="1" item="158"/>
          <tpl hier="17" item="12"/>
          <tpl hier="19" item="1"/>
          <tpl hier="20" item="2"/>
          <tpl hier="22" item="11"/>
          <tpl hier="23" item="5"/>
          <tpl hier="24" item="4"/>
          <tpl fld="0" item="0"/>
        </tpls>
      </m>
      <n v="1">
        <tpls c="8">
          <tpl fld="1" item="154"/>
          <tpl hier="17" item="12"/>
          <tpl hier="19" item="1"/>
          <tpl hier="20" item="2"/>
          <tpl hier="22" item="11"/>
          <tpl hier="23" item="5"/>
          <tpl hier="24" item="4"/>
          <tpl fld="0" item="0"/>
        </tpls>
      </n>
      <n v="1">
        <tpls c="8">
          <tpl fld="1" item="150"/>
          <tpl hier="17" item="12"/>
          <tpl hier="19" item="1"/>
          <tpl hier="20" item="2"/>
          <tpl hier="22" item="11"/>
          <tpl hier="23" item="5"/>
          <tpl hier="24" item="4"/>
          <tpl fld="0" item="0"/>
        </tpls>
      </n>
      <m>
        <tpls c="8">
          <tpl fld="1" item="146"/>
          <tpl hier="17" item="12"/>
          <tpl hier="19" item="1"/>
          <tpl hier="20" item="2"/>
          <tpl hier="22" item="11"/>
          <tpl hier="23" item="5"/>
          <tpl hier="24" item="4"/>
          <tpl fld="0" item="0"/>
        </tpls>
      </m>
      <m>
        <tpls c="8">
          <tpl fld="1" item="142"/>
          <tpl hier="17" item="12"/>
          <tpl hier="19" item="1"/>
          <tpl hier="20" item="2"/>
          <tpl hier="22" item="11"/>
          <tpl hier="23" item="5"/>
          <tpl hier="24" item="4"/>
          <tpl fld="0" item="0"/>
        </tpls>
      </m>
      <n v="2">
        <tpls c="8">
          <tpl fld="1" item="138"/>
          <tpl hier="17" item="12"/>
          <tpl hier="19" item="1"/>
          <tpl hier="20" item="2"/>
          <tpl hier="22" item="11"/>
          <tpl hier="23" item="5"/>
          <tpl hier="24" item="4"/>
          <tpl fld="0" item="0"/>
        </tpls>
      </n>
      <m>
        <tpls c="8">
          <tpl fld="1" item="134"/>
          <tpl hier="17" item="12"/>
          <tpl hier="19" item="1"/>
          <tpl hier="20" item="2"/>
          <tpl hier="22" item="11"/>
          <tpl hier="23" item="5"/>
          <tpl hier="24" item="4"/>
          <tpl fld="0" item="0"/>
        </tpls>
      </m>
      <m>
        <tpls c="8">
          <tpl fld="1" item="130"/>
          <tpl hier="17" item="12"/>
          <tpl hier="19" item="1"/>
          <tpl hier="20" item="2"/>
          <tpl hier="22" item="11"/>
          <tpl hier="23" item="5"/>
          <tpl hier="24" item="4"/>
          <tpl fld="0" item="0"/>
        </tpls>
      </m>
      <m>
        <tpls c="8">
          <tpl fld="1" item="126"/>
          <tpl hier="17" item="12"/>
          <tpl hier="19" item="1"/>
          <tpl hier="20" item="2"/>
          <tpl hier="22" item="11"/>
          <tpl hier="23" item="5"/>
          <tpl hier="24" item="4"/>
          <tpl fld="0" item="0"/>
        </tpls>
      </m>
      <m>
        <tpls c="8">
          <tpl fld="1" item="122"/>
          <tpl hier="17" item="12"/>
          <tpl hier="19" item="1"/>
          <tpl hier="20" item="2"/>
          <tpl hier="22" item="11"/>
          <tpl hier="23" item="5"/>
          <tpl hier="24" item="4"/>
          <tpl fld="0" item="0"/>
        </tpls>
      </m>
      <m>
        <tpls c="8">
          <tpl fld="1" item="118"/>
          <tpl hier="17" item="12"/>
          <tpl hier="19" item="1"/>
          <tpl hier="20" item="2"/>
          <tpl hier="22" item="11"/>
          <tpl hier="23" item="5"/>
          <tpl hier="24" item="4"/>
          <tpl fld="0" item="0"/>
        </tpls>
      </m>
      <m>
        <tpls c="8">
          <tpl fld="1" item="114"/>
          <tpl hier="17" item="12"/>
          <tpl hier="19" item="1"/>
          <tpl hier="20" item="2"/>
          <tpl hier="22" item="11"/>
          <tpl hier="23" item="5"/>
          <tpl hier="24" item="4"/>
          <tpl fld="0" item="0"/>
        </tpls>
      </m>
      <n v="1">
        <tpls c="8">
          <tpl fld="1" item="110"/>
          <tpl hier="17" item="12"/>
          <tpl hier="19" item="1"/>
          <tpl hier="20" item="2"/>
          <tpl hier="22" item="11"/>
          <tpl hier="23" item="5"/>
          <tpl hier="24" item="4"/>
          <tpl fld="0" item="0"/>
        </tpls>
      </n>
      <m>
        <tpls c="8">
          <tpl fld="1" item="106"/>
          <tpl hier="17" item="12"/>
          <tpl hier="19" item="1"/>
          <tpl hier="20" item="2"/>
          <tpl hier="22" item="11"/>
          <tpl hier="23" item="5"/>
          <tpl hier="24" item="4"/>
          <tpl fld="0" item="0"/>
        </tpls>
      </m>
      <m>
        <tpls c="8">
          <tpl fld="1" item="102"/>
          <tpl hier="17" item="12"/>
          <tpl hier="19" item="1"/>
          <tpl hier="20" item="2"/>
          <tpl hier="22" item="11"/>
          <tpl hier="23" item="5"/>
          <tpl hier="24" item="4"/>
          <tpl fld="0" item="0"/>
        </tpls>
      </m>
      <m>
        <tpls c="8">
          <tpl fld="1" item="98"/>
          <tpl hier="17" item="12"/>
          <tpl hier="19" item="1"/>
          <tpl hier="20" item="2"/>
          <tpl hier="22" item="11"/>
          <tpl hier="23" item="5"/>
          <tpl hier="24" item="4"/>
          <tpl fld="0" item="0"/>
        </tpls>
      </m>
      <n v="1">
        <tpls c="8">
          <tpl fld="1" item="94"/>
          <tpl hier="17" item="12"/>
          <tpl hier="19" item="1"/>
          <tpl hier="20" item="2"/>
          <tpl hier="22" item="11"/>
          <tpl hier="23" item="5"/>
          <tpl hier="24" item="4"/>
          <tpl fld="0" item="0"/>
        </tpls>
      </n>
      <m>
        <tpls c="8">
          <tpl fld="1" item="90"/>
          <tpl hier="17" item="12"/>
          <tpl hier="19" item="1"/>
          <tpl hier="20" item="2"/>
          <tpl hier="22" item="11"/>
          <tpl hier="23" item="5"/>
          <tpl hier="24" item="4"/>
          <tpl fld="0" item="0"/>
        </tpls>
      </m>
      <m>
        <tpls c="8">
          <tpl fld="1" item="86"/>
          <tpl hier="17" item="12"/>
          <tpl hier="19" item="1"/>
          <tpl hier="20" item="2"/>
          <tpl hier="22" item="11"/>
          <tpl hier="23" item="5"/>
          <tpl hier="24" item="4"/>
          <tpl fld="0" item="0"/>
        </tpls>
      </m>
      <m>
        <tpls c="8">
          <tpl fld="1" item="82"/>
          <tpl hier="17" item="12"/>
          <tpl hier="19" item="1"/>
          <tpl hier="20" item="2"/>
          <tpl hier="22" item="11"/>
          <tpl hier="23" item="5"/>
          <tpl hier="24" item="4"/>
          <tpl fld="0" item="0"/>
        </tpls>
      </m>
      <n v="3">
        <tpls c="8">
          <tpl fld="1" item="78"/>
          <tpl hier="17" item="12"/>
          <tpl hier="19" item="1"/>
          <tpl hier="20" item="2"/>
          <tpl hier="22" item="11"/>
          <tpl hier="23" item="5"/>
          <tpl hier="24" item="4"/>
          <tpl fld="0" item="0"/>
        </tpls>
      </n>
      <m>
        <tpls c="8">
          <tpl fld="1" item="74"/>
          <tpl hier="17" item="12"/>
          <tpl hier="19" item="1"/>
          <tpl hier="20" item="2"/>
          <tpl hier="22" item="11"/>
          <tpl hier="23" item="5"/>
          <tpl hier="24" item="4"/>
          <tpl fld="0" item="0"/>
        </tpls>
      </m>
      <n v="1">
        <tpls c="8">
          <tpl fld="1" item="70"/>
          <tpl hier="17" item="12"/>
          <tpl hier="19" item="1"/>
          <tpl hier="20" item="2"/>
          <tpl hier="22" item="11"/>
          <tpl hier="23" item="5"/>
          <tpl hier="24" item="4"/>
          <tpl fld="0" item="0"/>
        </tpls>
      </n>
      <m>
        <tpls c="8">
          <tpl fld="1" item="66"/>
          <tpl hier="17" item="12"/>
          <tpl hier="19" item="1"/>
          <tpl hier="20" item="2"/>
          <tpl hier="22" item="11"/>
          <tpl hier="23" item="5"/>
          <tpl hier="24" item="4"/>
          <tpl fld="0" item="0"/>
        </tpls>
      </m>
      <m>
        <tpls c="8">
          <tpl fld="1" item="62"/>
          <tpl hier="17" item="12"/>
          <tpl hier="19" item="1"/>
          <tpl hier="20" item="2"/>
          <tpl hier="22" item="11"/>
          <tpl hier="23" item="5"/>
          <tpl hier="24" item="4"/>
          <tpl fld="0" item="0"/>
        </tpls>
      </m>
      <m>
        <tpls c="8">
          <tpl fld="1" item="58"/>
          <tpl hier="17" item="12"/>
          <tpl hier="19" item="1"/>
          <tpl hier="20" item="2"/>
          <tpl hier="22" item="11"/>
          <tpl hier="23" item="5"/>
          <tpl hier="24" item="4"/>
          <tpl fld="0" item="0"/>
        </tpls>
      </m>
      <m>
        <tpls c="8">
          <tpl fld="1" item="54"/>
          <tpl hier="17" item="12"/>
          <tpl hier="19" item="1"/>
          <tpl hier="20" item="2"/>
          <tpl hier="22" item="11"/>
          <tpl hier="23" item="5"/>
          <tpl hier="24" item="4"/>
          <tpl fld="0" item="0"/>
        </tpls>
      </m>
      <n v="1">
        <tpls c="8">
          <tpl fld="1" item="50"/>
          <tpl hier="17" item="12"/>
          <tpl hier="19" item="1"/>
          <tpl hier="20" item="2"/>
          <tpl hier="22" item="11"/>
          <tpl hier="23" item="5"/>
          <tpl hier="24" item="4"/>
          <tpl fld="0" item="0"/>
        </tpls>
      </n>
      <m>
        <tpls c="8">
          <tpl fld="1" item="46"/>
          <tpl hier="17" item="12"/>
          <tpl hier="19" item="1"/>
          <tpl hier="20" item="2"/>
          <tpl hier="22" item="11"/>
          <tpl hier="23" item="5"/>
          <tpl hier="24" item="4"/>
          <tpl fld="0" item="0"/>
        </tpls>
      </m>
      <m>
        <tpls c="8">
          <tpl fld="1" item="42"/>
          <tpl hier="17" item="12"/>
          <tpl hier="19" item="1"/>
          <tpl hier="20" item="2"/>
          <tpl hier="22" item="11"/>
          <tpl hier="23" item="5"/>
          <tpl hier="24" item="4"/>
          <tpl fld="0" item="0"/>
        </tpls>
      </m>
      <m>
        <tpls c="8">
          <tpl fld="1" item="38"/>
          <tpl hier="17" item="12"/>
          <tpl hier="19" item="1"/>
          <tpl hier="20" item="2"/>
          <tpl hier="22" item="11"/>
          <tpl hier="23" item="5"/>
          <tpl hier="24" item="4"/>
          <tpl fld="0" item="0"/>
        </tpls>
      </m>
      <m>
        <tpls c="8">
          <tpl fld="1" item="34"/>
          <tpl hier="17" item="12"/>
          <tpl hier="19" item="1"/>
          <tpl hier="20" item="2"/>
          <tpl hier="22" item="11"/>
          <tpl hier="23" item="5"/>
          <tpl hier="24" item="4"/>
          <tpl fld="0" item="0"/>
        </tpls>
      </m>
      <m>
        <tpls c="8">
          <tpl fld="1" item="30"/>
          <tpl hier="17" item="12"/>
          <tpl hier="19" item="1"/>
          <tpl hier="20" item="2"/>
          <tpl hier="22" item="11"/>
          <tpl hier="23" item="5"/>
          <tpl hier="24" item="4"/>
          <tpl fld="0" item="0"/>
        </tpls>
      </m>
      <m>
        <tpls c="8">
          <tpl fld="1" item="26"/>
          <tpl hier="17" item="12"/>
          <tpl hier="19" item="1"/>
          <tpl hier="20" item="2"/>
          <tpl hier="22" item="11"/>
          <tpl hier="23" item="5"/>
          <tpl hier="24" item="4"/>
          <tpl fld="0" item="0"/>
        </tpls>
      </m>
      <m>
        <tpls c="8">
          <tpl fld="1" item="22"/>
          <tpl hier="17" item="12"/>
          <tpl hier="19" item="1"/>
          <tpl hier="20" item="2"/>
          <tpl hier="22" item="11"/>
          <tpl hier="23" item="5"/>
          <tpl hier="24" item="4"/>
          <tpl fld="0" item="0"/>
        </tpls>
      </m>
      <m>
        <tpls c="8">
          <tpl fld="1" item="18"/>
          <tpl hier="17" item="12"/>
          <tpl hier="19" item="1"/>
          <tpl hier="20" item="2"/>
          <tpl hier="22" item="11"/>
          <tpl hier="23" item="5"/>
          <tpl hier="24" item="4"/>
          <tpl fld="0" item="0"/>
        </tpls>
      </m>
      <m>
        <tpls c="8">
          <tpl fld="1" item="14"/>
          <tpl hier="17" item="12"/>
          <tpl hier="19" item="1"/>
          <tpl hier="20" item="2"/>
          <tpl hier="22" item="11"/>
          <tpl hier="23" item="5"/>
          <tpl hier="24" item="4"/>
          <tpl fld="0" item="0"/>
        </tpls>
      </m>
      <n v="2">
        <tpls c="8">
          <tpl fld="1" item="10"/>
          <tpl hier="17" item="12"/>
          <tpl hier="19" item="1"/>
          <tpl hier="20" item="2"/>
          <tpl hier="22" item="11"/>
          <tpl hier="23" item="5"/>
          <tpl hier="24" item="4"/>
          <tpl fld="0" item="0"/>
        </tpls>
      </n>
      <n v="1">
        <tpls c="8">
          <tpl fld="1" item="6"/>
          <tpl hier="17" item="12"/>
          <tpl hier="19" item="1"/>
          <tpl hier="20" item="2"/>
          <tpl hier="22" item="11"/>
          <tpl hier="23" item="5"/>
          <tpl hier="24" item="4"/>
          <tpl fld="0" item="0"/>
        </tpls>
      </n>
      <m>
        <tpls c="8">
          <tpl fld="1" item="2"/>
          <tpl hier="17" item="12"/>
          <tpl hier="19" item="1"/>
          <tpl hier="20" item="2"/>
          <tpl hier="22" item="11"/>
          <tpl hier="23" item="5"/>
          <tpl hier="24" item="4"/>
          <tpl fld="0" item="0"/>
        </tpls>
      </m>
      <m>
        <tpls c="8">
          <tpl fld="1" item="133"/>
          <tpl hier="17" item="12"/>
          <tpl hier="19" item="1"/>
          <tpl hier="20" item="2"/>
          <tpl hier="22" item="11"/>
          <tpl hier="23" item="5"/>
          <tpl hier="24" item="4"/>
          <tpl fld="0" item="1"/>
        </tpls>
      </m>
      <m>
        <tpls c="8">
          <tpl fld="1" item="125"/>
          <tpl hier="17" item="12"/>
          <tpl hier="19" item="1"/>
          <tpl hier="20" item="2"/>
          <tpl hier="22" item="11"/>
          <tpl hier="23" item="5"/>
          <tpl hier="24" item="4"/>
          <tpl fld="0" item="1"/>
        </tpls>
      </m>
      <n v="79.360000610351563">
        <tpls c="8">
          <tpl fld="1" item="117"/>
          <tpl hier="17" item="12"/>
          <tpl hier="19" item="1"/>
          <tpl hier="20" item="2"/>
          <tpl hier="22" item="11"/>
          <tpl hier="23" item="5"/>
          <tpl hier="24" item="4"/>
          <tpl fld="0" item="1"/>
        </tpls>
      </n>
      <m>
        <tpls c="8">
          <tpl fld="1" item="85"/>
          <tpl hier="17" item="12"/>
          <tpl hier="19" item="1"/>
          <tpl hier="20" item="2"/>
          <tpl hier="22" item="11"/>
          <tpl hier="23" item="5"/>
          <tpl hier="24" item="4"/>
          <tpl fld="0" item="1"/>
        </tpls>
      </m>
      <m>
        <tpls c="8">
          <tpl fld="1" item="77"/>
          <tpl hier="17" item="12"/>
          <tpl hier="19" item="1"/>
          <tpl hier="20" item="2"/>
          <tpl hier="22" item="11"/>
          <tpl hier="23" item="5"/>
          <tpl hier="24" item="4"/>
          <tpl fld="0" item="1"/>
        </tpls>
      </m>
      <m>
        <tpls c="8">
          <tpl fld="1" item="69"/>
          <tpl hier="17" item="12"/>
          <tpl hier="19" item="1"/>
          <tpl hier="20" item="2"/>
          <tpl hier="22" item="11"/>
          <tpl hier="23" item="5"/>
          <tpl hier="24" item="4"/>
          <tpl fld="0" item="1"/>
        </tpls>
      </m>
      <m>
        <tpls c="8">
          <tpl fld="1" item="53"/>
          <tpl hier="17" item="12"/>
          <tpl hier="19" item="1"/>
          <tpl hier="20" item="2"/>
          <tpl hier="22" item="11"/>
          <tpl hier="23" item="5"/>
          <tpl hier="24" item="4"/>
          <tpl fld="0" item="1"/>
        </tpls>
      </m>
      <n v="238.08000183105469">
        <tpls c="8">
          <tpl fld="1" item="45"/>
          <tpl hier="17" item="12"/>
          <tpl hier="19" item="1"/>
          <tpl hier="20" item="2"/>
          <tpl hier="22" item="11"/>
          <tpl hier="23" item="5"/>
          <tpl hier="24" item="4"/>
          <tpl fld="0" item="1"/>
        </tpls>
      </n>
      <n v="79.360000610351563">
        <tpls c="8">
          <tpl fld="1" item="37"/>
          <tpl hier="17" item="12"/>
          <tpl hier="19" item="1"/>
          <tpl hier="20" item="2"/>
          <tpl hier="22" item="11"/>
          <tpl hier="23" item="5"/>
          <tpl hier="24" item="4"/>
          <tpl fld="0" item="1"/>
        </tpls>
      </n>
      <m>
        <tpls c="8">
          <tpl fld="1" item="29"/>
          <tpl hier="17" item="12"/>
          <tpl hier="19" item="1"/>
          <tpl hier="20" item="2"/>
          <tpl hier="22" item="11"/>
          <tpl hier="23" item="5"/>
          <tpl hier="24" item="4"/>
          <tpl fld="0" item="1"/>
        </tpls>
      </m>
      <m>
        <tpls c="8">
          <tpl fld="1" item="21"/>
          <tpl hier="17" item="12"/>
          <tpl hier="19" item="1"/>
          <tpl hier="20" item="2"/>
          <tpl hier="22" item="11"/>
          <tpl hier="23" item="5"/>
          <tpl hier="24" item="4"/>
          <tpl fld="0" item="1"/>
        </tpls>
      </m>
      <m>
        <tpls c="8">
          <tpl fld="1" item="5"/>
          <tpl hier="17" item="12"/>
          <tpl hier="19" item="1"/>
          <tpl hier="20" item="2"/>
          <tpl hier="22" item="11"/>
          <tpl hier="23" item="5"/>
          <tpl hier="24" item="4"/>
          <tpl fld="0" item="1"/>
        </tpls>
      </m>
      <m>
        <tpls c="8">
          <tpl fld="1" item="197"/>
          <tpl hier="17" item="12"/>
          <tpl hier="19" item="1"/>
          <tpl hier="20" item="2"/>
          <tpl hier="22" item="11"/>
          <tpl hier="23" item="5"/>
          <tpl hier="24" item="4"/>
          <tpl fld="0" item="1"/>
        </tpls>
      </m>
      <n v="79.360000610351563">
        <tpls c="8">
          <tpl fld="1" item="193"/>
          <tpl hier="17" item="12"/>
          <tpl hier="19" item="1"/>
          <tpl hier="20" item="2"/>
          <tpl hier="22" item="11"/>
          <tpl hier="23" item="5"/>
          <tpl hier="24" item="4"/>
          <tpl fld="0" item="1"/>
        </tpls>
      </n>
      <n v="158.72000122070313">
        <tpls c="8">
          <tpl fld="1" item="189"/>
          <tpl hier="17" item="12"/>
          <tpl hier="19" item="1"/>
          <tpl hier="20" item="2"/>
          <tpl hier="22" item="11"/>
          <tpl hier="23" item="5"/>
          <tpl hier="24" item="4"/>
          <tpl fld="0" item="1"/>
        </tpls>
      </n>
      <m>
        <tpls c="8">
          <tpl fld="1" item="185"/>
          <tpl hier="17" item="12"/>
          <tpl hier="19" item="1"/>
          <tpl hier="20" item="2"/>
          <tpl hier="22" item="11"/>
          <tpl hier="23" item="5"/>
          <tpl hier="24" item="4"/>
          <tpl fld="0" item="1"/>
        </tpls>
      </m>
      <m>
        <tpls c="8">
          <tpl fld="1" item="181"/>
          <tpl hier="17" item="12"/>
          <tpl hier="19" item="1"/>
          <tpl hier="20" item="2"/>
          <tpl hier="22" item="11"/>
          <tpl hier="23" item="5"/>
          <tpl hier="24" item="4"/>
          <tpl fld="0" item="1"/>
        </tpls>
      </m>
      <m>
        <tpls c="8">
          <tpl fld="1" item="177"/>
          <tpl hier="17" item="12"/>
          <tpl hier="19" item="1"/>
          <tpl hier="20" item="2"/>
          <tpl hier="22" item="11"/>
          <tpl hier="23" item="5"/>
          <tpl hier="24" item="4"/>
          <tpl fld="0" item="1"/>
        </tpls>
      </m>
      <n v="79.360000610351563">
        <tpls c="8">
          <tpl fld="1" item="173"/>
          <tpl hier="17" item="12"/>
          <tpl hier="19" item="1"/>
          <tpl hier="20" item="2"/>
          <tpl hier="22" item="11"/>
          <tpl hier="23" item="5"/>
          <tpl hier="24" item="4"/>
          <tpl fld="0" item="1"/>
        </tpls>
      </n>
      <n v="79.360000610351563">
        <tpls c="8">
          <tpl fld="1" item="169"/>
          <tpl hier="17" item="12"/>
          <tpl hier="19" item="1"/>
          <tpl hier="20" item="2"/>
          <tpl hier="22" item="11"/>
          <tpl hier="23" item="5"/>
          <tpl hier="24" item="4"/>
          <tpl fld="0" item="1"/>
        </tpls>
      </n>
      <m>
        <tpls c="8">
          <tpl fld="1" item="165"/>
          <tpl hier="17" item="12"/>
          <tpl hier="19" item="1"/>
          <tpl hier="20" item="2"/>
          <tpl hier="22" item="11"/>
          <tpl hier="23" item="5"/>
          <tpl hier="24" item="4"/>
          <tpl fld="0" item="1"/>
        </tpls>
      </m>
      <m>
        <tpls c="8">
          <tpl fld="1" item="161"/>
          <tpl hier="17" item="12"/>
          <tpl hier="19" item="1"/>
          <tpl hier="20" item="2"/>
          <tpl hier="22" item="11"/>
          <tpl hier="23" item="5"/>
          <tpl hier="24" item="4"/>
          <tpl fld="0" item="1"/>
        </tpls>
      </m>
      <m>
        <tpls c="8">
          <tpl fld="1" item="157"/>
          <tpl hier="17" item="12"/>
          <tpl hier="19" item="1"/>
          <tpl hier="20" item="2"/>
          <tpl hier="22" item="11"/>
          <tpl hier="23" item="5"/>
          <tpl hier="24" item="4"/>
          <tpl fld="0" item="1"/>
        </tpls>
      </m>
      <m>
        <tpls c="8">
          <tpl fld="1" item="153"/>
          <tpl hier="17" item="12"/>
          <tpl hier="19" item="1"/>
          <tpl hier="20" item="2"/>
          <tpl hier="22" item="11"/>
          <tpl hier="23" item="5"/>
          <tpl hier="24" item="4"/>
          <tpl fld="0" item="1"/>
        </tpls>
      </m>
      <m>
        <tpls c="8">
          <tpl fld="1" item="149"/>
          <tpl hier="17" item="12"/>
          <tpl hier="19" item="1"/>
          <tpl hier="20" item="2"/>
          <tpl hier="22" item="11"/>
          <tpl hier="23" item="5"/>
          <tpl hier="24" item="4"/>
          <tpl fld="0" item="1"/>
        </tpls>
      </m>
      <m>
        <tpls c="8">
          <tpl fld="1" item="145"/>
          <tpl hier="17" item="12"/>
          <tpl hier="19" item="1"/>
          <tpl hier="20" item="2"/>
          <tpl hier="22" item="11"/>
          <tpl hier="23" item="5"/>
          <tpl hier="24" item="4"/>
          <tpl fld="0" item="1"/>
        </tpls>
      </m>
      <m>
        <tpls c="8">
          <tpl fld="1" item="141"/>
          <tpl hier="17" item="12"/>
          <tpl hier="19" item="1"/>
          <tpl hier="20" item="2"/>
          <tpl hier="22" item="11"/>
          <tpl hier="23" item="5"/>
          <tpl hier="24" item="4"/>
          <tpl fld="0" item="1"/>
        </tpls>
      </m>
      <n v="238.08000183105469">
        <tpls c="8">
          <tpl fld="1" item="113"/>
          <tpl hier="17" item="12"/>
          <tpl hier="19" item="1"/>
          <tpl hier="20" item="2"/>
          <tpl hier="22" item="11"/>
          <tpl hier="23" item="5"/>
          <tpl hier="24" item="4"/>
          <tpl fld="0" item="1"/>
        </tpls>
      </n>
      <m>
        <tpls c="8">
          <tpl fld="1" item="109"/>
          <tpl hier="17" item="12"/>
          <tpl hier="19" item="1"/>
          <tpl hier="20" item="2"/>
          <tpl hier="22" item="11"/>
          <tpl hier="23" item="5"/>
          <tpl hier="24" item="4"/>
          <tpl fld="0" item="1"/>
        </tpls>
      </m>
      <m>
        <tpls c="8">
          <tpl fld="1" item="105"/>
          <tpl hier="17" item="12"/>
          <tpl hier="19" item="1"/>
          <tpl hier="20" item="2"/>
          <tpl hier="22" item="11"/>
          <tpl hier="23" item="5"/>
          <tpl hier="24" item="4"/>
          <tpl fld="0" item="1"/>
        </tpls>
      </m>
      <n v="238.08000183105469">
        <tpls c="8">
          <tpl fld="1" item="101"/>
          <tpl hier="17" item="12"/>
          <tpl hier="19" item="1"/>
          <tpl hier="20" item="2"/>
          <tpl hier="22" item="11"/>
          <tpl hier="23" item="5"/>
          <tpl hier="24" item="4"/>
          <tpl fld="0" item="1"/>
        </tpls>
      </n>
      <m>
        <tpls c="8">
          <tpl fld="1" item="97"/>
          <tpl hier="17" item="12"/>
          <tpl hier="19" item="1"/>
          <tpl hier="20" item="2"/>
          <tpl hier="22" item="11"/>
          <tpl hier="23" item="5"/>
          <tpl hier="24" item="4"/>
          <tpl fld="0" item="1"/>
        </tpls>
      </m>
      <m>
        <tpls c="8">
          <tpl fld="1" item="89"/>
          <tpl hier="17" item="12"/>
          <tpl hier="19" item="1"/>
          <tpl hier="20" item="2"/>
          <tpl hier="22" item="11"/>
          <tpl hier="23" item="5"/>
          <tpl hier="24" item="4"/>
          <tpl fld="0" item="1"/>
        </tpls>
      </m>
      <m>
        <tpls c="8">
          <tpl fld="1" item="65"/>
          <tpl hier="17" item="12"/>
          <tpl hier="19" item="1"/>
          <tpl hier="20" item="2"/>
          <tpl hier="22" item="11"/>
          <tpl hier="23" item="5"/>
          <tpl hier="24" item="4"/>
          <tpl fld="0" item="1"/>
        </tpls>
      </m>
      <n v="79.360000610351563">
        <tpls c="8">
          <tpl fld="1" item="41"/>
          <tpl hier="17" item="12"/>
          <tpl hier="19" item="1"/>
          <tpl hier="20" item="2"/>
          <tpl hier="22" item="11"/>
          <tpl hier="23" item="5"/>
          <tpl hier="24" item="4"/>
          <tpl fld="0" item="1"/>
        </tpls>
      </n>
      <n v="79.360000610351563">
        <tpls c="8">
          <tpl fld="1" item="13"/>
          <tpl hier="17" item="12"/>
          <tpl hier="19" item="1"/>
          <tpl hier="20" item="2"/>
          <tpl hier="22" item="11"/>
          <tpl hier="23" item="5"/>
          <tpl hier="24" item="4"/>
          <tpl fld="0" item="1"/>
        </tpls>
      </n>
      <m>
        <tpls c="8">
          <tpl fld="1" item="197"/>
          <tpl hier="17" item="12"/>
          <tpl hier="19" item="1"/>
          <tpl hier="20" item="2"/>
          <tpl hier="22" item="11"/>
          <tpl hier="23" item="5"/>
          <tpl hier="24" item="4"/>
          <tpl fld="0" item="0"/>
        </tpls>
      </m>
      <n v="1">
        <tpls c="8">
          <tpl fld="1" item="193"/>
          <tpl hier="17" item="12"/>
          <tpl hier="19" item="1"/>
          <tpl hier="20" item="2"/>
          <tpl hier="22" item="11"/>
          <tpl hier="23" item="5"/>
          <tpl hier="24" item="4"/>
          <tpl fld="0" item="0"/>
        </tpls>
      </n>
      <n v="2">
        <tpls c="8">
          <tpl fld="1" item="189"/>
          <tpl hier="17" item="12"/>
          <tpl hier="19" item="1"/>
          <tpl hier="20" item="2"/>
          <tpl hier="22" item="11"/>
          <tpl hier="23" item="5"/>
          <tpl hier="24" item="4"/>
          <tpl fld="0" item="0"/>
        </tpls>
      </n>
      <m>
        <tpls c="8">
          <tpl fld="1" item="185"/>
          <tpl hier="17" item="12"/>
          <tpl hier="19" item="1"/>
          <tpl hier="20" item="2"/>
          <tpl hier="22" item="11"/>
          <tpl hier="23" item="5"/>
          <tpl hier="24" item="4"/>
          <tpl fld="0" item="0"/>
        </tpls>
      </m>
      <m>
        <tpls c="8">
          <tpl fld="1" item="181"/>
          <tpl hier="17" item="12"/>
          <tpl hier="19" item="1"/>
          <tpl hier="20" item="2"/>
          <tpl hier="22" item="11"/>
          <tpl hier="23" item="5"/>
          <tpl hier="24" item="4"/>
          <tpl fld="0" item="0"/>
        </tpls>
      </m>
      <m>
        <tpls c="8">
          <tpl fld="1" item="177"/>
          <tpl hier="17" item="12"/>
          <tpl hier="19" item="1"/>
          <tpl hier="20" item="2"/>
          <tpl hier="22" item="11"/>
          <tpl hier="23" item="5"/>
          <tpl hier="24" item="4"/>
          <tpl fld="0" item="0"/>
        </tpls>
      </m>
      <n v="1">
        <tpls c="8">
          <tpl fld="1" item="173"/>
          <tpl hier="17" item="12"/>
          <tpl hier="19" item="1"/>
          <tpl hier="20" item="2"/>
          <tpl hier="22" item="11"/>
          <tpl hier="23" item="5"/>
          <tpl hier="24" item="4"/>
          <tpl fld="0" item="0"/>
        </tpls>
      </n>
      <n v="1">
        <tpls c="8">
          <tpl fld="1" item="169"/>
          <tpl hier="17" item="12"/>
          <tpl hier="19" item="1"/>
          <tpl hier="20" item="2"/>
          <tpl hier="22" item="11"/>
          <tpl hier="23" item="5"/>
          <tpl hier="24" item="4"/>
          <tpl fld="0" item="0"/>
        </tpls>
      </n>
      <m>
        <tpls c="8">
          <tpl fld="1" item="165"/>
          <tpl hier="17" item="12"/>
          <tpl hier="19" item="1"/>
          <tpl hier="20" item="2"/>
          <tpl hier="22" item="11"/>
          <tpl hier="23" item="5"/>
          <tpl hier="24" item="4"/>
          <tpl fld="0" item="0"/>
        </tpls>
      </m>
      <m>
        <tpls c="8">
          <tpl fld="1" item="161"/>
          <tpl hier="17" item="12"/>
          <tpl hier="19" item="1"/>
          <tpl hier="20" item="2"/>
          <tpl hier="22" item="11"/>
          <tpl hier="23" item="5"/>
          <tpl hier="24" item="4"/>
          <tpl fld="0" item="0"/>
        </tpls>
      </m>
      <m>
        <tpls c="8">
          <tpl fld="1" item="157"/>
          <tpl hier="17" item="12"/>
          <tpl hier="19" item="1"/>
          <tpl hier="20" item="2"/>
          <tpl hier="22" item="11"/>
          <tpl hier="23" item="5"/>
          <tpl hier="24" item="4"/>
          <tpl fld="0" item="0"/>
        </tpls>
      </m>
      <m>
        <tpls c="8">
          <tpl fld="1" item="153"/>
          <tpl hier="17" item="12"/>
          <tpl hier="19" item="1"/>
          <tpl hier="20" item="2"/>
          <tpl hier="22" item="11"/>
          <tpl hier="23" item="5"/>
          <tpl hier="24" item="4"/>
          <tpl fld="0" item="0"/>
        </tpls>
      </m>
      <m>
        <tpls c="8">
          <tpl fld="1" item="149"/>
          <tpl hier="17" item="12"/>
          <tpl hier="19" item="1"/>
          <tpl hier="20" item="2"/>
          <tpl hier="22" item="11"/>
          <tpl hier="23" item="5"/>
          <tpl hier="24" item="4"/>
          <tpl fld="0" item="0"/>
        </tpls>
      </m>
      <m>
        <tpls c="8">
          <tpl fld="1" item="145"/>
          <tpl hier="17" item="12"/>
          <tpl hier="19" item="1"/>
          <tpl hier="20" item="2"/>
          <tpl hier="22" item="11"/>
          <tpl hier="23" item="5"/>
          <tpl hier="24" item="4"/>
          <tpl fld="0" item="0"/>
        </tpls>
      </m>
      <m>
        <tpls c="8">
          <tpl fld="1" item="141"/>
          <tpl hier="17" item="12"/>
          <tpl hier="19" item="1"/>
          <tpl hier="20" item="2"/>
          <tpl hier="22" item="11"/>
          <tpl hier="23" item="5"/>
          <tpl hier="24" item="4"/>
          <tpl fld="0" item="0"/>
        </tpls>
      </m>
      <n v="1">
        <tpls c="8">
          <tpl fld="1" item="137"/>
          <tpl hier="17" item="12"/>
          <tpl hier="19" item="1"/>
          <tpl hier="20" item="2"/>
          <tpl hier="22" item="11"/>
          <tpl hier="23" item="5"/>
          <tpl hier="24" item="4"/>
          <tpl fld="0" item="0"/>
        </tpls>
      </n>
      <m>
        <tpls c="8">
          <tpl fld="1" item="133"/>
          <tpl hier="17" item="12"/>
          <tpl hier="19" item="1"/>
          <tpl hier="20" item="2"/>
          <tpl hier="22" item="11"/>
          <tpl hier="23" item="5"/>
          <tpl hier="24" item="4"/>
          <tpl fld="0" item="0"/>
        </tpls>
      </m>
      <m>
        <tpls c="8">
          <tpl fld="1" item="129"/>
          <tpl hier="17" item="12"/>
          <tpl hier="19" item="1"/>
          <tpl hier="20" item="2"/>
          <tpl hier="22" item="11"/>
          <tpl hier="23" item="5"/>
          <tpl hier="24" item="4"/>
          <tpl fld="0" item="0"/>
        </tpls>
      </m>
      <m>
        <tpls c="8">
          <tpl fld="1" item="125"/>
          <tpl hier="17" item="12"/>
          <tpl hier="19" item="1"/>
          <tpl hier="20" item="2"/>
          <tpl hier="22" item="11"/>
          <tpl hier="23" item="5"/>
          <tpl hier="24" item="4"/>
          <tpl fld="0" item="0"/>
        </tpls>
      </m>
      <m>
        <tpls c="8">
          <tpl fld="1" item="121"/>
          <tpl hier="17" item="12"/>
          <tpl hier="19" item="1"/>
          <tpl hier="20" item="2"/>
          <tpl hier="22" item="11"/>
          <tpl hier="23" item="5"/>
          <tpl hier="24" item="4"/>
          <tpl fld="0" item="0"/>
        </tpls>
      </m>
      <n v="1">
        <tpls c="8">
          <tpl fld="1" item="117"/>
          <tpl hier="17" item="12"/>
          <tpl hier="19" item="1"/>
          <tpl hier="20" item="2"/>
          <tpl hier="22" item="11"/>
          <tpl hier="23" item="5"/>
          <tpl hier="24" item="4"/>
          <tpl fld="0" item="0"/>
        </tpls>
      </n>
      <n v="2">
        <tpls c="8">
          <tpl fld="1" item="113"/>
          <tpl hier="17" item="12"/>
          <tpl hier="19" item="1"/>
          <tpl hier="20" item="2"/>
          <tpl hier="22" item="11"/>
          <tpl hier="23" item="5"/>
          <tpl hier="24" item="4"/>
          <tpl fld="0" item="0"/>
        </tpls>
      </n>
      <m>
        <tpls c="8">
          <tpl fld="1" item="109"/>
          <tpl hier="17" item="12"/>
          <tpl hier="19" item="1"/>
          <tpl hier="20" item="2"/>
          <tpl hier="22" item="11"/>
          <tpl hier="23" item="5"/>
          <tpl hier="24" item="4"/>
          <tpl fld="0" item="0"/>
        </tpls>
      </m>
      <m>
        <tpls c="8">
          <tpl fld="1" item="105"/>
          <tpl hier="17" item="12"/>
          <tpl hier="19" item="1"/>
          <tpl hier="20" item="2"/>
          <tpl hier="22" item="11"/>
          <tpl hier="23" item="5"/>
          <tpl hier="24" item="4"/>
          <tpl fld="0" item="0"/>
        </tpls>
      </m>
      <n v="3">
        <tpls c="8">
          <tpl fld="1" item="101"/>
          <tpl hier="17" item="12"/>
          <tpl hier="19" item="1"/>
          <tpl hier="20" item="2"/>
          <tpl hier="22" item="11"/>
          <tpl hier="23" item="5"/>
          <tpl hier="24" item="4"/>
          <tpl fld="0" item="0"/>
        </tpls>
      </n>
      <m>
        <tpls c="8">
          <tpl fld="1" item="97"/>
          <tpl hier="17" item="12"/>
          <tpl hier="19" item="1"/>
          <tpl hier="20" item="2"/>
          <tpl hier="22" item="11"/>
          <tpl hier="23" item="5"/>
          <tpl hier="24" item="4"/>
          <tpl fld="0" item="0"/>
        </tpls>
      </m>
      <n v="2">
        <tpls c="8">
          <tpl fld="1" item="93"/>
          <tpl hier="17" item="12"/>
          <tpl hier="19" item="1"/>
          <tpl hier="20" item="2"/>
          <tpl hier="22" item="11"/>
          <tpl hier="23" item="5"/>
          <tpl hier="24" item="4"/>
          <tpl fld="0" item="0"/>
        </tpls>
      </n>
      <m>
        <tpls c="8">
          <tpl fld="1" item="89"/>
          <tpl hier="17" item="12"/>
          <tpl hier="19" item="1"/>
          <tpl hier="20" item="2"/>
          <tpl hier="22" item="11"/>
          <tpl hier="23" item="5"/>
          <tpl hier="24" item="4"/>
          <tpl fld="0" item="0"/>
        </tpls>
      </m>
      <m>
        <tpls c="8">
          <tpl fld="1" item="85"/>
          <tpl hier="17" item="12"/>
          <tpl hier="19" item="1"/>
          <tpl hier="20" item="2"/>
          <tpl hier="22" item="11"/>
          <tpl hier="23" item="5"/>
          <tpl hier="24" item="4"/>
          <tpl fld="0" item="0"/>
        </tpls>
      </m>
      <m>
        <tpls c="8">
          <tpl fld="1" item="81"/>
          <tpl hier="17" item="12"/>
          <tpl hier="19" item="1"/>
          <tpl hier="20" item="2"/>
          <tpl hier="22" item="11"/>
          <tpl hier="23" item="5"/>
          <tpl hier="24" item="4"/>
          <tpl fld="0" item="0"/>
        </tpls>
      </m>
      <m>
        <tpls c="8">
          <tpl fld="1" item="77"/>
          <tpl hier="17" item="12"/>
          <tpl hier="19" item="1"/>
          <tpl hier="20" item="2"/>
          <tpl hier="22" item="11"/>
          <tpl hier="23" item="5"/>
          <tpl hier="24" item="4"/>
          <tpl fld="0" item="0"/>
        </tpls>
      </m>
      <n v="2">
        <tpls c="8">
          <tpl fld="1" item="73"/>
          <tpl hier="17" item="12"/>
          <tpl hier="19" item="1"/>
          <tpl hier="20" item="2"/>
          <tpl hier="22" item="11"/>
          <tpl hier="23" item="5"/>
          <tpl hier="24" item="4"/>
          <tpl fld="0" item="0"/>
        </tpls>
      </n>
      <m>
        <tpls c="8">
          <tpl fld="1" item="69"/>
          <tpl hier="17" item="12"/>
          <tpl hier="19" item="1"/>
          <tpl hier="20" item="2"/>
          <tpl hier="22" item="11"/>
          <tpl hier="23" item="5"/>
          <tpl hier="24" item="4"/>
          <tpl fld="0" item="0"/>
        </tpls>
      </m>
      <m>
        <tpls c="8">
          <tpl fld="1" item="65"/>
          <tpl hier="17" item="12"/>
          <tpl hier="19" item="1"/>
          <tpl hier="20" item="2"/>
          <tpl hier="22" item="11"/>
          <tpl hier="23" item="5"/>
          <tpl hier="24" item="4"/>
          <tpl fld="0" item="0"/>
        </tpls>
      </m>
      <m>
        <tpls c="8">
          <tpl fld="1" item="61"/>
          <tpl hier="17" item="12"/>
          <tpl hier="19" item="1"/>
          <tpl hier="20" item="2"/>
          <tpl hier="22" item="11"/>
          <tpl hier="23" item="5"/>
          <tpl hier="24" item="4"/>
          <tpl fld="0" item="0"/>
        </tpls>
      </m>
      <n v="2">
        <tpls c="8">
          <tpl fld="1" item="57"/>
          <tpl hier="17" item="12"/>
          <tpl hier="19" item="1"/>
          <tpl hier="20" item="2"/>
          <tpl hier="22" item="11"/>
          <tpl hier="23" item="5"/>
          <tpl hier="24" item="4"/>
          <tpl fld="0" item="0"/>
        </tpls>
      </n>
      <m>
        <tpls c="8">
          <tpl fld="1" item="53"/>
          <tpl hier="17" item="12"/>
          <tpl hier="19" item="1"/>
          <tpl hier="20" item="2"/>
          <tpl hier="22" item="11"/>
          <tpl hier="23" item="5"/>
          <tpl hier="24" item="4"/>
          <tpl fld="0" item="0"/>
        </tpls>
      </m>
      <m>
        <tpls c="8">
          <tpl fld="1" item="49"/>
          <tpl hier="17" item="12"/>
          <tpl hier="19" item="1"/>
          <tpl hier="20" item="2"/>
          <tpl hier="22" item="11"/>
          <tpl hier="23" item="5"/>
          <tpl hier="24" item="4"/>
          <tpl fld="0" item="0"/>
        </tpls>
      </m>
      <n v="3">
        <tpls c="8">
          <tpl fld="1" item="45"/>
          <tpl hier="17" item="12"/>
          <tpl hier="19" item="1"/>
          <tpl hier="20" item="2"/>
          <tpl hier="22" item="11"/>
          <tpl hier="23" item="5"/>
          <tpl hier="24" item="4"/>
          <tpl fld="0" item="0"/>
        </tpls>
      </n>
      <n v="1">
        <tpls c="8">
          <tpl fld="1" item="41"/>
          <tpl hier="17" item="12"/>
          <tpl hier="19" item="1"/>
          <tpl hier="20" item="2"/>
          <tpl hier="22" item="11"/>
          <tpl hier="23" item="5"/>
          <tpl hier="24" item="4"/>
          <tpl fld="0" item="0"/>
        </tpls>
      </n>
      <n v="1">
        <tpls c="8">
          <tpl fld="1" item="37"/>
          <tpl hier="17" item="12"/>
          <tpl hier="19" item="1"/>
          <tpl hier="20" item="2"/>
          <tpl hier="22" item="11"/>
          <tpl hier="23" item="5"/>
          <tpl hier="24" item="4"/>
          <tpl fld="0" item="0"/>
        </tpls>
      </n>
      <m>
        <tpls c="8">
          <tpl fld="1" item="33"/>
          <tpl hier="17" item="12"/>
          <tpl hier="19" item="1"/>
          <tpl hier="20" item="2"/>
          <tpl hier="22" item="11"/>
          <tpl hier="23" item="5"/>
          <tpl hier="24" item="4"/>
          <tpl fld="0" item="0"/>
        </tpls>
      </m>
      <m>
        <tpls c="8">
          <tpl fld="1" item="29"/>
          <tpl hier="17" item="12"/>
          <tpl hier="19" item="1"/>
          <tpl hier="20" item="2"/>
          <tpl hier="22" item="11"/>
          <tpl hier="23" item="5"/>
          <tpl hier="24" item="4"/>
          <tpl fld="0" item="0"/>
        </tpls>
      </m>
      <m>
        <tpls c="8">
          <tpl fld="1" item="25"/>
          <tpl hier="17" item="12"/>
          <tpl hier="19" item="1"/>
          <tpl hier="20" item="2"/>
          <tpl hier="22" item="11"/>
          <tpl hier="23" item="5"/>
          <tpl hier="24" item="4"/>
          <tpl fld="0" item="0"/>
        </tpls>
      </m>
      <m>
        <tpls c="8">
          <tpl fld="1" item="21"/>
          <tpl hier="17" item="12"/>
          <tpl hier="19" item="1"/>
          <tpl hier="20" item="2"/>
          <tpl hier="22" item="11"/>
          <tpl hier="23" item="5"/>
          <tpl hier="24" item="4"/>
          <tpl fld="0" item="0"/>
        </tpls>
      </m>
      <n v="1">
        <tpls c="8">
          <tpl fld="1" item="13"/>
          <tpl hier="17" item="12"/>
          <tpl hier="19" item="1"/>
          <tpl hier="20" item="2"/>
          <tpl hier="22" item="11"/>
          <tpl hier="23" item="5"/>
          <tpl hier="24" item="4"/>
          <tpl fld="0" item="0"/>
        </tpls>
      </n>
      <m>
        <tpls c="8">
          <tpl fld="1" item="9"/>
          <tpl hier="17" item="12"/>
          <tpl hier="19" item="1"/>
          <tpl hier="20" item="2"/>
          <tpl hier="22" item="11"/>
          <tpl hier="23" item="5"/>
          <tpl hier="24" item="4"/>
          <tpl fld="0" item="0"/>
        </tpls>
      </m>
      <m>
        <tpls c="8">
          <tpl fld="1" item="5"/>
          <tpl hier="17" item="12"/>
          <tpl hier="19" item="1"/>
          <tpl hier="20" item="2"/>
          <tpl hier="22" item="11"/>
          <tpl hier="23" item="5"/>
          <tpl hier="24" item="4"/>
          <tpl fld="0" item="0"/>
        </tpls>
      </m>
      <m>
        <tpls c="8">
          <tpl fld="1" item="1"/>
          <tpl hier="17" item="12"/>
          <tpl hier="19" item="1"/>
          <tpl hier="20" item="2"/>
          <tpl hier="22" item="11"/>
          <tpl hier="23" item="5"/>
          <tpl hier="24" item="4"/>
          <tpl fld="0" item="0"/>
        </tpls>
      </m>
      <m>
        <tpls c="8">
          <tpl fld="1" item="121"/>
          <tpl hier="17" item="12"/>
          <tpl hier="19" item="1"/>
          <tpl hier="20" item="2"/>
          <tpl hier="22" item="11"/>
          <tpl hier="23" item="5"/>
          <tpl hier="24" item="4"/>
          <tpl fld="0" item="1"/>
        </tpls>
      </m>
      <n v="158.72000122070313">
        <tpls c="8">
          <tpl fld="1" item="93"/>
          <tpl hier="17" item="12"/>
          <tpl hier="19" item="1"/>
          <tpl hier="20" item="2"/>
          <tpl hier="22" item="11"/>
          <tpl hier="23" item="5"/>
          <tpl hier="24" item="4"/>
          <tpl fld="0" item="1"/>
        </tpls>
      </n>
      <m>
        <tpls c="8">
          <tpl fld="1" item="61"/>
          <tpl hier="17" item="12"/>
          <tpl hier="19" item="1"/>
          <tpl hier="20" item="2"/>
          <tpl hier="22" item="11"/>
          <tpl hier="23" item="5"/>
          <tpl hier="24" item="4"/>
          <tpl fld="0" item="1"/>
        </tpls>
      </m>
      <m>
        <tpls c="8">
          <tpl fld="1" item="33"/>
          <tpl hier="17" item="12"/>
          <tpl hier="19" item="1"/>
          <tpl hier="20" item="2"/>
          <tpl hier="22" item="11"/>
          <tpl hier="23" item="5"/>
          <tpl hier="24" item="4"/>
          <tpl fld="0" item="1"/>
        </tpls>
      </m>
      <m>
        <tpls c="8">
          <tpl fld="1" item="9"/>
          <tpl hier="17" item="12"/>
          <tpl hier="19" item="1"/>
          <tpl hier="20" item="2"/>
          <tpl hier="22" item="11"/>
          <tpl hier="23" item="5"/>
          <tpl hier="24" item="4"/>
          <tpl fld="0" item="1"/>
        </tpls>
      </m>
      <n v="1">
        <tpls c="8">
          <tpl fld="1" item="156"/>
          <tpl hier="17" item="12"/>
          <tpl hier="19" item="1"/>
          <tpl hier="20" item="2"/>
          <tpl hier="22" item="11"/>
          <tpl hier="23" item="5"/>
          <tpl hier="24" item="4"/>
          <tpl fld="0" item="0"/>
        </tpls>
      </n>
      <n v="79.360000610351563">
        <tpls c="8">
          <tpl fld="1" item="156"/>
          <tpl hier="17" item="12"/>
          <tpl hier="19" item="1"/>
          <tpl hier="20" item="2"/>
          <tpl hier="22" item="11"/>
          <tpl hier="23" item="5"/>
          <tpl hier="24" item="4"/>
          <tpl fld="0" item="1"/>
        </tpls>
      </n>
      <m>
        <tpls c="8">
          <tpl fld="1" item="92"/>
          <tpl hier="17" item="12"/>
          <tpl hier="19" item="1"/>
          <tpl hier="20" item="2"/>
          <tpl hier="22" item="11"/>
          <tpl hier="23" item="5"/>
          <tpl hier="24" item="4"/>
          <tpl fld="0" item="0"/>
        </tpls>
      </m>
      <m>
        <tpls c="8">
          <tpl fld="1" item="92"/>
          <tpl hier="17" item="12"/>
          <tpl hier="19" item="1"/>
          <tpl hier="20" item="2"/>
          <tpl hier="22" item="11"/>
          <tpl hier="23" item="5"/>
          <tpl hier="24" item="4"/>
          <tpl fld="0" item="1"/>
        </tpls>
      </m>
      <m>
        <tpls c="8">
          <tpl fld="1" item="36"/>
          <tpl hier="17" item="12"/>
          <tpl hier="19" item="1"/>
          <tpl hier="20" item="2"/>
          <tpl hier="22" item="11"/>
          <tpl hier="23" item="5"/>
          <tpl hier="24" item="4"/>
          <tpl fld="0" item="0"/>
        </tpls>
      </m>
      <m>
        <tpls c="8">
          <tpl fld="1" item="36"/>
          <tpl hier="17" item="12"/>
          <tpl hier="19" item="1"/>
          <tpl hier="20" item="2"/>
          <tpl hier="22" item="11"/>
          <tpl hier="23" item="5"/>
          <tpl hier="24" item="4"/>
          <tpl fld="0" item="1"/>
        </tpls>
      </m>
      <n v="87">
        <tpls c="8">
          <tpl hier="16" item="4294967295"/>
          <tpl hier="17" item="12"/>
          <tpl hier="19" item="1"/>
          <tpl hier="20" item="2"/>
          <tpl hier="22" item="11"/>
          <tpl hier="23" item="5"/>
          <tpl hier="24" item="4"/>
          <tpl fld="0" item="0"/>
        </tpls>
      </n>
      <n v="7618.56005859375">
        <tpls c="8">
          <tpl hier="16" item="4294967295"/>
          <tpl hier="17" item="12"/>
          <tpl hier="19" item="1"/>
          <tpl hier="20" item="2"/>
          <tpl hier="22" item="11"/>
          <tpl hier="23" item="5"/>
          <tpl hier="24" item="4"/>
          <tpl fld="0" item="1"/>
        </tpls>
      </n>
      <n v="2">
        <tpls c="8">
          <tpl fld="1" item="192"/>
          <tpl hier="17" item="12"/>
          <tpl hier="19" item="1"/>
          <tpl hier="20" item="2"/>
          <tpl hier="22" item="11"/>
          <tpl hier="23" item="5"/>
          <tpl hier="24" item="4"/>
          <tpl fld="0" item="0"/>
        </tpls>
      </n>
      <n v="238.08000183105469">
        <tpls c="8">
          <tpl fld="1" item="192"/>
          <tpl hier="17" item="12"/>
          <tpl hier="19" item="1"/>
          <tpl hier="20" item="2"/>
          <tpl hier="22" item="11"/>
          <tpl hier="23" item="5"/>
          <tpl hier="24" item="4"/>
          <tpl fld="0" item="1"/>
        </tpls>
      </n>
      <m>
        <tpls c="8">
          <tpl fld="1" item="184"/>
          <tpl hier="17" item="12"/>
          <tpl hier="19" item="1"/>
          <tpl hier="20" item="2"/>
          <tpl hier="22" item="11"/>
          <tpl hier="23" item="5"/>
          <tpl hier="24" item="4"/>
          <tpl fld="0" item="0"/>
        </tpls>
      </m>
      <m>
        <tpls c="8">
          <tpl fld="1" item="184"/>
          <tpl hier="17" item="12"/>
          <tpl hier="19" item="1"/>
          <tpl hier="20" item="2"/>
          <tpl hier="22" item="11"/>
          <tpl hier="23" item="5"/>
          <tpl hier="24" item="4"/>
          <tpl fld="0" item="1"/>
        </tpls>
      </m>
      <m>
        <tpls c="8">
          <tpl fld="1" item="176"/>
          <tpl hier="17" item="12"/>
          <tpl hier="19" item="1"/>
          <tpl hier="20" item="2"/>
          <tpl hier="22" item="11"/>
          <tpl hier="23" item="5"/>
          <tpl hier="24" item="4"/>
          <tpl fld="0" item="0"/>
        </tpls>
      </m>
      <m>
        <tpls c="8">
          <tpl fld="1" item="176"/>
          <tpl hier="17" item="12"/>
          <tpl hier="19" item="1"/>
          <tpl hier="20" item="2"/>
          <tpl hier="22" item="11"/>
          <tpl hier="23" item="5"/>
          <tpl hier="24" item="4"/>
          <tpl fld="0" item="1"/>
        </tpls>
      </m>
      <m>
        <tpls c="8">
          <tpl fld="1" item="168"/>
          <tpl hier="17" item="12"/>
          <tpl hier="19" item="1"/>
          <tpl hier="20" item="2"/>
          <tpl hier="22" item="11"/>
          <tpl hier="23" item="5"/>
          <tpl hier="24" item="4"/>
          <tpl fld="0" item="0"/>
        </tpls>
      </m>
      <m>
        <tpls c="8">
          <tpl fld="1" item="168"/>
          <tpl hier="17" item="12"/>
          <tpl hier="19" item="1"/>
          <tpl hier="20" item="2"/>
          <tpl hier="22" item="11"/>
          <tpl hier="23" item="5"/>
          <tpl hier="24" item="4"/>
          <tpl fld="0" item="1"/>
        </tpls>
      </m>
      <m>
        <tpls c="8">
          <tpl fld="1" item="160"/>
          <tpl hier="17" item="12"/>
          <tpl hier="19" item="1"/>
          <tpl hier="20" item="2"/>
          <tpl hier="22" item="11"/>
          <tpl hier="23" item="5"/>
          <tpl hier="24" item="4"/>
          <tpl fld="0" item="0"/>
        </tpls>
      </m>
      <m>
        <tpls c="8">
          <tpl fld="1" item="160"/>
          <tpl hier="17" item="12"/>
          <tpl hier="19" item="1"/>
          <tpl hier="20" item="2"/>
          <tpl hier="22" item="11"/>
          <tpl hier="23" item="5"/>
          <tpl hier="24" item="4"/>
          <tpl fld="0" item="1"/>
        </tpls>
      </m>
      <n v="1">
        <tpls c="8">
          <tpl fld="1" item="152"/>
          <tpl hier="17" item="12"/>
          <tpl hier="19" item="1"/>
          <tpl hier="20" item="2"/>
          <tpl hier="22" item="11"/>
          <tpl hier="23" item="5"/>
          <tpl hier="24" item="4"/>
          <tpl fld="0" item="0"/>
        </tpls>
      </n>
      <n v="79.360000610351563">
        <tpls c="8">
          <tpl fld="1" item="152"/>
          <tpl hier="17" item="12"/>
          <tpl hier="19" item="1"/>
          <tpl hier="20" item="2"/>
          <tpl hier="22" item="11"/>
          <tpl hier="23" item="5"/>
          <tpl hier="24" item="4"/>
          <tpl fld="0" item="1"/>
        </tpls>
      </n>
      <m>
        <tpls c="8">
          <tpl fld="1" item="144"/>
          <tpl hier="17" item="12"/>
          <tpl hier="19" item="1"/>
          <tpl hier="20" item="2"/>
          <tpl hier="22" item="11"/>
          <tpl hier="23" item="5"/>
          <tpl hier="24" item="4"/>
          <tpl fld="0" item="0"/>
        </tpls>
      </m>
      <m>
        <tpls c="8">
          <tpl fld="1" item="144"/>
          <tpl hier="17" item="12"/>
          <tpl hier="19" item="1"/>
          <tpl hier="20" item="2"/>
          <tpl hier="22" item="11"/>
          <tpl hier="23" item="5"/>
          <tpl hier="24" item="4"/>
          <tpl fld="0" item="1"/>
        </tpls>
      </m>
      <n v="1">
        <tpls c="8">
          <tpl fld="1" item="136"/>
          <tpl hier="17" item="12"/>
          <tpl hier="19" item="1"/>
          <tpl hier="20" item="2"/>
          <tpl hier="22" item="11"/>
          <tpl hier="23" item="5"/>
          <tpl hier="24" item="4"/>
          <tpl fld="0" item="0"/>
        </tpls>
      </n>
      <n v="79.360000610351563">
        <tpls c="8">
          <tpl fld="1" item="136"/>
          <tpl hier="17" item="12"/>
          <tpl hier="19" item="1"/>
          <tpl hier="20" item="2"/>
          <tpl hier="22" item="11"/>
          <tpl hier="23" item="5"/>
          <tpl hier="24" item="4"/>
          <tpl fld="0" item="1"/>
        </tpls>
      </n>
      <m>
        <tpls c="8">
          <tpl fld="1" item="128"/>
          <tpl hier="17" item="12"/>
          <tpl hier="19" item="1"/>
          <tpl hier="20" item="2"/>
          <tpl hier="22" item="11"/>
          <tpl hier="23" item="5"/>
          <tpl hier="24" item="4"/>
          <tpl fld="0" item="0"/>
        </tpls>
      </m>
      <m>
        <tpls c="8">
          <tpl fld="1" item="128"/>
          <tpl hier="17" item="12"/>
          <tpl hier="19" item="1"/>
          <tpl hier="20" item="2"/>
          <tpl hier="22" item="11"/>
          <tpl hier="23" item="5"/>
          <tpl hier="24" item="4"/>
          <tpl fld="0" item="1"/>
        </tpls>
      </m>
      <m>
        <tpls c="8">
          <tpl fld="1" item="120"/>
          <tpl hier="17" item="12"/>
          <tpl hier="19" item="1"/>
          <tpl hier="20" item="2"/>
          <tpl hier="22" item="11"/>
          <tpl hier="23" item="5"/>
          <tpl hier="24" item="4"/>
          <tpl fld="0" item="0"/>
        </tpls>
      </m>
      <m>
        <tpls c="8">
          <tpl fld="1" item="120"/>
          <tpl hier="17" item="12"/>
          <tpl hier="19" item="1"/>
          <tpl hier="20" item="2"/>
          <tpl hier="22" item="11"/>
          <tpl hier="23" item="5"/>
          <tpl hier="24" item="4"/>
          <tpl fld="0" item="1"/>
        </tpls>
      </m>
      <m>
        <tpls c="8">
          <tpl fld="1" item="112"/>
          <tpl hier="17" item="12"/>
          <tpl hier="19" item="1"/>
          <tpl hier="20" item="2"/>
          <tpl hier="22" item="11"/>
          <tpl hier="23" item="5"/>
          <tpl hier="24" item="4"/>
          <tpl fld="0" item="0"/>
        </tpls>
      </m>
      <m>
        <tpls c="8">
          <tpl fld="1" item="112"/>
          <tpl hier="17" item="12"/>
          <tpl hier="19" item="1"/>
          <tpl hier="20" item="2"/>
          <tpl hier="22" item="11"/>
          <tpl hier="23" item="5"/>
          <tpl hier="24" item="4"/>
          <tpl fld="0" item="1"/>
        </tpls>
      </m>
      <m>
        <tpls c="8">
          <tpl fld="1" item="104"/>
          <tpl hier="17" item="12"/>
          <tpl hier="19" item="1"/>
          <tpl hier="20" item="2"/>
          <tpl hier="22" item="11"/>
          <tpl hier="23" item="5"/>
          <tpl hier="24" item="4"/>
          <tpl fld="0" item="0"/>
        </tpls>
      </m>
      <m>
        <tpls c="8">
          <tpl fld="1" item="104"/>
          <tpl hier="17" item="12"/>
          <tpl hier="19" item="1"/>
          <tpl hier="20" item="2"/>
          <tpl hier="22" item="11"/>
          <tpl hier="23" item="5"/>
          <tpl hier="24" item="4"/>
          <tpl fld="0" item="1"/>
        </tpls>
      </m>
      <m>
        <tpls c="8">
          <tpl fld="1" item="96"/>
          <tpl hier="17" item="12"/>
          <tpl hier="19" item="1"/>
          <tpl hier="20" item="2"/>
          <tpl hier="22" item="11"/>
          <tpl hier="23" item="5"/>
          <tpl hier="24" item="4"/>
          <tpl fld="0" item="0"/>
        </tpls>
      </m>
      <m>
        <tpls c="8">
          <tpl fld="1" item="96"/>
          <tpl hier="17" item="12"/>
          <tpl hier="19" item="1"/>
          <tpl hier="20" item="2"/>
          <tpl hier="22" item="11"/>
          <tpl hier="23" item="5"/>
          <tpl hier="24" item="4"/>
          <tpl fld="0" item="1"/>
        </tpls>
      </m>
      <m>
        <tpls c="8">
          <tpl fld="1" item="88"/>
          <tpl hier="17" item="12"/>
          <tpl hier="19" item="1"/>
          <tpl hier="20" item="2"/>
          <tpl hier="22" item="11"/>
          <tpl hier="23" item="5"/>
          <tpl hier="24" item="4"/>
          <tpl fld="0" item="0"/>
        </tpls>
      </m>
      <m>
        <tpls c="8">
          <tpl fld="1" item="88"/>
          <tpl hier="17" item="12"/>
          <tpl hier="19" item="1"/>
          <tpl hier="20" item="2"/>
          <tpl hier="22" item="11"/>
          <tpl hier="23" item="5"/>
          <tpl hier="24" item="4"/>
          <tpl fld="0" item="1"/>
        </tpls>
      </m>
      <m>
        <tpls c="8">
          <tpl fld="1" item="80"/>
          <tpl hier="17" item="12"/>
          <tpl hier="19" item="1"/>
          <tpl hier="20" item="2"/>
          <tpl hier="22" item="11"/>
          <tpl hier="23" item="5"/>
          <tpl hier="24" item="4"/>
          <tpl fld="0" item="0"/>
        </tpls>
      </m>
      <m>
        <tpls c="8">
          <tpl fld="1" item="80"/>
          <tpl hier="17" item="12"/>
          <tpl hier="19" item="1"/>
          <tpl hier="20" item="2"/>
          <tpl hier="22" item="11"/>
          <tpl hier="23" item="5"/>
          <tpl hier="24" item="4"/>
          <tpl fld="0" item="1"/>
        </tpls>
      </m>
      <m>
        <tpls c="8">
          <tpl fld="1" item="72"/>
          <tpl hier="17" item="12"/>
          <tpl hier="19" item="1"/>
          <tpl hier="20" item="2"/>
          <tpl hier="22" item="11"/>
          <tpl hier="23" item="5"/>
          <tpl hier="24" item="4"/>
          <tpl fld="0" item="0"/>
        </tpls>
      </m>
      <m>
        <tpls c="8">
          <tpl fld="1" item="72"/>
          <tpl hier="17" item="12"/>
          <tpl hier="19" item="1"/>
          <tpl hier="20" item="2"/>
          <tpl hier="22" item="11"/>
          <tpl hier="23" item="5"/>
          <tpl hier="24" item="4"/>
          <tpl fld="0" item="1"/>
        </tpls>
      </m>
      <m>
        <tpls c="8">
          <tpl fld="1" item="64"/>
          <tpl hier="17" item="12"/>
          <tpl hier="19" item="1"/>
          <tpl hier="20" item="2"/>
          <tpl hier="22" item="11"/>
          <tpl hier="23" item="5"/>
          <tpl hier="24" item="4"/>
          <tpl fld="0" item="0"/>
        </tpls>
      </m>
      <m>
        <tpls c="8">
          <tpl fld="1" item="64"/>
          <tpl hier="17" item="12"/>
          <tpl hier="19" item="1"/>
          <tpl hier="20" item="2"/>
          <tpl hier="22" item="11"/>
          <tpl hier="23" item="5"/>
          <tpl hier="24" item="4"/>
          <tpl fld="0" item="1"/>
        </tpls>
      </m>
      <m>
        <tpls c="8">
          <tpl fld="1" item="56"/>
          <tpl hier="17" item="12"/>
          <tpl hier="19" item="1"/>
          <tpl hier="20" item="2"/>
          <tpl hier="22" item="11"/>
          <tpl hier="23" item="5"/>
          <tpl hier="24" item="4"/>
          <tpl fld="0" item="0"/>
        </tpls>
      </m>
      <m>
        <tpls c="8">
          <tpl fld="1" item="56"/>
          <tpl hier="17" item="12"/>
          <tpl hier="19" item="1"/>
          <tpl hier="20" item="2"/>
          <tpl hier="22" item="11"/>
          <tpl hier="23" item="5"/>
          <tpl hier="24" item="4"/>
          <tpl fld="0" item="1"/>
        </tpls>
      </m>
      <m>
        <tpls c="8">
          <tpl fld="1" item="48"/>
          <tpl hier="17" item="12"/>
          <tpl hier="19" item="1"/>
          <tpl hier="20" item="2"/>
          <tpl hier="22" item="11"/>
          <tpl hier="23" item="5"/>
          <tpl hier="24" item="4"/>
          <tpl fld="0" item="0"/>
        </tpls>
      </m>
      <m>
        <tpls c="8">
          <tpl fld="1" item="48"/>
          <tpl hier="17" item="12"/>
          <tpl hier="19" item="1"/>
          <tpl hier="20" item="2"/>
          <tpl hier="22" item="11"/>
          <tpl hier="23" item="5"/>
          <tpl hier="24" item="4"/>
          <tpl fld="0" item="1"/>
        </tpls>
      </m>
      <m>
        <tpls c="8">
          <tpl fld="1" item="40"/>
          <tpl hier="17" item="12"/>
          <tpl hier="19" item="1"/>
          <tpl hier="20" item="2"/>
          <tpl hier="22" item="11"/>
          <tpl hier="23" item="5"/>
          <tpl hier="24" item="4"/>
          <tpl fld="0" item="0"/>
        </tpls>
      </m>
      <m>
        <tpls c="8">
          <tpl fld="1" item="40"/>
          <tpl hier="17" item="12"/>
          <tpl hier="19" item="1"/>
          <tpl hier="20" item="2"/>
          <tpl hier="22" item="11"/>
          <tpl hier="23" item="5"/>
          <tpl hier="24" item="4"/>
          <tpl fld="0" item="1"/>
        </tpls>
      </m>
      <m>
        <tpls c="8">
          <tpl fld="1" item="32"/>
          <tpl hier="17" item="12"/>
          <tpl hier="19" item="1"/>
          <tpl hier="20" item="2"/>
          <tpl hier="22" item="11"/>
          <tpl hier="23" item="5"/>
          <tpl hier="24" item="4"/>
          <tpl fld="0" item="0"/>
        </tpls>
      </m>
      <m>
        <tpls c="8">
          <tpl fld="1" item="32"/>
          <tpl hier="17" item="12"/>
          <tpl hier="19" item="1"/>
          <tpl hier="20" item="2"/>
          <tpl hier="22" item="11"/>
          <tpl hier="23" item="5"/>
          <tpl hier="24" item="4"/>
          <tpl fld="0" item="1"/>
        </tpls>
      </m>
      <m>
        <tpls c="8">
          <tpl fld="1" item="24"/>
          <tpl hier="17" item="12"/>
          <tpl hier="19" item="1"/>
          <tpl hier="20" item="2"/>
          <tpl hier="22" item="11"/>
          <tpl hier="23" item="5"/>
          <tpl hier="24" item="4"/>
          <tpl fld="0" item="0"/>
        </tpls>
      </m>
      <m>
        <tpls c="8">
          <tpl fld="1" item="24"/>
          <tpl hier="17" item="12"/>
          <tpl hier="19" item="1"/>
          <tpl hier="20" item="2"/>
          <tpl hier="22" item="11"/>
          <tpl hier="23" item="5"/>
          <tpl hier="24" item="4"/>
          <tpl fld="0" item="1"/>
        </tpls>
      </m>
      <m>
        <tpls c="8">
          <tpl fld="1" item="16"/>
          <tpl hier="17" item="12"/>
          <tpl hier="19" item="1"/>
          <tpl hier="20" item="2"/>
          <tpl hier="22" item="11"/>
          <tpl hier="23" item="5"/>
          <tpl hier="24" item="4"/>
          <tpl fld="0" item="0"/>
        </tpls>
      </m>
      <m>
        <tpls c="8">
          <tpl fld="1" item="16"/>
          <tpl hier="17" item="12"/>
          <tpl hier="19" item="1"/>
          <tpl hier="20" item="2"/>
          <tpl hier="22" item="11"/>
          <tpl hier="23" item="5"/>
          <tpl hier="24" item="4"/>
          <tpl fld="0" item="1"/>
        </tpls>
      </m>
      <m>
        <tpls c="8">
          <tpl fld="1" item="8"/>
          <tpl hier="17" item="12"/>
          <tpl hier="19" item="1"/>
          <tpl hier="20" item="2"/>
          <tpl hier="22" item="11"/>
          <tpl hier="23" item="5"/>
          <tpl hier="24" item="4"/>
          <tpl fld="0" item="0"/>
        </tpls>
      </m>
      <m>
        <tpls c="8">
          <tpl fld="1" item="8"/>
          <tpl hier="17" item="12"/>
          <tpl hier="19" item="1"/>
          <tpl hier="20" item="2"/>
          <tpl hier="22" item="11"/>
          <tpl hier="23" item="5"/>
          <tpl hier="24" item="4"/>
          <tpl fld="0" item="1"/>
        </tpls>
      </m>
      <m>
        <tpls c="8">
          <tpl fld="1" item="0"/>
          <tpl hier="17" item="12"/>
          <tpl hier="19" item="1"/>
          <tpl hier="20" item="2"/>
          <tpl hier="22" item="11"/>
          <tpl hier="23" item="5"/>
          <tpl hier="24" item="4"/>
          <tpl fld="0" item="0"/>
        </tpls>
      </m>
      <m>
        <tpls c="8">
          <tpl fld="1" item="0"/>
          <tpl hier="17" item="12"/>
          <tpl hier="19" item="1"/>
          <tpl hier="20" item="2"/>
          <tpl hier="22" item="11"/>
          <tpl hier="23" item="5"/>
          <tpl hier="24" item="4"/>
          <tpl fld="0" item="1"/>
        </tpls>
      </m>
      <n v="158.72000122070313">
        <tpls c="8">
          <tpl fld="1" item="71"/>
          <tpl hier="17" item="12"/>
          <tpl hier="19" item="1"/>
          <tpl hier="20" item="2"/>
          <tpl hier="22" item="11"/>
          <tpl hier="23" item="5"/>
          <tpl hier="24" item="4"/>
          <tpl fld="0" item="1"/>
        </tpls>
      </n>
      <m>
        <tpls c="8">
          <tpl fld="1" item="15"/>
          <tpl hier="17" item="12"/>
          <tpl hier="19" item="1"/>
          <tpl hier="20" item="2"/>
          <tpl hier="22" item="11"/>
          <tpl hier="23" item="5"/>
          <tpl hier="24" item="4"/>
          <tpl fld="0" item="1"/>
        </tpls>
      </m>
      <m>
        <tpls c="8">
          <tpl fld="1" item="23"/>
          <tpl hier="17" item="12"/>
          <tpl hier="19" item="1"/>
          <tpl hier="20" item="2"/>
          <tpl hier="22" item="11"/>
          <tpl hier="23" item="5"/>
          <tpl hier="24" item="4"/>
          <tpl fld="0" item="1"/>
        </tpls>
      </m>
      <m>
        <tpls c="8">
          <tpl fld="1" item="1"/>
          <tpl hier="17" item="12"/>
          <tpl hier="19" item="1"/>
          <tpl hier="20" item="2"/>
          <tpl hier="22" item="11"/>
          <tpl hier="23" item="5"/>
          <tpl hier="24" item="4"/>
          <tpl fld="0" item="1"/>
        </tpls>
      </m>
      <n v="158.72000122070313">
        <tpls c="8">
          <tpl fld="1" item="57"/>
          <tpl hier="17" item="12"/>
          <tpl hier="19" item="1"/>
          <tpl hier="20" item="2"/>
          <tpl hier="22" item="11"/>
          <tpl hier="23" item="5"/>
          <tpl hier="24" item="4"/>
          <tpl fld="0" item="1"/>
        </tpls>
      </n>
      <m>
        <tpls c="8">
          <tpl fld="1" item="129"/>
          <tpl hier="17" item="12"/>
          <tpl hier="19" item="1"/>
          <tpl hier="20" item="2"/>
          <tpl hier="22" item="11"/>
          <tpl hier="23" item="5"/>
          <tpl hier="24" item="4"/>
          <tpl fld="0" item="1"/>
        </tpls>
      </m>
      <m>
        <tpls c="8">
          <tpl fld="1" item="28"/>
          <tpl hier="17" item="12"/>
          <tpl hier="19" item="1"/>
          <tpl hier="20" item="2"/>
          <tpl hier="22" item="11"/>
          <tpl hier="23" item="5"/>
          <tpl hier="24" item="4"/>
          <tpl fld="0" item="1"/>
        </tpls>
      </m>
      <m>
        <tpls c="8">
          <tpl fld="1" item="84"/>
          <tpl hier="17" item="12"/>
          <tpl hier="19" item="1"/>
          <tpl hier="20" item="2"/>
          <tpl hier="22" item="11"/>
          <tpl hier="23" item="5"/>
          <tpl hier="24" item="4"/>
          <tpl fld="0" item="1"/>
        </tpls>
      </m>
      <m>
        <tpls c="8">
          <tpl fld="1" item="140"/>
          <tpl hier="17" item="12"/>
          <tpl hier="19" item="1"/>
          <tpl hier="20" item="2"/>
          <tpl hier="22" item="11"/>
          <tpl hier="23" item="5"/>
          <tpl hier="24" item="4"/>
          <tpl fld="0" item="1"/>
        </tpls>
      </m>
      <m>
        <tpls c="8">
          <tpl fld="1" item="188"/>
          <tpl hier="17" item="12"/>
          <tpl hier="19" item="1"/>
          <tpl hier="20" item="2"/>
          <tpl hier="22" item="11"/>
          <tpl hier="23" item="5"/>
          <tpl hier="24" item="4"/>
          <tpl fld="0" item="0"/>
        </tpls>
      </m>
      <m>
        <tpls c="8">
          <tpl fld="1" item="188"/>
          <tpl hier="17" item="12"/>
          <tpl hier="19" item="1"/>
          <tpl hier="20" item="2"/>
          <tpl hier="22" item="11"/>
          <tpl hier="23" item="5"/>
          <tpl hier="24" item="4"/>
          <tpl fld="0" item="1"/>
        </tpls>
      </m>
      <n v="1">
        <tpls c="8">
          <tpl fld="1" item="108"/>
          <tpl hier="17" item="12"/>
          <tpl hier="19" item="1"/>
          <tpl hier="20" item="2"/>
          <tpl hier="22" item="11"/>
          <tpl hier="23" item="5"/>
          <tpl hier="24" item="4"/>
          <tpl fld="0" item="0"/>
        </tpls>
      </n>
      <n v="79.360000610351563">
        <tpls c="8">
          <tpl fld="1" item="108"/>
          <tpl hier="17" item="12"/>
          <tpl hier="19" item="1"/>
          <tpl hier="20" item="2"/>
          <tpl hier="22" item="11"/>
          <tpl hier="23" item="5"/>
          <tpl hier="24" item="4"/>
          <tpl fld="0" item="1"/>
        </tpls>
      </n>
      <m>
        <tpls c="8">
          <tpl fld="1" item="44"/>
          <tpl hier="17" item="12"/>
          <tpl hier="19" item="1"/>
          <tpl hier="20" item="2"/>
          <tpl hier="22" item="11"/>
          <tpl hier="23" item="5"/>
          <tpl hier="24" item="4"/>
          <tpl fld="0" item="0"/>
        </tpls>
      </m>
      <m>
        <tpls c="8">
          <tpl fld="1" item="44"/>
          <tpl hier="17" item="12"/>
          <tpl hier="19" item="1"/>
          <tpl hier="20" item="2"/>
          <tpl hier="22" item="11"/>
          <tpl hier="23" item="5"/>
          <tpl hier="24" item="4"/>
          <tpl fld="0" item="1"/>
        </tpls>
      </m>
      <m>
        <tpls c="8">
          <tpl fld="1" item="199"/>
          <tpl hier="17" item="12"/>
          <tpl hier="19" item="1"/>
          <tpl hier="20" item="2"/>
          <tpl hier="22" item="11"/>
          <tpl hier="23" item="5"/>
          <tpl hier="24" item="4"/>
          <tpl fld="0" item="0"/>
        </tpls>
      </m>
      <m>
        <tpls c="8">
          <tpl fld="1" item="199"/>
          <tpl hier="17" item="12"/>
          <tpl hier="19" item="1"/>
          <tpl hier="20" item="2"/>
          <tpl hier="22" item="11"/>
          <tpl hier="23" item="5"/>
          <tpl hier="24" item="4"/>
          <tpl fld="0" item="1"/>
        </tpls>
      </m>
      <m>
        <tpls c="8">
          <tpl fld="1" item="191"/>
          <tpl hier="17" item="12"/>
          <tpl hier="19" item="1"/>
          <tpl hier="20" item="2"/>
          <tpl hier="22" item="11"/>
          <tpl hier="23" item="5"/>
          <tpl hier="24" item="4"/>
          <tpl fld="0" item="0"/>
        </tpls>
      </m>
      <m>
        <tpls c="8">
          <tpl fld="1" item="191"/>
          <tpl hier="17" item="12"/>
          <tpl hier="19" item="1"/>
          <tpl hier="20" item="2"/>
          <tpl hier="22" item="11"/>
          <tpl hier="23" item="5"/>
          <tpl hier="24" item="4"/>
          <tpl fld="0" item="1"/>
        </tpls>
      </m>
      <n v="1">
        <tpls c="8">
          <tpl fld="1" item="183"/>
          <tpl hier="17" item="12"/>
          <tpl hier="19" item="1"/>
          <tpl hier="20" item="2"/>
          <tpl hier="22" item="11"/>
          <tpl hier="23" item="5"/>
          <tpl hier="24" item="4"/>
          <tpl fld="0" item="0"/>
        </tpls>
      </n>
      <n v="79.360000610351563">
        <tpls c="8">
          <tpl fld="1" item="183"/>
          <tpl hier="17" item="12"/>
          <tpl hier="19" item="1"/>
          <tpl hier="20" item="2"/>
          <tpl hier="22" item="11"/>
          <tpl hier="23" item="5"/>
          <tpl hier="24" item="4"/>
          <tpl fld="0" item="1"/>
        </tpls>
      </n>
      <m>
        <tpls c="8">
          <tpl fld="1" item="175"/>
          <tpl hier="17" item="12"/>
          <tpl hier="19" item="1"/>
          <tpl hier="20" item="2"/>
          <tpl hier="22" item="11"/>
          <tpl hier="23" item="5"/>
          <tpl hier="24" item="4"/>
          <tpl fld="0" item="0"/>
        </tpls>
      </m>
      <m>
        <tpls c="8">
          <tpl fld="1" item="175"/>
          <tpl hier="17" item="12"/>
          <tpl hier="19" item="1"/>
          <tpl hier="20" item="2"/>
          <tpl hier="22" item="11"/>
          <tpl hier="23" item="5"/>
          <tpl hier="24" item="4"/>
          <tpl fld="0" item="1"/>
        </tpls>
      </m>
      <n v="1">
        <tpls c="8">
          <tpl fld="1" item="167"/>
          <tpl hier="17" item="12"/>
          <tpl hier="19" item="1"/>
          <tpl hier="20" item="2"/>
          <tpl hier="22" item="11"/>
          <tpl hier="23" item="5"/>
          <tpl hier="24" item="4"/>
          <tpl fld="0" item="0"/>
        </tpls>
      </n>
      <n v="79.360000610351563">
        <tpls c="8">
          <tpl fld="1" item="167"/>
          <tpl hier="17" item="12"/>
          <tpl hier="19" item="1"/>
          <tpl hier="20" item="2"/>
          <tpl hier="22" item="11"/>
          <tpl hier="23" item="5"/>
          <tpl hier="24" item="4"/>
          <tpl fld="0" item="1"/>
        </tpls>
      </n>
      <m>
        <tpls c="8">
          <tpl fld="1" item="159"/>
          <tpl hier="17" item="12"/>
          <tpl hier="19" item="1"/>
          <tpl hier="20" item="2"/>
          <tpl hier="22" item="11"/>
          <tpl hier="23" item="5"/>
          <tpl hier="24" item="4"/>
          <tpl fld="0" item="0"/>
        </tpls>
      </m>
      <m>
        <tpls c="8">
          <tpl fld="1" item="159"/>
          <tpl hier="17" item="12"/>
          <tpl hier="19" item="1"/>
          <tpl hier="20" item="2"/>
          <tpl hier="22" item="11"/>
          <tpl hier="23" item="5"/>
          <tpl hier="24" item="4"/>
          <tpl fld="0" item="1"/>
        </tpls>
      </m>
      <n v="1">
        <tpls c="8">
          <tpl fld="1" item="151"/>
          <tpl hier="17" item="12"/>
          <tpl hier="19" item="1"/>
          <tpl hier="20" item="2"/>
          <tpl hier="22" item="11"/>
          <tpl hier="23" item="5"/>
          <tpl hier="24" item="4"/>
          <tpl fld="0" item="0"/>
        </tpls>
      </n>
      <n v="79.360000610351563">
        <tpls c="8">
          <tpl fld="1" item="151"/>
          <tpl hier="17" item="12"/>
          <tpl hier="19" item="1"/>
          <tpl hier="20" item="2"/>
          <tpl hier="22" item="11"/>
          <tpl hier="23" item="5"/>
          <tpl hier="24" item="4"/>
          <tpl fld="0" item="1"/>
        </tpls>
      </n>
      <m>
        <tpls c="8">
          <tpl fld="1" item="143"/>
          <tpl hier="17" item="12"/>
          <tpl hier="19" item="1"/>
          <tpl hier="20" item="2"/>
          <tpl hier="22" item="11"/>
          <tpl hier="23" item="5"/>
          <tpl hier="24" item="4"/>
          <tpl fld="0" item="0"/>
        </tpls>
      </m>
      <m>
        <tpls c="8">
          <tpl fld="1" item="143"/>
          <tpl hier="17" item="12"/>
          <tpl hier="19" item="1"/>
          <tpl hier="20" item="2"/>
          <tpl hier="22" item="11"/>
          <tpl hier="23" item="5"/>
          <tpl hier="24" item="4"/>
          <tpl fld="0" item="1"/>
        </tpls>
      </m>
      <m>
        <tpls c="8">
          <tpl fld="1" item="135"/>
          <tpl hier="17" item="12"/>
          <tpl hier="19" item="1"/>
          <tpl hier="20" item="2"/>
          <tpl hier="22" item="11"/>
          <tpl hier="23" item="5"/>
          <tpl hier="24" item="4"/>
          <tpl fld="0" item="0"/>
        </tpls>
      </m>
      <m>
        <tpls c="8">
          <tpl fld="1" item="135"/>
          <tpl hier="17" item="12"/>
          <tpl hier="19" item="1"/>
          <tpl hier="20" item="2"/>
          <tpl hier="22" item="11"/>
          <tpl hier="23" item="5"/>
          <tpl hier="24" item="4"/>
          <tpl fld="0" item="1"/>
        </tpls>
      </m>
      <n v="2">
        <tpls c="8">
          <tpl fld="1" item="127"/>
          <tpl hier="17" item="12"/>
          <tpl hier="19" item="1"/>
          <tpl hier="20" item="2"/>
          <tpl hier="22" item="11"/>
          <tpl hier="23" item="5"/>
          <tpl hier="24" item="4"/>
          <tpl fld="0" item="0"/>
        </tpls>
      </n>
      <n v="158.72000122070313">
        <tpls c="8">
          <tpl fld="1" item="127"/>
          <tpl hier="17" item="12"/>
          <tpl hier="19" item="1"/>
          <tpl hier="20" item="2"/>
          <tpl hier="22" item="11"/>
          <tpl hier="23" item="5"/>
          <tpl hier="24" item="4"/>
          <tpl fld="0" item="1"/>
        </tpls>
      </n>
      <m>
        <tpls c="8">
          <tpl fld="1" item="119"/>
          <tpl hier="17" item="12"/>
          <tpl hier="19" item="1"/>
          <tpl hier="20" item="2"/>
          <tpl hier="22" item="11"/>
          <tpl hier="23" item="5"/>
          <tpl hier="24" item="4"/>
          <tpl fld="0" item="0"/>
        </tpls>
      </m>
      <m>
        <tpls c="8">
          <tpl fld="1" item="119"/>
          <tpl hier="17" item="12"/>
          <tpl hier="19" item="1"/>
          <tpl hier="20" item="2"/>
          <tpl hier="22" item="11"/>
          <tpl hier="23" item="5"/>
          <tpl hier="24" item="4"/>
          <tpl fld="0" item="1"/>
        </tpls>
      </m>
      <m>
        <tpls c="8">
          <tpl fld="1" item="111"/>
          <tpl hier="17" item="12"/>
          <tpl hier="19" item="1"/>
          <tpl hier="20" item="2"/>
          <tpl hier="22" item="11"/>
          <tpl hier="23" item="5"/>
          <tpl hier="24" item="4"/>
          <tpl fld="0" item="0"/>
        </tpls>
      </m>
      <m>
        <tpls c="8">
          <tpl fld="1" item="111"/>
          <tpl hier="17" item="12"/>
          <tpl hier="19" item="1"/>
          <tpl hier="20" item="2"/>
          <tpl hier="22" item="11"/>
          <tpl hier="23" item="5"/>
          <tpl hier="24" item="4"/>
          <tpl fld="0" item="1"/>
        </tpls>
      </m>
      <n v="4">
        <tpls c="8">
          <tpl fld="1" item="103"/>
          <tpl hier="17" item="12"/>
          <tpl hier="19" item="1"/>
          <tpl hier="20" item="2"/>
          <tpl hier="22" item="11"/>
          <tpl hier="23" item="5"/>
          <tpl hier="24" item="4"/>
          <tpl fld="0" item="0"/>
        </tpls>
      </n>
      <n v="317.44000244140625">
        <tpls c="8">
          <tpl fld="1" item="103"/>
          <tpl hier="17" item="12"/>
          <tpl hier="19" item="1"/>
          <tpl hier="20" item="2"/>
          <tpl hier="22" item="11"/>
          <tpl hier="23" item="5"/>
          <tpl hier="24" item="4"/>
          <tpl fld="0" item="1"/>
        </tpls>
      </n>
      <m>
        <tpls c="8">
          <tpl fld="1" item="95"/>
          <tpl hier="17" item="12"/>
          <tpl hier="19" item="1"/>
          <tpl hier="20" item="2"/>
          <tpl hier="22" item="11"/>
          <tpl hier="23" item="5"/>
          <tpl hier="24" item="4"/>
          <tpl fld="0" item="0"/>
        </tpls>
      </m>
      <m>
        <tpls c="8">
          <tpl fld="1" item="95"/>
          <tpl hier="17" item="12"/>
          <tpl hier="19" item="1"/>
          <tpl hier="20" item="2"/>
          <tpl hier="22" item="11"/>
          <tpl hier="23" item="5"/>
          <tpl hier="24" item="4"/>
          <tpl fld="0" item="1"/>
        </tpls>
      </m>
      <n v="3">
        <tpls c="8">
          <tpl fld="1" item="87"/>
          <tpl hier="17" item="12"/>
          <tpl hier="19" item="1"/>
          <tpl hier="20" item="2"/>
          <tpl hier="22" item="11"/>
          <tpl hier="23" item="5"/>
          <tpl hier="24" item="4"/>
          <tpl fld="0" item="0"/>
        </tpls>
      </n>
      <n v="238.08000183105469">
        <tpls c="8">
          <tpl fld="1" item="87"/>
          <tpl hier="17" item="12"/>
          <tpl hier="19" item="1"/>
          <tpl hier="20" item="2"/>
          <tpl hier="22" item="11"/>
          <tpl hier="23" item="5"/>
          <tpl hier="24" item="4"/>
          <tpl fld="0" item="1"/>
        </tpls>
      </n>
      <m>
        <tpls c="8">
          <tpl fld="1" item="79"/>
          <tpl hier="17" item="12"/>
          <tpl hier="19" item="1"/>
          <tpl hier="20" item="2"/>
          <tpl hier="22" item="11"/>
          <tpl hier="23" item="5"/>
          <tpl hier="24" item="4"/>
          <tpl fld="0" item="0"/>
        </tpls>
      </m>
      <m>
        <tpls c="8">
          <tpl fld="1" item="79"/>
          <tpl hier="17" item="12"/>
          <tpl hier="19" item="1"/>
          <tpl hier="20" item="2"/>
          <tpl hier="22" item="11"/>
          <tpl hier="23" item="5"/>
          <tpl hier="24" item="4"/>
          <tpl fld="0" item="1"/>
        </tpls>
      </m>
      <m>
        <tpls c="8">
          <tpl fld="1" item="63"/>
          <tpl hier="17" item="12"/>
          <tpl hier="19" item="1"/>
          <tpl hier="20" item="2"/>
          <tpl hier="22" item="11"/>
          <tpl hier="23" item="5"/>
          <tpl hier="24" item="4"/>
          <tpl fld="0" item="0"/>
        </tpls>
      </m>
      <m>
        <tpls c="8">
          <tpl fld="1" item="63"/>
          <tpl hier="17" item="12"/>
          <tpl hier="19" item="1"/>
          <tpl hier="20" item="2"/>
          <tpl hier="22" item="11"/>
          <tpl hier="23" item="5"/>
          <tpl hier="24" item="4"/>
          <tpl fld="0" item="1"/>
        </tpls>
      </m>
      <m>
        <tpls c="8">
          <tpl fld="1" item="55"/>
          <tpl hier="17" item="12"/>
          <tpl hier="19" item="1"/>
          <tpl hier="20" item="2"/>
          <tpl hier="22" item="11"/>
          <tpl hier="23" item="5"/>
          <tpl hier="24" item="4"/>
          <tpl fld="0" item="0"/>
        </tpls>
      </m>
      <m>
        <tpls c="8">
          <tpl fld="1" item="55"/>
          <tpl hier="17" item="12"/>
          <tpl hier="19" item="1"/>
          <tpl hier="20" item="2"/>
          <tpl hier="22" item="11"/>
          <tpl hier="23" item="5"/>
          <tpl hier="24" item="4"/>
          <tpl fld="0" item="1"/>
        </tpls>
      </m>
      <n v="1">
        <tpls c="8">
          <tpl fld="1" item="47"/>
          <tpl hier="17" item="12"/>
          <tpl hier="19" item="1"/>
          <tpl hier="20" item="2"/>
          <tpl hier="22" item="11"/>
          <tpl hier="23" item="5"/>
          <tpl hier="24" item="4"/>
          <tpl fld="0" item="0"/>
        </tpls>
      </n>
      <n v="79.360000610351563">
        <tpls c="8">
          <tpl fld="1" item="47"/>
          <tpl hier="17" item="12"/>
          <tpl hier="19" item="1"/>
          <tpl hier="20" item="2"/>
          <tpl hier="22" item="11"/>
          <tpl hier="23" item="5"/>
          <tpl hier="24" item="4"/>
          <tpl fld="0" item="1"/>
        </tpls>
      </n>
      <m>
        <tpls c="8">
          <tpl fld="1" item="39"/>
          <tpl hier="17" item="12"/>
          <tpl hier="19" item="1"/>
          <tpl hier="20" item="2"/>
          <tpl hier="22" item="11"/>
          <tpl hier="23" item="5"/>
          <tpl hier="24" item="4"/>
          <tpl fld="0" item="0"/>
        </tpls>
      </m>
      <m>
        <tpls c="8">
          <tpl fld="1" item="39"/>
          <tpl hier="17" item="12"/>
          <tpl hier="19" item="1"/>
          <tpl hier="20" item="2"/>
          <tpl hier="22" item="11"/>
          <tpl hier="23" item="5"/>
          <tpl hier="24" item="4"/>
          <tpl fld="0" item="1"/>
        </tpls>
      </m>
      <n v="1">
        <tpls c="8">
          <tpl fld="1" item="7"/>
          <tpl hier="17" item="12"/>
          <tpl hier="19" item="1"/>
          <tpl hier="20" item="2"/>
          <tpl hier="22" item="11"/>
          <tpl hier="23" item="5"/>
          <tpl hier="24" item="4"/>
          <tpl fld="0" item="0"/>
        </tpls>
      </n>
      <n v="79.360000610351563">
        <tpls c="8">
          <tpl fld="1" item="7"/>
          <tpl hier="17" item="12"/>
          <tpl hier="19" item="1"/>
          <tpl hier="20" item="2"/>
          <tpl hier="22" item="11"/>
          <tpl hier="23" item="5"/>
          <tpl hier="24" item="4"/>
          <tpl fld="0" item="1"/>
        </tpls>
      </n>
      <m>
        <tpls c="8">
          <tpl fld="1" item="180"/>
          <tpl hier="17" item="12"/>
          <tpl hier="19" item="1"/>
          <tpl hier="20" item="2"/>
          <tpl hier="22" item="11"/>
          <tpl hier="23" item="5"/>
          <tpl hier="24" item="4"/>
          <tpl fld="0" item="0"/>
        </tpls>
      </m>
      <m>
        <tpls c="8">
          <tpl fld="1" item="180"/>
          <tpl hier="17" item="12"/>
          <tpl hier="19" item="1"/>
          <tpl hier="20" item="2"/>
          <tpl hier="22" item="11"/>
          <tpl hier="23" item="5"/>
          <tpl hier="24" item="4"/>
          <tpl fld="0" item="1"/>
        </tpls>
      </m>
      <m>
        <tpls c="8">
          <tpl fld="1" item="132"/>
          <tpl hier="17" item="12"/>
          <tpl hier="19" item="1"/>
          <tpl hier="20" item="2"/>
          <tpl hier="22" item="11"/>
          <tpl hier="23" item="5"/>
          <tpl hier="24" item="4"/>
          <tpl fld="0" item="0"/>
        </tpls>
      </m>
      <m>
        <tpls c="8">
          <tpl fld="1" item="132"/>
          <tpl hier="17" item="12"/>
          <tpl hier="19" item="1"/>
          <tpl hier="20" item="2"/>
          <tpl hier="22" item="11"/>
          <tpl hier="23" item="5"/>
          <tpl hier="24" item="4"/>
          <tpl fld="0" item="1"/>
        </tpls>
      </m>
      <n v="3">
        <tpls c="8">
          <tpl fld="1" item="76"/>
          <tpl hier="17" item="12"/>
          <tpl hier="19" item="1"/>
          <tpl hier="20" item="2"/>
          <tpl hier="22" item="11"/>
          <tpl hier="23" item="5"/>
          <tpl hier="24" item="4"/>
          <tpl fld="0" item="0"/>
        </tpls>
      </n>
      <n v="238.08000183105469">
        <tpls c="8">
          <tpl fld="1" item="76"/>
          <tpl hier="17" item="12"/>
          <tpl hier="19" item="1"/>
          <tpl hier="20" item="2"/>
          <tpl hier="22" item="11"/>
          <tpl hier="23" item="5"/>
          <tpl hier="24" item="4"/>
          <tpl fld="0" item="1"/>
        </tpls>
      </n>
      <m>
        <tpls c="8">
          <tpl fld="1" item="4"/>
          <tpl hier="17" item="12"/>
          <tpl hier="19" item="1"/>
          <tpl hier="20" item="2"/>
          <tpl hier="22" item="11"/>
          <tpl hier="23" item="5"/>
          <tpl hier="24" item="4"/>
          <tpl fld="0" item="0"/>
        </tpls>
      </m>
      <m>
        <tpls c="8">
          <tpl fld="1" item="4"/>
          <tpl hier="17" item="12"/>
          <tpl hier="19" item="1"/>
          <tpl hier="20" item="2"/>
          <tpl hier="22" item="11"/>
          <tpl hier="23" item="5"/>
          <tpl hier="24" item="4"/>
          <tpl fld="0" item="1"/>
        </tpls>
      </m>
      <m>
        <tpls c="8">
          <tpl fld="1" item="15"/>
          <tpl hier="17" item="12"/>
          <tpl hier="19" item="1"/>
          <tpl hier="20" item="2"/>
          <tpl hier="22" item="11"/>
          <tpl hier="23" item="5"/>
          <tpl hier="24" item="4"/>
          <tpl fld="0" item="0"/>
        </tpls>
      </m>
      <m>
        <tpls c="8">
          <tpl fld="1" item="23"/>
          <tpl hier="17" item="12"/>
          <tpl hier="19" item="1"/>
          <tpl hier="20" item="2"/>
          <tpl hier="22" item="11"/>
          <tpl hier="23" item="5"/>
          <tpl hier="24" item="4"/>
          <tpl fld="0" item="0"/>
        </tpls>
      </m>
      <n v="2">
        <tpls c="8">
          <tpl fld="1" item="71"/>
          <tpl hier="17" item="12"/>
          <tpl hier="19" item="1"/>
          <tpl hier="20" item="2"/>
          <tpl hier="22" item="11"/>
          <tpl hier="23" item="5"/>
          <tpl hier="24" item="4"/>
          <tpl fld="0" item="0"/>
        </tpls>
      </n>
      <m>
        <tpls c="8">
          <tpl fld="1" item="28"/>
          <tpl hier="17" item="12"/>
          <tpl hier="19" item="1"/>
          <tpl hier="20" item="2"/>
          <tpl hier="22" item="11"/>
          <tpl hier="23" item="5"/>
          <tpl hier="24" item="4"/>
          <tpl fld="0" item="0"/>
        </tpls>
      </m>
      <m>
        <tpls c="8">
          <tpl fld="1" item="84"/>
          <tpl hier="17" item="12"/>
          <tpl hier="19" item="1"/>
          <tpl hier="20" item="2"/>
          <tpl hier="22" item="11"/>
          <tpl hier="23" item="5"/>
          <tpl hier="24" item="4"/>
          <tpl fld="0" item="0"/>
        </tpls>
      </m>
      <m>
        <tpls c="8">
          <tpl fld="1" item="140"/>
          <tpl hier="17" item="12"/>
          <tpl hier="19" item="1"/>
          <tpl hier="20" item="2"/>
          <tpl hier="22" item="11"/>
          <tpl hier="23" item="5"/>
          <tpl hier="24" item="4"/>
          <tpl fld="0" item="0"/>
        </tpls>
      </m>
      <m>
        <tpls c="8">
          <tpl fld="1" item="196"/>
          <tpl hier="17" item="12"/>
          <tpl hier="19" item="1"/>
          <tpl hier="20" item="2"/>
          <tpl hier="22" item="11"/>
          <tpl hier="23" item="5"/>
          <tpl hier="24" item="4"/>
          <tpl fld="0" item="0"/>
        </tpls>
      </m>
      <m>
        <tpls c="8">
          <tpl fld="1" item="196"/>
          <tpl hier="17" item="12"/>
          <tpl hier="19" item="1"/>
          <tpl hier="20" item="2"/>
          <tpl hier="22" item="11"/>
          <tpl hier="23" item="5"/>
          <tpl hier="24" item="4"/>
          <tpl fld="0" item="1"/>
        </tpls>
      </m>
      <m>
        <tpls c="8">
          <tpl fld="1" item="148"/>
          <tpl hier="17" item="12"/>
          <tpl hier="19" item="1"/>
          <tpl hier="20" item="2"/>
          <tpl hier="22" item="11"/>
          <tpl hier="23" item="5"/>
          <tpl hier="24" item="4"/>
          <tpl fld="0" item="0"/>
        </tpls>
      </m>
      <m>
        <tpls c="8">
          <tpl fld="1" item="148"/>
          <tpl hier="17" item="12"/>
          <tpl hier="19" item="1"/>
          <tpl hier="20" item="2"/>
          <tpl hier="22" item="11"/>
          <tpl hier="23" item="5"/>
          <tpl hier="24" item="4"/>
          <tpl fld="0" item="1"/>
        </tpls>
      </m>
      <n v="1">
        <tpls c="8">
          <tpl fld="1" item="100"/>
          <tpl hier="17" item="12"/>
          <tpl hier="19" item="1"/>
          <tpl hier="20" item="2"/>
          <tpl hier="22" item="11"/>
          <tpl hier="23" item="5"/>
          <tpl hier="24" item="4"/>
          <tpl fld="0" item="0"/>
        </tpls>
      </n>
      <n v="79.360000610351563">
        <tpls c="8">
          <tpl fld="1" item="100"/>
          <tpl hier="17" item="12"/>
          <tpl hier="19" item="1"/>
          <tpl hier="20" item="2"/>
          <tpl hier="22" item="11"/>
          <tpl hier="23" item="5"/>
          <tpl hier="24" item="4"/>
          <tpl fld="0" item="1"/>
        </tpls>
      </n>
      <m>
        <tpls c="8">
          <tpl fld="1" item="60"/>
          <tpl hier="17" item="12"/>
          <tpl hier="19" item="1"/>
          <tpl hier="20" item="2"/>
          <tpl hier="22" item="11"/>
          <tpl hier="23" item="5"/>
          <tpl hier="24" item="4"/>
          <tpl fld="0" item="0"/>
        </tpls>
      </m>
      <m>
        <tpls c="8">
          <tpl fld="1" item="60"/>
          <tpl hier="17" item="12"/>
          <tpl hier="19" item="1"/>
          <tpl hier="20" item="2"/>
          <tpl hier="22" item="11"/>
          <tpl hier="23" item="5"/>
          <tpl hier="24" item="4"/>
          <tpl fld="0" item="1"/>
        </tpls>
      </m>
      <m>
        <tpls c="8">
          <tpl fld="1" item="12"/>
          <tpl hier="17" item="12"/>
          <tpl hier="19" item="1"/>
          <tpl hier="20" item="2"/>
          <tpl hier="22" item="11"/>
          <tpl hier="23" item="5"/>
          <tpl hier="24" item="4"/>
          <tpl fld="0" item="0"/>
        </tpls>
      </m>
      <m>
        <tpls c="8">
          <tpl fld="1" item="12"/>
          <tpl hier="17" item="12"/>
          <tpl hier="19" item="1"/>
          <tpl hier="20" item="2"/>
          <tpl hier="22" item="11"/>
          <tpl hier="23" item="5"/>
          <tpl hier="24" item="4"/>
          <tpl fld="0" item="1"/>
        </tpls>
      </m>
      <m>
        <tpls c="8">
          <tpl fld="1" item="164"/>
          <tpl hier="17" item="12"/>
          <tpl hier="19" item="1"/>
          <tpl hier="20" item="2"/>
          <tpl hier="22" item="11"/>
          <tpl hier="23" item="5"/>
          <tpl hier="24" item="4"/>
          <tpl fld="0" item="0"/>
        </tpls>
      </m>
      <m>
        <tpls c="8">
          <tpl fld="1" item="164"/>
          <tpl hier="17" item="12"/>
          <tpl hier="19" item="1"/>
          <tpl hier="20" item="2"/>
          <tpl hier="22" item="11"/>
          <tpl hier="23" item="5"/>
          <tpl hier="24" item="4"/>
          <tpl fld="0" item="1"/>
        </tpls>
      </m>
      <n v="3">
        <tpls c="8">
          <tpl fld="1" item="116"/>
          <tpl hier="17" item="12"/>
          <tpl hier="19" item="1"/>
          <tpl hier="20" item="2"/>
          <tpl hier="22" item="11"/>
          <tpl hier="23" item="5"/>
          <tpl hier="24" item="4"/>
          <tpl fld="0" item="0"/>
        </tpls>
      </n>
      <n v="238.08000183105469">
        <tpls c="8">
          <tpl fld="1" item="116"/>
          <tpl hier="17" item="12"/>
          <tpl hier="19" item="1"/>
          <tpl hier="20" item="2"/>
          <tpl hier="22" item="11"/>
          <tpl hier="23" item="5"/>
          <tpl hier="24" item="4"/>
          <tpl fld="0" item="1"/>
        </tpls>
      </n>
      <n v="1">
        <tpls c="8">
          <tpl fld="1" item="52"/>
          <tpl hier="17" item="12"/>
          <tpl hier="19" item="1"/>
          <tpl hier="20" item="2"/>
          <tpl hier="22" item="11"/>
          <tpl hier="23" item="5"/>
          <tpl hier="24" item="4"/>
          <tpl fld="0" item="0"/>
        </tpls>
      </n>
      <n v="79.360000610351563">
        <tpls c="8">
          <tpl fld="1" item="52"/>
          <tpl hier="17" item="12"/>
          <tpl hier="19" item="1"/>
          <tpl hier="20" item="2"/>
          <tpl hier="22" item="11"/>
          <tpl hier="23" item="5"/>
          <tpl hier="24" item="4"/>
          <tpl fld="0" item="1"/>
        </tpls>
      </n>
      <m>
        <tpls c="8">
          <tpl fld="1" item="195"/>
          <tpl hier="17" item="12"/>
          <tpl hier="19" item="1"/>
          <tpl hier="20" item="2"/>
          <tpl hier="22" item="11"/>
          <tpl hier="23" item="5"/>
          <tpl hier="24" item="4"/>
          <tpl fld="0" item="0"/>
        </tpls>
      </m>
      <m>
        <tpls c="8">
          <tpl fld="1" item="195"/>
          <tpl hier="17" item="12"/>
          <tpl hier="19" item="1"/>
          <tpl hier="20" item="2"/>
          <tpl hier="22" item="11"/>
          <tpl hier="23" item="5"/>
          <tpl hier="24" item="4"/>
          <tpl fld="0" item="1"/>
        </tpls>
      </m>
      <m>
        <tpls c="8">
          <tpl fld="1" item="187"/>
          <tpl hier="17" item="12"/>
          <tpl hier="19" item="1"/>
          <tpl hier="20" item="2"/>
          <tpl hier="22" item="11"/>
          <tpl hier="23" item="5"/>
          <tpl hier="24" item="4"/>
          <tpl fld="0" item="0"/>
        </tpls>
      </m>
      <m>
        <tpls c="8">
          <tpl fld="1" item="187"/>
          <tpl hier="17" item="12"/>
          <tpl hier="19" item="1"/>
          <tpl hier="20" item="2"/>
          <tpl hier="22" item="11"/>
          <tpl hier="23" item="5"/>
          <tpl hier="24" item="4"/>
          <tpl fld="0" item="1"/>
        </tpls>
      </m>
      <m>
        <tpls c="8">
          <tpl fld="1" item="179"/>
          <tpl hier="17" item="12"/>
          <tpl hier="19" item="1"/>
          <tpl hier="20" item="2"/>
          <tpl hier="22" item="11"/>
          <tpl hier="23" item="5"/>
          <tpl hier="24" item="4"/>
          <tpl fld="0" item="0"/>
        </tpls>
      </m>
      <m>
        <tpls c="8">
          <tpl fld="1" item="179"/>
          <tpl hier="17" item="12"/>
          <tpl hier="19" item="1"/>
          <tpl hier="20" item="2"/>
          <tpl hier="22" item="11"/>
          <tpl hier="23" item="5"/>
          <tpl hier="24" item="4"/>
          <tpl fld="0" item="1"/>
        </tpls>
      </m>
      <n v="1">
        <tpls c="8">
          <tpl fld="1" item="171"/>
          <tpl hier="17" item="12"/>
          <tpl hier="19" item="1"/>
          <tpl hier="20" item="2"/>
          <tpl hier="22" item="11"/>
          <tpl hier="23" item="5"/>
          <tpl hier="24" item="4"/>
          <tpl fld="0" item="0"/>
        </tpls>
      </n>
      <n v="79.360000610351563">
        <tpls c="8">
          <tpl fld="1" item="171"/>
          <tpl hier="17" item="12"/>
          <tpl hier="19" item="1"/>
          <tpl hier="20" item="2"/>
          <tpl hier="22" item="11"/>
          <tpl hier="23" item="5"/>
          <tpl hier="24" item="4"/>
          <tpl fld="0" item="1"/>
        </tpls>
      </n>
      <m>
        <tpls c="8">
          <tpl fld="1" item="163"/>
          <tpl hier="17" item="12"/>
          <tpl hier="19" item="1"/>
          <tpl hier="20" item="2"/>
          <tpl hier="22" item="11"/>
          <tpl hier="23" item="5"/>
          <tpl hier="24" item="4"/>
          <tpl fld="0" item="0"/>
        </tpls>
      </m>
      <m>
        <tpls c="8">
          <tpl fld="1" item="163"/>
          <tpl hier="17" item="12"/>
          <tpl hier="19" item="1"/>
          <tpl hier="20" item="2"/>
          <tpl hier="22" item="11"/>
          <tpl hier="23" item="5"/>
          <tpl hier="24" item="4"/>
          <tpl fld="0" item="1"/>
        </tpls>
      </m>
      <n v="2">
        <tpls c="8">
          <tpl fld="1" item="155"/>
          <tpl hier="17" item="12"/>
          <tpl hier="19" item="1"/>
          <tpl hier="20" item="2"/>
          <tpl hier="22" item="11"/>
          <tpl hier="23" item="5"/>
          <tpl hier="24" item="4"/>
          <tpl fld="0" item="0"/>
        </tpls>
      </n>
      <n v="317.44000244140625">
        <tpls c="8">
          <tpl fld="1" item="155"/>
          <tpl hier="17" item="12"/>
          <tpl hier="19" item="1"/>
          <tpl hier="20" item="2"/>
          <tpl hier="22" item="11"/>
          <tpl hier="23" item="5"/>
          <tpl hier="24" item="4"/>
          <tpl fld="0" item="1"/>
        </tpls>
      </n>
      <n v="1">
        <tpls c="8">
          <tpl fld="1" item="147"/>
          <tpl hier="17" item="12"/>
          <tpl hier="19" item="1"/>
          <tpl hier="20" item="2"/>
          <tpl hier="22" item="11"/>
          <tpl hier="23" item="5"/>
          <tpl hier="24" item="4"/>
          <tpl fld="0" item="0"/>
        </tpls>
      </n>
      <n v="158.72000122070313">
        <tpls c="8">
          <tpl fld="1" item="147"/>
          <tpl hier="17" item="12"/>
          <tpl hier="19" item="1"/>
          <tpl hier="20" item="2"/>
          <tpl hier="22" item="11"/>
          <tpl hier="23" item="5"/>
          <tpl hier="24" item="4"/>
          <tpl fld="0" item="1"/>
        </tpls>
      </n>
      <m>
        <tpls c="8">
          <tpl fld="1" item="139"/>
          <tpl hier="17" item="12"/>
          <tpl hier="19" item="1"/>
          <tpl hier="20" item="2"/>
          <tpl hier="22" item="11"/>
          <tpl hier="23" item="5"/>
          <tpl hier="24" item="4"/>
          <tpl fld="0" item="0"/>
        </tpls>
      </m>
      <m>
        <tpls c="8">
          <tpl fld="1" item="139"/>
          <tpl hier="17" item="12"/>
          <tpl hier="19" item="1"/>
          <tpl hier="20" item="2"/>
          <tpl hier="22" item="11"/>
          <tpl hier="23" item="5"/>
          <tpl hier="24" item="4"/>
          <tpl fld="0" item="1"/>
        </tpls>
      </m>
      <m>
        <tpls c="8">
          <tpl fld="1" item="131"/>
          <tpl hier="17" item="12"/>
          <tpl hier="19" item="1"/>
          <tpl hier="20" item="2"/>
          <tpl hier="22" item="11"/>
          <tpl hier="23" item="5"/>
          <tpl hier="24" item="4"/>
          <tpl fld="0" item="0"/>
        </tpls>
      </m>
      <m>
        <tpls c="8">
          <tpl fld="1" item="131"/>
          <tpl hier="17" item="12"/>
          <tpl hier="19" item="1"/>
          <tpl hier="20" item="2"/>
          <tpl hier="22" item="11"/>
          <tpl hier="23" item="5"/>
          <tpl hier="24" item="4"/>
          <tpl fld="0" item="1"/>
        </tpls>
      </m>
      <m>
        <tpls c="8">
          <tpl fld="1" item="123"/>
          <tpl hier="17" item="12"/>
          <tpl hier="19" item="1"/>
          <tpl hier="20" item="2"/>
          <tpl hier="22" item="11"/>
          <tpl hier="23" item="5"/>
          <tpl hier="24" item="4"/>
          <tpl fld="0" item="0"/>
        </tpls>
      </m>
      <m>
        <tpls c="8">
          <tpl fld="1" item="123"/>
          <tpl hier="17" item="12"/>
          <tpl hier="19" item="1"/>
          <tpl hier="20" item="2"/>
          <tpl hier="22" item="11"/>
          <tpl hier="23" item="5"/>
          <tpl hier="24" item="4"/>
          <tpl fld="0" item="1"/>
        </tpls>
      </m>
      <m>
        <tpls c="8">
          <tpl fld="1" item="115"/>
          <tpl hier="17" item="12"/>
          <tpl hier="19" item="1"/>
          <tpl hier="20" item="2"/>
          <tpl hier="22" item="11"/>
          <tpl hier="23" item="5"/>
          <tpl hier="24" item="4"/>
          <tpl fld="0" item="0"/>
        </tpls>
      </m>
      <m>
        <tpls c="8">
          <tpl fld="1" item="115"/>
          <tpl hier="17" item="12"/>
          <tpl hier="19" item="1"/>
          <tpl hier="20" item="2"/>
          <tpl hier="22" item="11"/>
          <tpl hier="23" item="5"/>
          <tpl hier="24" item="4"/>
          <tpl fld="0" item="1"/>
        </tpls>
      </m>
      <m>
        <tpls c="8">
          <tpl fld="1" item="107"/>
          <tpl hier="17" item="12"/>
          <tpl hier="19" item="1"/>
          <tpl hier="20" item="2"/>
          <tpl hier="22" item="11"/>
          <tpl hier="23" item="5"/>
          <tpl hier="24" item="4"/>
          <tpl fld="0" item="0"/>
        </tpls>
      </m>
      <m>
        <tpls c="8">
          <tpl fld="1" item="107"/>
          <tpl hier="17" item="12"/>
          <tpl hier="19" item="1"/>
          <tpl hier="20" item="2"/>
          <tpl hier="22" item="11"/>
          <tpl hier="23" item="5"/>
          <tpl hier="24" item="4"/>
          <tpl fld="0" item="1"/>
        </tpls>
      </m>
      <m>
        <tpls c="8">
          <tpl fld="1" item="99"/>
          <tpl hier="17" item="12"/>
          <tpl hier="19" item="1"/>
          <tpl hier="20" item="2"/>
          <tpl hier="22" item="11"/>
          <tpl hier="23" item="5"/>
          <tpl hier="24" item="4"/>
          <tpl fld="0" item="0"/>
        </tpls>
      </m>
      <m>
        <tpls c="8">
          <tpl fld="1" item="99"/>
          <tpl hier="17" item="12"/>
          <tpl hier="19" item="1"/>
          <tpl hier="20" item="2"/>
          <tpl hier="22" item="11"/>
          <tpl hier="23" item="5"/>
          <tpl hier="24" item="4"/>
          <tpl fld="0" item="1"/>
        </tpls>
      </m>
      <m>
        <tpls c="8">
          <tpl fld="1" item="91"/>
          <tpl hier="17" item="12"/>
          <tpl hier="19" item="1"/>
          <tpl hier="20" item="2"/>
          <tpl hier="22" item="11"/>
          <tpl hier="23" item="5"/>
          <tpl hier="24" item="4"/>
          <tpl fld="0" item="0"/>
        </tpls>
      </m>
      <m>
        <tpls c="8">
          <tpl fld="1" item="91"/>
          <tpl hier="17" item="12"/>
          <tpl hier="19" item="1"/>
          <tpl hier="20" item="2"/>
          <tpl hier="22" item="11"/>
          <tpl hier="23" item="5"/>
          <tpl hier="24" item="4"/>
          <tpl fld="0" item="1"/>
        </tpls>
      </m>
      <n v="1">
        <tpls c="8">
          <tpl fld="1" item="83"/>
          <tpl hier="17" item="12"/>
          <tpl hier="19" item="1"/>
          <tpl hier="20" item="2"/>
          <tpl hier="22" item="11"/>
          <tpl hier="23" item="5"/>
          <tpl hier="24" item="4"/>
          <tpl fld="0" item="0"/>
        </tpls>
      </n>
      <n v="79.360000610351563">
        <tpls c="8">
          <tpl fld="1" item="83"/>
          <tpl hier="17" item="12"/>
          <tpl hier="19" item="1"/>
          <tpl hier="20" item="2"/>
          <tpl hier="22" item="11"/>
          <tpl hier="23" item="5"/>
          <tpl hier="24" item="4"/>
          <tpl fld="0" item="1"/>
        </tpls>
      </n>
      <n v="1">
        <tpls c="8">
          <tpl fld="1" item="75"/>
          <tpl hier="17" item="12"/>
          <tpl hier="19" item="1"/>
          <tpl hier="20" item="2"/>
          <tpl hier="22" item="11"/>
          <tpl hier="23" item="5"/>
          <tpl hier="24" item="4"/>
          <tpl fld="0" item="0"/>
        </tpls>
      </n>
      <n v="79.360000610351563">
        <tpls c="8">
          <tpl fld="1" item="75"/>
          <tpl hier="17" item="12"/>
          <tpl hier="19" item="1"/>
          <tpl hier="20" item="2"/>
          <tpl hier="22" item="11"/>
          <tpl hier="23" item="5"/>
          <tpl hier="24" item="4"/>
          <tpl fld="0" item="1"/>
        </tpls>
      </n>
      <n v="1">
        <tpls c="8">
          <tpl fld="1" item="67"/>
          <tpl hier="17" item="12"/>
          <tpl hier="19" item="1"/>
          <tpl hier="20" item="2"/>
          <tpl hier="22" item="11"/>
          <tpl hier="23" item="5"/>
          <tpl hier="24" item="4"/>
          <tpl fld="0" item="0"/>
        </tpls>
      </n>
      <n v="79.360000610351563">
        <tpls c="8">
          <tpl fld="1" item="67"/>
          <tpl hier="17" item="12"/>
          <tpl hier="19" item="1"/>
          <tpl hier="20" item="2"/>
          <tpl hier="22" item="11"/>
          <tpl hier="23" item="5"/>
          <tpl hier="24" item="4"/>
          <tpl fld="0" item="1"/>
        </tpls>
      </n>
      <m>
        <tpls c="8">
          <tpl fld="1" item="59"/>
          <tpl hier="17" item="12"/>
          <tpl hier="19" item="1"/>
          <tpl hier="20" item="2"/>
          <tpl hier="22" item="11"/>
          <tpl hier="23" item="5"/>
          <tpl hier="24" item="4"/>
          <tpl fld="0" item="0"/>
        </tpls>
      </m>
      <m>
        <tpls c="8">
          <tpl fld="1" item="59"/>
          <tpl hier="17" item="12"/>
          <tpl hier="19" item="1"/>
          <tpl hier="20" item="2"/>
          <tpl hier="22" item="11"/>
          <tpl hier="23" item="5"/>
          <tpl hier="24" item="4"/>
          <tpl fld="0" item="1"/>
        </tpls>
      </m>
      <n v="1">
        <tpls c="8">
          <tpl fld="1" item="51"/>
          <tpl hier="17" item="12"/>
          <tpl hier="19" item="1"/>
          <tpl hier="20" item="2"/>
          <tpl hier="22" item="11"/>
          <tpl hier="23" item="5"/>
          <tpl hier="24" item="4"/>
          <tpl fld="0" item="0"/>
        </tpls>
      </n>
      <n v="79.360000610351563">
        <tpls c="8">
          <tpl fld="1" item="51"/>
          <tpl hier="17" item="12"/>
          <tpl hier="19" item="1"/>
          <tpl hier="20" item="2"/>
          <tpl hier="22" item="11"/>
          <tpl hier="23" item="5"/>
          <tpl hier="24" item="4"/>
          <tpl fld="0" item="1"/>
        </tpls>
      </n>
      <m>
        <tpls c="8">
          <tpl fld="1" item="43"/>
          <tpl hier="17" item="12"/>
          <tpl hier="19" item="1"/>
          <tpl hier="20" item="2"/>
          <tpl hier="22" item="11"/>
          <tpl hier="23" item="5"/>
          <tpl hier="24" item="4"/>
          <tpl fld="0" item="0"/>
        </tpls>
      </m>
      <m>
        <tpls c="8">
          <tpl fld="1" item="43"/>
          <tpl hier="17" item="12"/>
          <tpl hier="19" item="1"/>
          <tpl hier="20" item="2"/>
          <tpl hier="22" item="11"/>
          <tpl hier="23" item="5"/>
          <tpl hier="24" item="4"/>
          <tpl fld="0" item="1"/>
        </tpls>
      </m>
      <m>
        <tpls c="8">
          <tpl fld="1" item="35"/>
          <tpl hier="17" item="12"/>
          <tpl hier="19" item="1"/>
          <tpl hier="20" item="2"/>
          <tpl hier="22" item="11"/>
          <tpl hier="23" item="5"/>
          <tpl hier="24" item="4"/>
          <tpl fld="0" item="0"/>
        </tpls>
      </m>
      <m>
        <tpls c="8">
          <tpl fld="1" item="35"/>
          <tpl hier="17" item="12"/>
          <tpl hier="19" item="1"/>
          <tpl hier="20" item="2"/>
          <tpl hier="22" item="11"/>
          <tpl hier="23" item="5"/>
          <tpl hier="24" item="4"/>
          <tpl fld="0" item="1"/>
        </tpls>
      </m>
      <n v="1">
        <tpls c="8">
          <tpl fld="1" item="27"/>
          <tpl hier="17" item="12"/>
          <tpl hier="19" item="1"/>
          <tpl hier="20" item="2"/>
          <tpl hier="22" item="11"/>
          <tpl hier="23" item="5"/>
          <tpl hier="24" item="4"/>
          <tpl fld="0" item="0"/>
        </tpls>
      </n>
      <n v="158.72000122070313">
        <tpls c="8">
          <tpl fld="1" item="27"/>
          <tpl hier="17" item="12"/>
          <tpl hier="19" item="1"/>
          <tpl hier="20" item="2"/>
          <tpl hier="22" item="11"/>
          <tpl hier="23" item="5"/>
          <tpl hier="24" item="4"/>
          <tpl fld="0" item="1"/>
        </tpls>
      </n>
      <m>
        <tpls c="8">
          <tpl fld="1" item="19"/>
          <tpl hier="17" item="12"/>
          <tpl hier="19" item="1"/>
          <tpl hier="20" item="2"/>
          <tpl hier="22" item="11"/>
          <tpl hier="23" item="5"/>
          <tpl hier="24" item="4"/>
          <tpl fld="0" item="0"/>
        </tpls>
      </m>
      <m>
        <tpls c="8">
          <tpl fld="1" item="19"/>
          <tpl hier="17" item="12"/>
          <tpl hier="19" item="1"/>
          <tpl hier="20" item="2"/>
          <tpl hier="22" item="11"/>
          <tpl hier="23" item="5"/>
          <tpl hier="24" item="4"/>
          <tpl fld="0" item="1"/>
        </tpls>
      </m>
      <m>
        <tpls c="8">
          <tpl fld="1" item="11"/>
          <tpl hier="17" item="12"/>
          <tpl hier="19" item="1"/>
          <tpl hier="20" item="2"/>
          <tpl hier="22" item="11"/>
          <tpl hier="23" item="5"/>
          <tpl hier="24" item="4"/>
          <tpl fld="0" item="0"/>
        </tpls>
      </m>
      <m>
        <tpls c="8">
          <tpl fld="1" item="11"/>
          <tpl hier="17" item="12"/>
          <tpl hier="19" item="1"/>
          <tpl hier="20" item="2"/>
          <tpl hier="22" item="11"/>
          <tpl hier="23" item="5"/>
          <tpl hier="24" item="4"/>
          <tpl fld="0" item="1"/>
        </tpls>
      </m>
      <n v="2">
        <tpls c="8">
          <tpl fld="1" item="3"/>
          <tpl hier="17" item="12"/>
          <tpl hier="19" item="1"/>
          <tpl hier="20" item="2"/>
          <tpl hier="22" item="11"/>
          <tpl hier="23" item="5"/>
          <tpl hier="24" item="4"/>
          <tpl fld="0" item="0"/>
        </tpls>
      </n>
      <n v="158.72000122070313">
        <tpls c="8">
          <tpl fld="1" item="3"/>
          <tpl hier="17" item="12"/>
          <tpl hier="19" item="1"/>
          <tpl hier="20" item="2"/>
          <tpl hier="22" item="11"/>
          <tpl hier="23" item="5"/>
          <tpl hier="24" item="4"/>
          <tpl fld="0" item="1"/>
        </tpls>
      </n>
      <n v="3">
        <tpls c="8">
          <tpl fld="1" item="17"/>
          <tpl hier="17" item="12"/>
          <tpl hier="19" item="1"/>
          <tpl hier="20" item="2"/>
          <tpl hier="22" item="11"/>
          <tpl hier="23" item="5"/>
          <tpl hier="24" item="4"/>
          <tpl fld="0" item="0"/>
        </tpls>
      </n>
      <n v="238.08000183105469">
        <tpls c="8">
          <tpl fld="1" item="17"/>
          <tpl hier="17" item="12"/>
          <tpl hier="19" item="1"/>
          <tpl hier="20" item="2"/>
          <tpl hier="22" item="11"/>
          <tpl hier="23" item="5"/>
          <tpl hier="24" item="4"/>
          <tpl fld="0" item="1"/>
        </tpls>
      </n>
      <m>
        <tpls c="8">
          <tpl fld="1" item="31"/>
          <tpl hier="17" item="12"/>
          <tpl hier="19" item="1"/>
          <tpl hier="20" item="2"/>
          <tpl hier="22" item="11"/>
          <tpl hier="23" item="5"/>
          <tpl hier="24" item="4"/>
          <tpl fld="0" item="0"/>
        </tpls>
      </m>
      <m>
        <tpls c="8">
          <tpl fld="1" item="31"/>
          <tpl hier="17" item="12"/>
          <tpl hier="19" item="1"/>
          <tpl hier="20" item="2"/>
          <tpl hier="22" item="11"/>
          <tpl hier="23" item="5"/>
          <tpl hier="24" item="4"/>
          <tpl fld="0" item="1"/>
        </tpls>
      </m>
      <m>
        <tpls c="8">
          <tpl fld="1" item="172"/>
          <tpl hier="17" item="12"/>
          <tpl hier="19" item="1"/>
          <tpl hier="20" item="2"/>
          <tpl hier="22" item="11"/>
          <tpl hier="23" item="5"/>
          <tpl hier="24" item="4"/>
          <tpl fld="0" item="0"/>
        </tpls>
      </m>
      <m>
        <tpls c="8">
          <tpl fld="1" item="172"/>
          <tpl hier="17" item="12"/>
          <tpl hier="19" item="1"/>
          <tpl hier="20" item="2"/>
          <tpl hier="22" item="11"/>
          <tpl hier="23" item="5"/>
          <tpl hier="24" item="4"/>
          <tpl fld="0" item="1"/>
        </tpls>
      </m>
      <m>
        <tpls c="8">
          <tpl fld="1" item="124"/>
          <tpl hier="17" item="12"/>
          <tpl hier="19" item="1"/>
          <tpl hier="20" item="2"/>
          <tpl hier="22" item="11"/>
          <tpl hier="23" item="5"/>
          <tpl hier="24" item="4"/>
          <tpl fld="0" item="0"/>
        </tpls>
      </m>
      <m>
        <tpls c="8">
          <tpl fld="1" item="124"/>
          <tpl hier="17" item="12"/>
          <tpl hier="19" item="1"/>
          <tpl hier="20" item="2"/>
          <tpl hier="22" item="11"/>
          <tpl hier="23" item="5"/>
          <tpl hier="24" item="4"/>
          <tpl fld="0" item="1"/>
        </tpls>
      </m>
      <m>
        <tpls c="8">
          <tpl fld="1" item="68"/>
          <tpl hier="17" item="12"/>
          <tpl hier="19" item="1"/>
          <tpl hier="20" item="2"/>
          <tpl hier="22" item="11"/>
          <tpl hier="23" item="5"/>
          <tpl hier="24" item="4"/>
          <tpl fld="0" item="0"/>
        </tpls>
      </m>
      <m>
        <tpls c="8">
          <tpl fld="1" item="68"/>
          <tpl hier="17" item="12"/>
          <tpl hier="19" item="1"/>
          <tpl hier="20" item="2"/>
          <tpl hier="22" item="11"/>
          <tpl hier="23" item="5"/>
          <tpl hier="24" item="4"/>
          <tpl fld="0" item="1"/>
        </tpls>
      </m>
      <m>
        <tpls c="8">
          <tpl fld="1" item="20"/>
          <tpl hier="17" item="12"/>
          <tpl hier="19" item="1"/>
          <tpl hier="20" item="2"/>
          <tpl hier="22" item="11"/>
          <tpl hier="23" item="5"/>
          <tpl hier="24" item="4"/>
          <tpl fld="0" item="0"/>
        </tpls>
      </m>
      <m>
        <tpls c="8">
          <tpl fld="1" item="20"/>
          <tpl hier="17" item="12"/>
          <tpl hier="19" item="1"/>
          <tpl hier="20" item="2"/>
          <tpl hier="22" item="11"/>
          <tpl hier="23" item="5"/>
          <tpl hier="24" item="4"/>
          <tpl fld="0" item="1"/>
        </tpls>
      </m>
      <n v="43.220001220703125">
        <tpls c="8">
          <tpl fld="1" item="73"/>
          <tpl hier="17" item="12"/>
          <tpl hier="19" item="1"/>
          <tpl hier="20" item="2"/>
          <tpl hier="22" item="6"/>
          <tpl hier="23" item="5"/>
          <tpl hier="24" item="4"/>
          <tpl fld="0" item="1"/>
        </tpls>
      </n>
      <m>
        <tpls c="8">
          <tpl fld="1" item="49"/>
          <tpl hier="17" item="12"/>
          <tpl hier="19" item="1"/>
          <tpl hier="20" item="2"/>
          <tpl hier="22" item="6"/>
          <tpl hier="23" item="5"/>
          <tpl hier="24" item="4"/>
          <tpl fld="0" item="1"/>
        </tpls>
      </m>
      <n v="129.66000366210938">
        <tpls c="8">
          <tpl fld="1" item="137"/>
          <tpl hier="17" item="12"/>
          <tpl hier="19" item="1"/>
          <tpl hier="20" item="2"/>
          <tpl hier="22" item="6"/>
          <tpl hier="23" item="5"/>
          <tpl hier="24" item="4"/>
          <tpl fld="0" item="1"/>
        </tpls>
      </n>
      <m>
        <tpls c="8">
          <tpl fld="1" item="81"/>
          <tpl hier="17" item="12"/>
          <tpl hier="19" item="1"/>
          <tpl hier="20" item="2"/>
          <tpl hier="22" item="6"/>
          <tpl hier="23" item="5"/>
          <tpl hier="24" item="4"/>
          <tpl fld="0" item="1"/>
        </tpls>
      </m>
      <m>
        <tpls c="8">
          <tpl fld="1" item="194"/>
          <tpl hier="17" item="12"/>
          <tpl hier="19" item="1"/>
          <tpl hier="20" item="2"/>
          <tpl hier="22" item="6"/>
          <tpl hier="23" item="5"/>
          <tpl hier="24" item="4"/>
          <tpl fld="0" item="1"/>
        </tpls>
      </m>
      <n v="43.220001220703125">
        <tpls c="8">
          <tpl fld="1" item="186"/>
          <tpl hier="17" item="12"/>
          <tpl hier="19" item="1"/>
          <tpl hier="20" item="2"/>
          <tpl hier="22" item="6"/>
          <tpl hier="23" item="5"/>
          <tpl hier="24" item="4"/>
          <tpl fld="0" item="1"/>
        </tpls>
      </n>
      <m>
        <tpls c="8">
          <tpl fld="1" item="178"/>
          <tpl hier="17" item="12"/>
          <tpl hier="19" item="1"/>
          <tpl hier="20" item="2"/>
          <tpl hier="22" item="6"/>
          <tpl hier="23" item="5"/>
          <tpl hier="24" item="4"/>
          <tpl fld="0" item="1"/>
        </tpls>
      </m>
      <n v="43.220001220703125">
        <tpls c="8">
          <tpl fld="1" item="170"/>
          <tpl hier="17" item="12"/>
          <tpl hier="19" item="1"/>
          <tpl hier="20" item="2"/>
          <tpl hier="22" item="6"/>
          <tpl hier="23" item="5"/>
          <tpl hier="24" item="4"/>
          <tpl fld="0" item="1"/>
        </tpls>
      </n>
      <m>
        <tpls c="8">
          <tpl fld="1" item="162"/>
          <tpl hier="17" item="12"/>
          <tpl hier="19" item="1"/>
          <tpl hier="20" item="2"/>
          <tpl hier="22" item="6"/>
          <tpl hier="23" item="5"/>
          <tpl hier="24" item="4"/>
          <tpl fld="0" item="1"/>
        </tpls>
      </m>
      <n v="43.220001220703125">
        <tpls c="8">
          <tpl fld="1" item="154"/>
          <tpl hier="17" item="12"/>
          <tpl hier="19" item="1"/>
          <tpl hier="20" item="2"/>
          <tpl hier="22" item="6"/>
          <tpl hier="23" item="5"/>
          <tpl hier="24" item="4"/>
          <tpl fld="0" item="1"/>
        </tpls>
      </n>
      <m>
        <tpls c="8">
          <tpl fld="1" item="146"/>
          <tpl hier="17" item="12"/>
          <tpl hier="19" item="1"/>
          <tpl hier="20" item="2"/>
          <tpl hier="22" item="6"/>
          <tpl hier="23" item="5"/>
          <tpl hier="24" item="4"/>
          <tpl fld="0" item="1"/>
        </tpls>
      </m>
      <n v="172.8800048828125">
        <tpls c="8">
          <tpl fld="1" item="138"/>
          <tpl hier="17" item="12"/>
          <tpl hier="19" item="1"/>
          <tpl hier="20" item="2"/>
          <tpl hier="22" item="6"/>
          <tpl hier="23" item="5"/>
          <tpl hier="24" item="4"/>
          <tpl fld="0" item="1"/>
        </tpls>
      </n>
      <n v="43.220001220703125">
        <tpls c="8">
          <tpl fld="1" item="130"/>
          <tpl hier="17" item="12"/>
          <tpl hier="19" item="1"/>
          <tpl hier="20" item="2"/>
          <tpl hier="22" item="6"/>
          <tpl hier="23" item="5"/>
          <tpl hier="24" item="4"/>
          <tpl fld="0" item="1"/>
        </tpls>
      </n>
      <m>
        <tpls c="8">
          <tpl fld="1" item="122"/>
          <tpl hier="17" item="12"/>
          <tpl hier="19" item="1"/>
          <tpl hier="20" item="2"/>
          <tpl hier="22" item="6"/>
          <tpl hier="23" item="5"/>
          <tpl hier="24" item="4"/>
          <tpl fld="0" item="1"/>
        </tpls>
      </m>
      <m>
        <tpls c="8">
          <tpl fld="1" item="114"/>
          <tpl hier="17" item="12"/>
          <tpl hier="19" item="1"/>
          <tpl hier="20" item="2"/>
          <tpl hier="22" item="6"/>
          <tpl hier="23" item="5"/>
          <tpl hier="24" item="4"/>
          <tpl fld="0" item="1"/>
        </tpls>
      </m>
      <m>
        <tpls c="8">
          <tpl fld="1" item="106"/>
          <tpl hier="17" item="12"/>
          <tpl hier="19" item="1"/>
          <tpl hier="20" item="2"/>
          <tpl hier="22" item="6"/>
          <tpl hier="23" item="5"/>
          <tpl hier="24" item="4"/>
          <tpl fld="0" item="1"/>
        </tpls>
      </m>
      <m>
        <tpls c="8">
          <tpl fld="1" item="98"/>
          <tpl hier="17" item="12"/>
          <tpl hier="19" item="1"/>
          <tpl hier="20" item="2"/>
          <tpl hier="22" item="6"/>
          <tpl hier="23" item="5"/>
          <tpl hier="24" item="4"/>
          <tpl fld="0" item="1"/>
        </tpls>
      </m>
      <m>
        <tpls c="8">
          <tpl fld="1" item="90"/>
          <tpl hier="17" item="12"/>
          <tpl hier="19" item="1"/>
          <tpl hier="20" item="2"/>
          <tpl hier="22" item="6"/>
          <tpl hier="23" item="5"/>
          <tpl hier="24" item="4"/>
          <tpl fld="0" item="1"/>
        </tpls>
      </m>
      <m>
        <tpls c="8">
          <tpl fld="1" item="82"/>
          <tpl hier="17" item="12"/>
          <tpl hier="19" item="1"/>
          <tpl hier="20" item="2"/>
          <tpl hier="22" item="6"/>
          <tpl hier="23" item="5"/>
          <tpl hier="24" item="4"/>
          <tpl fld="0" item="1"/>
        </tpls>
      </m>
      <m>
        <tpls c="8">
          <tpl fld="1" item="74"/>
          <tpl hier="17" item="12"/>
          <tpl hier="19" item="1"/>
          <tpl hier="20" item="2"/>
          <tpl hier="22" item="6"/>
          <tpl hier="23" item="5"/>
          <tpl hier="24" item="4"/>
          <tpl fld="0" item="1"/>
        </tpls>
      </m>
      <m>
        <tpls c="8">
          <tpl fld="1" item="66"/>
          <tpl hier="17" item="12"/>
          <tpl hier="19" item="1"/>
          <tpl hier="20" item="2"/>
          <tpl hier="22" item="6"/>
          <tpl hier="23" item="5"/>
          <tpl hier="24" item="4"/>
          <tpl fld="0" item="1"/>
        </tpls>
      </m>
      <n v="43.220001220703125">
        <tpls c="8">
          <tpl fld="1" item="58"/>
          <tpl hier="17" item="12"/>
          <tpl hier="19" item="1"/>
          <tpl hier="20" item="2"/>
          <tpl hier="22" item="6"/>
          <tpl hier="23" item="5"/>
          <tpl hier="24" item="4"/>
          <tpl fld="0" item="1"/>
        </tpls>
      </n>
      <n v="43.220001220703125">
        <tpls c="8">
          <tpl fld="1" item="50"/>
          <tpl hier="17" item="12"/>
          <tpl hier="19" item="1"/>
          <tpl hier="20" item="2"/>
          <tpl hier="22" item="6"/>
          <tpl hier="23" item="5"/>
          <tpl hier="24" item="4"/>
          <tpl fld="0" item="1"/>
        </tpls>
      </n>
      <m>
        <tpls c="8">
          <tpl fld="1" item="42"/>
          <tpl hier="17" item="12"/>
          <tpl hier="19" item="1"/>
          <tpl hier="20" item="2"/>
          <tpl hier="22" item="6"/>
          <tpl hier="23" item="5"/>
          <tpl hier="24" item="4"/>
          <tpl fld="0" item="1"/>
        </tpls>
      </m>
      <m>
        <tpls c="8">
          <tpl fld="1" item="34"/>
          <tpl hier="17" item="12"/>
          <tpl hier="19" item="1"/>
          <tpl hier="20" item="2"/>
          <tpl hier="22" item="6"/>
          <tpl hier="23" item="5"/>
          <tpl hier="24" item="4"/>
          <tpl fld="0" item="1"/>
        </tpls>
      </m>
      <m>
        <tpls c="8">
          <tpl fld="1" item="26"/>
          <tpl hier="17" item="12"/>
          <tpl hier="19" item="1"/>
          <tpl hier="20" item="2"/>
          <tpl hier="22" item="6"/>
          <tpl hier="23" item="5"/>
          <tpl hier="24" item="4"/>
          <tpl fld="0" item="1"/>
        </tpls>
      </m>
      <n v="129.66000366210938">
        <tpls c="8">
          <tpl fld="1" item="18"/>
          <tpl hier="17" item="12"/>
          <tpl hier="19" item="1"/>
          <tpl hier="20" item="2"/>
          <tpl hier="22" item="6"/>
          <tpl hier="23" item="5"/>
          <tpl hier="24" item="4"/>
          <tpl fld="0" item="1"/>
        </tpls>
      </n>
      <n v="86.44000244140625">
        <tpls c="8">
          <tpl fld="1" item="10"/>
          <tpl hier="17" item="12"/>
          <tpl hier="19" item="1"/>
          <tpl hier="20" item="2"/>
          <tpl hier="22" item="6"/>
          <tpl hier="23" item="5"/>
          <tpl hier="24" item="4"/>
          <tpl fld="0" item="1"/>
        </tpls>
      </n>
      <m>
        <tpls c="8">
          <tpl fld="1" item="2"/>
          <tpl hier="17" item="12"/>
          <tpl hier="19" item="1"/>
          <tpl hier="20" item="2"/>
          <tpl hier="22" item="6"/>
          <tpl hier="23" item="5"/>
          <tpl hier="24" item="4"/>
          <tpl fld="0" item="1"/>
        </tpls>
      </m>
      <m>
        <tpls c="8">
          <tpl fld="1" item="198"/>
          <tpl hier="17" item="12"/>
          <tpl hier="19" item="1"/>
          <tpl hier="20" item="2"/>
          <tpl hier="22" item="6"/>
          <tpl hier="23" item="5"/>
          <tpl hier="24" item="4"/>
          <tpl fld="0" item="1"/>
        </tpls>
      </m>
      <m>
        <tpls c="8">
          <tpl fld="1" item="190"/>
          <tpl hier="17" item="12"/>
          <tpl hier="19" item="1"/>
          <tpl hier="20" item="2"/>
          <tpl hier="22" item="6"/>
          <tpl hier="23" item="5"/>
          <tpl hier="24" item="4"/>
          <tpl fld="0" item="1"/>
        </tpls>
      </m>
      <n v="216.10000610351563">
        <tpls c="8">
          <tpl fld="1" item="182"/>
          <tpl hier="17" item="12"/>
          <tpl hier="19" item="1"/>
          <tpl hier="20" item="2"/>
          <tpl hier="22" item="6"/>
          <tpl hier="23" item="5"/>
          <tpl hier="24" item="4"/>
          <tpl fld="0" item="1"/>
        </tpls>
      </n>
      <n v="86.44000244140625">
        <tpls c="8">
          <tpl fld="1" item="174"/>
          <tpl hier="17" item="12"/>
          <tpl hier="19" item="1"/>
          <tpl hier="20" item="2"/>
          <tpl hier="22" item="6"/>
          <tpl hier="23" item="5"/>
          <tpl hier="24" item="4"/>
          <tpl fld="0" item="1"/>
        </tpls>
      </n>
      <m>
        <tpls c="8">
          <tpl fld="1" item="166"/>
          <tpl hier="17" item="12"/>
          <tpl hier="19" item="1"/>
          <tpl hier="20" item="2"/>
          <tpl hier="22" item="6"/>
          <tpl hier="23" item="5"/>
          <tpl hier="24" item="4"/>
          <tpl fld="0" item="1"/>
        </tpls>
      </m>
      <m>
        <tpls c="8">
          <tpl fld="1" item="158"/>
          <tpl hier="17" item="12"/>
          <tpl hier="19" item="1"/>
          <tpl hier="20" item="2"/>
          <tpl hier="22" item="6"/>
          <tpl hier="23" item="5"/>
          <tpl hier="24" item="4"/>
          <tpl fld="0" item="1"/>
        </tpls>
      </m>
      <m>
        <tpls c="8">
          <tpl fld="1" item="150"/>
          <tpl hier="17" item="12"/>
          <tpl hier="19" item="1"/>
          <tpl hier="20" item="2"/>
          <tpl hier="22" item="6"/>
          <tpl hier="23" item="5"/>
          <tpl hier="24" item="4"/>
          <tpl fld="0" item="1"/>
        </tpls>
      </m>
      <m>
        <tpls c="8">
          <tpl fld="1" item="142"/>
          <tpl hier="17" item="12"/>
          <tpl hier="19" item="1"/>
          <tpl hier="20" item="2"/>
          <tpl hier="22" item="6"/>
          <tpl hier="23" item="5"/>
          <tpl hier="24" item="4"/>
          <tpl fld="0" item="1"/>
        </tpls>
      </m>
      <m>
        <tpls c="8">
          <tpl fld="1" item="134"/>
          <tpl hier="17" item="12"/>
          <tpl hier="19" item="1"/>
          <tpl hier="20" item="2"/>
          <tpl hier="22" item="6"/>
          <tpl hier="23" item="5"/>
          <tpl hier="24" item="4"/>
          <tpl fld="0" item="1"/>
        </tpls>
      </m>
      <m>
        <tpls c="8">
          <tpl fld="1" item="126"/>
          <tpl hier="17" item="12"/>
          <tpl hier="19" item="1"/>
          <tpl hier="20" item="2"/>
          <tpl hier="22" item="6"/>
          <tpl hier="23" item="5"/>
          <tpl hier="24" item="4"/>
          <tpl fld="0" item="1"/>
        </tpls>
      </m>
      <m>
        <tpls c="8">
          <tpl fld="1" item="118"/>
          <tpl hier="17" item="12"/>
          <tpl hier="19" item="1"/>
          <tpl hier="20" item="2"/>
          <tpl hier="22" item="6"/>
          <tpl hier="23" item="5"/>
          <tpl hier="24" item="4"/>
          <tpl fld="0" item="1"/>
        </tpls>
      </m>
      <n v="43.220001220703125">
        <tpls c="8">
          <tpl fld="1" item="110"/>
          <tpl hier="17" item="12"/>
          <tpl hier="19" item="1"/>
          <tpl hier="20" item="2"/>
          <tpl hier="22" item="6"/>
          <tpl hier="23" item="5"/>
          <tpl hier="24" item="4"/>
          <tpl fld="0" item="1"/>
        </tpls>
      </n>
      <m>
        <tpls c="8">
          <tpl fld="1" item="102"/>
          <tpl hier="17" item="12"/>
          <tpl hier="19" item="1"/>
          <tpl hier="20" item="2"/>
          <tpl hier="22" item="6"/>
          <tpl hier="23" item="5"/>
          <tpl hier="24" item="4"/>
          <tpl fld="0" item="1"/>
        </tpls>
      </m>
      <n v="86.44000244140625">
        <tpls c="8">
          <tpl fld="1" item="94"/>
          <tpl hier="17" item="12"/>
          <tpl hier="19" item="1"/>
          <tpl hier="20" item="2"/>
          <tpl hier="22" item="6"/>
          <tpl hier="23" item="5"/>
          <tpl hier="24" item="4"/>
          <tpl fld="0" item="1"/>
        </tpls>
      </n>
      <m>
        <tpls c="8">
          <tpl fld="1" item="86"/>
          <tpl hier="17" item="12"/>
          <tpl hier="19" item="1"/>
          <tpl hier="20" item="2"/>
          <tpl hier="22" item="6"/>
          <tpl hier="23" item="5"/>
          <tpl hier="24" item="4"/>
          <tpl fld="0" item="1"/>
        </tpls>
      </m>
      <n v="43.220001220703125">
        <tpls c="8">
          <tpl fld="1" item="78"/>
          <tpl hier="17" item="12"/>
          <tpl hier="19" item="1"/>
          <tpl hier="20" item="2"/>
          <tpl hier="22" item="6"/>
          <tpl hier="23" item="5"/>
          <tpl hier="24" item="4"/>
          <tpl fld="0" item="1"/>
        </tpls>
      </n>
      <n v="172.8800048828125">
        <tpls c="8">
          <tpl fld="1" item="70"/>
          <tpl hier="17" item="12"/>
          <tpl hier="19" item="1"/>
          <tpl hier="20" item="2"/>
          <tpl hier="22" item="6"/>
          <tpl hier="23" item="5"/>
          <tpl hier="24" item="4"/>
          <tpl fld="0" item="1"/>
        </tpls>
      </n>
      <n v="43.220001220703125">
        <tpls c="8">
          <tpl fld="1" item="62"/>
          <tpl hier="17" item="12"/>
          <tpl hier="19" item="1"/>
          <tpl hier="20" item="2"/>
          <tpl hier="22" item="6"/>
          <tpl hier="23" item="5"/>
          <tpl hier="24" item="4"/>
          <tpl fld="0" item="1"/>
        </tpls>
      </n>
      <n v="43.220001220703125">
        <tpls c="8">
          <tpl fld="1" item="54"/>
          <tpl hier="17" item="12"/>
          <tpl hier="19" item="1"/>
          <tpl hier="20" item="2"/>
          <tpl hier="22" item="6"/>
          <tpl hier="23" item="5"/>
          <tpl hier="24" item="4"/>
          <tpl fld="0" item="1"/>
        </tpls>
      </n>
      <n v="43.220001220703125">
        <tpls c="8">
          <tpl fld="1" item="46"/>
          <tpl hier="17" item="12"/>
          <tpl hier="19" item="1"/>
          <tpl hier="20" item="2"/>
          <tpl hier="22" item="6"/>
          <tpl hier="23" item="5"/>
          <tpl hier="24" item="4"/>
          <tpl fld="0" item="1"/>
        </tpls>
      </n>
      <n v="129.66000366210938">
        <tpls c="8">
          <tpl fld="1" item="38"/>
          <tpl hier="17" item="12"/>
          <tpl hier="19" item="1"/>
          <tpl hier="20" item="2"/>
          <tpl hier="22" item="6"/>
          <tpl hier="23" item="5"/>
          <tpl hier="24" item="4"/>
          <tpl fld="0" item="1"/>
        </tpls>
      </n>
      <m>
        <tpls c="8">
          <tpl fld="1" item="30"/>
          <tpl hier="17" item="12"/>
          <tpl hier="19" item="1"/>
          <tpl hier="20" item="2"/>
          <tpl hier="22" item="6"/>
          <tpl hier="23" item="5"/>
          <tpl hier="24" item="4"/>
          <tpl fld="0" item="1"/>
        </tpls>
      </m>
      <m>
        <tpls c="8">
          <tpl fld="1" item="22"/>
          <tpl hier="17" item="12"/>
          <tpl hier="19" item="1"/>
          <tpl hier="20" item="2"/>
          <tpl hier="22" item="6"/>
          <tpl hier="23" item="5"/>
          <tpl hier="24" item="4"/>
          <tpl fld="0" item="1"/>
        </tpls>
      </m>
      <m>
        <tpls c="8">
          <tpl fld="1" item="14"/>
          <tpl hier="17" item="12"/>
          <tpl hier="19" item="1"/>
          <tpl hier="20" item="2"/>
          <tpl hier="22" item="6"/>
          <tpl hier="23" item="5"/>
          <tpl hier="24" item="4"/>
          <tpl fld="0" item="1"/>
        </tpls>
      </m>
      <m>
        <tpls c="8">
          <tpl fld="1" item="6"/>
          <tpl hier="17" item="12"/>
          <tpl hier="19" item="1"/>
          <tpl hier="20" item="2"/>
          <tpl hier="22" item="6"/>
          <tpl hier="23" item="5"/>
          <tpl hier="24" item="4"/>
          <tpl fld="0" item="1"/>
        </tpls>
      </m>
      <m>
        <tpls c="8">
          <tpl fld="1" item="25"/>
          <tpl hier="17" item="12"/>
          <tpl hier="19" item="1"/>
          <tpl hier="20" item="2"/>
          <tpl hier="22" item="6"/>
          <tpl hier="23" item="5"/>
          <tpl hier="24" item="4"/>
          <tpl fld="0" item="1"/>
        </tpls>
      </m>
      <m>
        <tpls c="8">
          <tpl fld="1" item="198"/>
          <tpl hier="17" item="12"/>
          <tpl hier="19" item="1"/>
          <tpl hier="20" item="2"/>
          <tpl hier="22" item="6"/>
          <tpl hier="23" item="5"/>
          <tpl hier="24" item="4"/>
          <tpl fld="0" item="0"/>
        </tpls>
      </m>
      <m>
        <tpls c="8">
          <tpl fld="1" item="194"/>
          <tpl hier="17" item="12"/>
          <tpl hier="19" item="1"/>
          <tpl hier="20" item="2"/>
          <tpl hier="22" item="6"/>
          <tpl hier="23" item="5"/>
          <tpl hier="24" item="4"/>
          <tpl fld="0" item="0"/>
        </tpls>
      </m>
      <m>
        <tpls c="8">
          <tpl fld="1" item="190"/>
          <tpl hier="17" item="12"/>
          <tpl hier="19" item="1"/>
          <tpl hier="20" item="2"/>
          <tpl hier="22" item="6"/>
          <tpl hier="23" item="5"/>
          <tpl hier="24" item="4"/>
          <tpl fld="0" item="0"/>
        </tpls>
      </m>
      <n v="1">
        <tpls c="8">
          <tpl fld="1" item="186"/>
          <tpl hier="17" item="12"/>
          <tpl hier="19" item="1"/>
          <tpl hier="20" item="2"/>
          <tpl hier="22" item="6"/>
          <tpl hier="23" item="5"/>
          <tpl hier="24" item="4"/>
          <tpl fld="0" item="0"/>
        </tpls>
      </n>
      <n v="3">
        <tpls c="8">
          <tpl fld="1" item="182"/>
          <tpl hier="17" item="12"/>
          <tpl hier="19" item="1"/>
          <tpl hier="20" item="2"/>
          <tpl hier="22" item="6"/>
          <tpl hier="23" item="5"/>
          <tpl hier="24" item="4"/>
          <tpl fld="0" item="0"/>
        </tpls>
      </n>
      <m>
        <tpls c="8">
          <tpl fld="1" item="178"/>
          <tpl hier="17" item="12"/>
          <tpl hier="19" item="1"/>
          <tpl hier="20" item="2"/>
          <tpl hier="22" item="6"/>
          <tpl hier="23" item="5"/>
          <tpl hier="24" item="4"/>
          <tpl fld="0" item="0"/>
        </tpls>
      </m>
      <n v="2">
        <tpls c="8">
          <tpl fld="1" item="174"/>
          <tpl hier="17" item="12"/>
          <tpl hier="19" item="1"/>
          <tpl hier="20" item="2"/>
          <tpl hier="22" item="6"/>
          <tpl hier="23" item="5"/>
          <tpl hier="24" item="4"/>
          <tpl fld="0" item="0"/>
        </tpls>
      </n>
      <n v="1">
        <tpls c="8">
          <tpl fld="1" item="170"/>
          <tpl hier="17" item="12"/>
          <tpl hier="19" item="1"/>
          <tpl hier="20" item="2"/>
          <tpl hier="22" item="6"/>
          <tpl hier="23" item="5"/>
          <tpl hier="24" item="4"/>
          <tpl fld="0" item="0"/>
        </tpls>
      </n>
      <m>
        <tpls c="8">
          <tpl fld="1" item="166"/>
          <tpl hier="17" item="12"/>
          <tpl hier="19" item="1"/>
          <tpl hier="20" item="2"/>
          <tpl hier="22" item="6"/>
          <tpl hier="23" item="5"/>
          <tpl hier="24" item="4"/>
          <tpl fld="0" item="0"/>
        </tpls>
      </m>
      <m>
        <tpls c="8">
          <tpl fld="1" item="162"/>
          <tpl hier="17" item="12"/>
          <tpl hier="19" item="1"/>
          <tpl hier="20" item="2"/>
          <tpl hier="22" item="6"/>
          <tpl hier="23" item="5"/>
          <tpl hier="24" item="4"/>
          <tpl fld="0" item="0"/>
        </tpls>
      </m>
      <m>
        <tpls c="8">
          <tpl fld="1" item="158"/>
          <tpl hier="17" item="12"/>
          <tpl hier="19" item="1"/>
          <tpl hier="20" item="2"/>
          <tpl hier="22" item="6"/>
          <tpl hier="23" item="5"/>
          <tpl hier="24" item="4"/>
          <tpl fld="0" item="0"/>
        </tpls>
      </m>
      <n v="1">
        <tpls c="8">
          <tpl fld="1" item="154"/>
          <tpl hier="17" item="12"/>
          <tpl hier="19" item="1"/>
          <tpl hier="20" item="2"/>
          <tpl hier="22" item="6"/>
          <tpl hier="23" item="5"/>
          <tpl hier="24" item="4"/>
          <tpl fld="0" item="0"/>
        </tpls>
      </n>
      <m>
        <tpls c="8">
          <tpl fld="1" item="150"/>
          <tpl hier="17" item="12"/>
          <tpl hier="19" item="1"/>
          <tpl hier="20" item="2"/>
          <tpl hier="22" item="6"/>
          <tpl hier="23" item="5"/>
          <tpl hier="24" item="4"/>
          <tpl fld="0" item="0"/>
        </tpls>
      </m>
      <m>
        <tpls c="8">
          <tpl fld="1" item="146"/>
          <tpl hier="17" item="12"/>
          <tpl hier="19" item="1"/>
          <tpl hier="20" item="2"/>
          <tpl hier="22" item="6"/>
          <tpl hier="23" item="5"/>
          <tpl hier="24" item="4"/>
          <tpl fld="0" item="0"/>
        </tpls>
      </m>
      <m>
        <tpls c="8">
          <tpl fld="1" item="142"/>
          <tpl hier="17" item="12"/>
          <tpl hier="19" item="1"/>
          <tpl hier="20" item="2"/>
          <tpl hier="22" item="6"/>
          <tpl hier="23" item="5"/>
          <tpl hier="24" item="4"/>
          <tpl fld="0" item="0"/>
        </tpls>
      </m>
      <n v="3">
        <tpls c="8">
          <tpl fld="1" item="138"/>
          <tpl hier="17" item="12"/>
          <tpl hier="19" item="1"/>
          <tpl hier="20" item="2"/>
          <tpl hier="22" item="6"/>
          <tpl hier="23" item="5"/>
          <tpl hier="24" item="4"/>
          <tpl fld="0" item="0"/>
        </tpls>
      </n>
      <m>
        <tpls c="8">
          <tpl fld="1" item="134"/>
          <tpl hier="17" item="12"/>
          <tpl hier="19" item="1"/>
          <tpl hier="20" item="2"/>
          <tpl hier="22" item="6"/>
          <tpl hier="23" item="5"/>
          <tpl hier="24" item="4"/>
          <tpl fld="0" item="0"/>
        </tpls>
      </m>
      <n v="1">
        <tpls c="8">
          <tpl fld="1" item="130"/>
          <tpl hier="17" item="12"/>
          <tpl hier="19" item="1"/>
          <tpl hier="20" item="2"/>
          <tpl hier="22" item="6"/>
          <tpl hier="23" item="5"/>
          <tpl hier="24" item="4"/>
          <tpl fld="0" item="0"/>
        </tpls>
      </n>
      <m>
        <tpls c="8">
          <tpl fld="1" item="126"/>
          <tpl hier="17" item="12"/>
          <tpl hier="19" item="1"/>
          <tpl hier="20" item="2"/>
          <tpl hier="22" item="6"/>
          <tpl hier="23" item="5"/>
          <tpl hier="24" item="4"/>
          <tpl fld="0" item="0"/>
        </tpls>
      </m>
      <m>
        <tpls c="8">
          <tpl fld="1" item="122"/>
          <tpl hier="17" item="12"/>
          <tpl hier="19" item="1"/>
          <tpl hier="20" item="2"/>
          <tpl hier="22" item="6"/>
          <tpl hier="23" item="5"/>
          <tpl hier="24" item="4"/>
          <tpl fld="0" item="0"/>
        </tpls>
      </m>
      <m>
        <tpls c="8">
          <tpl fld="1" item="118"/>
          <tpl hier="17" item="12"/>
          <tpl hier="19" item="1"/>
          <tpl hier="20" item="2"/>
          <tpl hier="22" item="6"/>
          <tpl hier="23" item="5"/>
          <tpl hier="24" item="4"/>
          <tpl fld="0" item="0"/>
        </tpls>
      </m>
      <m>
        <tpls c="8">
          <tpl fld="1" item="114"/>
          <tpl hier="17" item="12"/>
          <tpl hier="19" item="1"/>
          <tpl hier="20" item="2"/>
          <tpl hier="22" item="6"/>
          <tpl hier="23" item="5"/>
          <tpl hier="24" item="4"/>
          <tpl fld="0" item="0"/>
        </tpls>
      </m>
      <n v="1">
        <tpls c="8">
          <tpl fld="1" item="110"/>
          <tpl hier="17" item="12"/>
          <tpl hier="19" item="1"/>
          <tpl hier="20" item="2"/>
          <tpl hier="22" item="6"/>
          <tpl hier="23" item="5"/>
          <tpl hier="24" item="4"/>
          <tpl fld="0" item="0"/>
        </tpls>
      </n>
      <m>
        <tpls c="8">
          <tpl fld="1" item="106"/>
          <tpl hier="17" item="12"/>
          <tpl hier="19" item="1"/>
          <tpl hier="20" item="2"/>
          <tpl hier="22" item="6"/>
          <tpl hier="23" item="5"/>
          <tpl hier="24" item="4"/>
          <tpl fld="0" item="0"/>
        </tpls>
      </m>
      <m>
        <tpls c="8">
          <tpl fld="1" item="102"/>
          <tpl hier="17" item="12"/>
          <tpl hier="19" item="1"/>
          <tpl hier="20" item="2"/>
          <tpl hier="22" item="6"/>
          <tpl hier="23" item="5"/>
          <tpl hier="24" item="4"/>
          <tpl fld="0" item="0"/>
        </tpls>
      </m>
      <m>
        <tpls c="8">
          <tpl fld="1" item="98"/>
          <tpl hier="17" item="12"/>
          <tpl hier="19" item="1"/>
          <tpl hier="20" item="2"/>
          <tpl hier="22" item="6"/>
          <tpl hier="23" item="5"/>
          <tpl hier="24" item="4"/>
          <tpl fld="0" item="0"/>
        </tpls>
      </m>
      <n v="2">
        <tpls c="8">
          <tpl fld="1" item="94"/>
          <tpl hier="17" item="12"/>
          <tpl hier="19" item="1"/>
          <tpl hier="20" item="2"/>
          <tpl hier="22" item="6"/>
          <tpl hier="23" item="5"/>
          <tpl hier="24" item="4"/>
          <tpl fld="0" item="0"/>
        </tpls>
      </n>
      <m>
        <tpls c="8">
          <tpl fld="1" item="90"/>
          <tpl hier="17" item="12"/>
          <tpl hier="19" item="1"/>
          <tpl hier="20" item="2"/>
          <tpl hier="22" item="6"/>
          <tpl hier="23" item="5"/>
          <tpl hier="24" item="4"/>
          <tpl fld="0" item="0"/>
        </tpls>
      </m>
      <m>
        <tpls c="8">
          <tpl fld="1" item="86"/>
          <tpl hier="17" item="12"/>
          <tpl hier="19" item="1"/>
          <tpl hier="20" item="2"/>
          <tpl hier="22" item="6"/>
          <tpl hier="23" item="5"/>
          <tpl hier="24" item="4"/>
          <tpl fld="0" item="0"/>
        </tpls>
      </m>
      <m>
        <tpls c="8">
          <tpl fld="1" item="82"/>
          <tpl hier="17" item="12"/>
          <tpl hier="19" item="1"/>
          <tpl hier="20" item="2"/>
          <tpl hier="22" item="6"/>
          <tpl hier="23" item="5"/>
          <tpl hier="24" item="4"/>
          <tpl fld="0" item="0"/>
        </tpls>
      </m>
      <n v="1">
        <tpls c="8">
          <tpl fld="1" item="78"/>
          <tpl hier="17" item="12"/>
          <tpl hier="19" item="1"/>
          <tpl hier="20" item="2"/>
          <tpl hier="22" item="6"/>
          <tpl hier="23" item="5"/>
          <tpl hier="24" item="4"/>
          <tpl fld="0" item="0"/>
        </tpls>
      </n>
      <m>
        <tpls c="8">
          <tpl fld="1" item="74"/>
          <tpl hier="17" item="12"/>
          <tpl hier="19" item="1"/>
          <tpl hier="20" item="2"/>
          <tpl hier="22" item="6"/>
          <tpl hier="23" item="5"/>
          <tpl hier="24" item="4"/>
          <tpl fld="0" item="0"/>
        </tpls>
      </m>
      <n v="4">
        <tpls c="8">
          <tpl fld="1" item="70"/>
          <tpl hier="17" item="12"/>
          <tpl hier="19" item="1"/>
          <tpl hier="20" item="2"/>
          <tpl hier="22" item="6"/>
          <tpl hier="23" item="5"/>
          <tpl hier="24" item="4"/>
          <tpl fld="0" item="0"/>
        </tpls>
      </n>
      <m>
        <tpls c="8">
          <tpl fld="1" item="66"/>
          <tpl hier="17" item="12"/>
          <tpl hier="19" item="1"/>
          <tpl hier="20" item="2"/>
          <tpl hier="22" item="6"/>
          <tpl hier="23" item="5"/>
          <tpl hier="24" item="4"/>
          <tpl fld="0" item="0"/>
        </tpls>
      </m>
      <n v="1">
        <tpls c="8">
          <tpl fld="1" item="62"/>
          <tpl hier="17" item="12"/>
          <tpl hier="19" item="1"/>
          <tpl hier="20" item="2"/>
          <tpl hier="22" item="6"/>
          <tpl hier="23" item="5"/>
          <tpl hier="24" item="4"/>
          <tpl fld="0" item="0"/>
        </tpls>
      </n>
      <n v="1">
        <tpls c="8">
          <tpl fld="1" item="58"/>
          <tpl hier="17" item="12"/>
          <tpl hier="19" item="1"/>
          <tpl hier="20" item="2"/>
          <tpl hier="22" item="6"/>
          <tpl hier="23" item="5"/>
          <tpl hier="24" item="4"/>
          <tpl fld="0" item="0"/>
        </tpls>
      </n>
      <n v="1">
        <tpls c="8">
          <tpl fld="1" item="54"/>
          <tpl hier="17" item="12"/>
          <tpl hier="19" item="1"/>
          <tpl hier="20" item="2"/>
          <tpl hier="22" item="6"/>
          <tpl hier="23" item="5"/>
          <tpl hier="24" item="4"/>
          <tpl fld="0" item="0"/>
        </tpls>
      </n>
      <n v="1">
        <tpls c="8">
          <tpl fld="1" item="50"/>
          <tpl hier="17" item="12"/>
          <tpl hier="19" item="1"/>
          <tpl hier="20" item="2"/>
          <tpl hier="22" item="6"/>
          <tpl hier="23" item="5"/>
          <tpl hier="24" item="4"/>
          <tpl fld="0" item="0"/>
        </tpls>
      </n>
      <n v="1">
        <tpls c="8">
          <tpl fld="1" item="46"/>
          <tpl hier="17" item="12"/>
          <tpl hier="19" item="1"/>
          <tpl hier="20" item="2"/>
          <tpl hier="22" item="6"/>
          <tpl hier="23" item="5"/>
          <tpl hier="24" item="4"/>
          <tpl fld="0" item="0"/>
        </tpls>
      </n>
      <m>
        <tpls c="8">
          <tpl fld="1" item="42"/>
          <tpl hier="17" item="12"/>
          <tpl hier="19" item="1"/>
          <tpl hier="20" item="2"/>
          <tpl hier="22" item="6"/>
          <tpl hier="23" item="5"/>
          <tpl hier="24" item="4"/>
          <tpl fld="0" item="0"/>
        </tpls>
      </m>
      <n v="3">
        <tpls c="8">
          <tpl fld="1" item="38"/>
          <tpl hier="17" item="12"/>
          <tpl hier="19" item="1"/>
          <tpl hier="20" item="2"/>
          <tpl hier="22" item="6"/>
          <tpl hier="23" item="5"/>
          <tpl hier="24" item="4"/>
          <tpl fld="0" item="0"/>
        </tpls>
      </n>
      <m>
        <tpls c="8">
          <tpl fld="1" item="34"/>
          <tpl hier="17" item="12"/>
          <tpl hier="19" item="1"/>
          <tpl hier="20" item="2"/>
          <tpl hier="22" item="6"/>
          <tpl hier="23" item="5"/>
          <tpl hier="24" item="4"/>
          <tpl fld="0" item="0"/>
        </tpls>
      </m>
      <m>
        <tpls c="8">
          <tpl fld="1" item="30"/>
          <tpl hier="17" item="12"/>
          <tpl hier="19" item="1"/>
          <tpl hier="20" item="2"/>
          <tpl hier="22" item="6"/>
          <tpl hier="23" item="5"/>
          <tpl hier="24" item="4"/>
          <tpl fld="0" item="0"/>
        </tpls>
      </m>
      <m>
        <tpls c="8">
          <tpl fld="1" item="26"/>
          <tpl hier="17" item="12"/>
          <tpl hier="19" item="1"/>
          <tpl hier="20" item="2"/>
          <tpl hier="22" item="6"/>
          <tpl hier="23" item="5"/>
          <tpl hier="24" item="4"/>
          <tpl fld="0" item="0"/>
        </tpls>
      </m>
      <m>
        <tpls c="8">
          <tpl fld="1" item="22"/>
          <tpl hier="17" item="12"/>
          <tpl hier="19" item="1"/>
          <tpl hier="20" item="2"/>
          <tpl hier="22" item="6"/>
          <tpl hier="23" item="5"/>
          <tpl hier="24" item="4"/>
          <tpl fld="0" item="0"/>
        </tpls>
      </m>
      <n v="3">
        <tpls c="8">
          <tpl fld="1" item="18"/>
          <tpl hier="17" item="12"/>
          <tpl hier="19" item="1"/>
          <tpl hier="20" item="2"/>
          <tpl hier="22" item="6"/>
          <tpl hier="23" item="5"/>
          <tpl hier="24" item="4"/>
          <tpl fld="0" item="0"/>
        </tpls>
      </n>
      <m>
        <tpls c="8">
          <tpl fld="1" item="14"/>
          <tpl hier="17" item="12"/>
          <tpl hier="19" item="1"/>
          <tpl hier="20" item="2"/>
          <tpl hier="22" item="6"/>
          <tpl hier="23" item="5"/>
          <tpl hier="24" item="4"/>
          <tpl fld="0" item="0"/>
        </tpls>
      </m>
      <n v="2">
        <tpls c="8">
          <tpl fld="1" item="10"/>
          <tpl hier="17" item="12"/>
          <tpl hier="19" item="1"/>
          <tpl hier="20" item="2"/>
          <tpl hier="22" item="6"/>
          <tpl hier="23" item="5"/>
          <tpl hier="24" item="4"/>
          <tpl fld="0" item="0"/>
        </tpls>
      </n>
      <m>
        <tpls c="8">
          <tpl fld="1" item="6"/>
          <tpl hier="17" item="12"/>
          <tpl hier="19" item="1"/>
          <tpl hier="20" item="2"/>
          <tpl hier="22" item="6"/>
          <tpl hier="23" item="5"/>
          <tpl hier="24" item="4"/>
          <tpl fld="0" item="0"/>
        </tpls>
      </m>
      <m>
        <tpls c="8">
          <tpl fld="1" item="2"/>
          <tpl hier="17" item="12"/>
          <tpl hier="19" item="1"/>
          <tpl hier="20" item="2"/>
          <tpl hier="22" item="6"/>
          <tpl hier="23" item="5"/>
          <tpl hier="24" item="4"/>
          <tpl fld="0" item="0"/>
        </tpls>
      </m>
      <n v="43.220001220703125">
        <tpls c="8">
          <tpl fld="1" item="133"/>
          <tpl hier="17" item="12"/>
          <tpl hier="19" item="1"/>
          <tpl hier="20" item="2"/>
          <tpl hier="22" item="6"/>
          <tpl hier="23" item="5"/>
          <tpl hier="24" item="4"/>
          <tpl fld="0" item="1"/>
        </tpls>
      </n>
      <m>
        <tpls c="8">
          <tpl fld="1" item="125"/>
          <tpl hier="17" item="12"/>
          <tpl hier="19" item="1"/>
          <tpl hier="20" item="2"/>
          <tpl hier="22" item="6"/>
          <tpl hier="23" item="5"/>
          <tpl hier="24" item="4"/>
          <tpl fld="0" item="1"/>
        </tpls>
      </m>
      <n v="43.220001220703125">
        <tpls c="8">
          <tpl fld="1" item="117"/>
          <tpl hier="17" item="12"/>
          <tpl hier="19" item="1"/>
          <tpl hier="20" item="2"/>
          <tpl hier="22" item="6"/>
          <tpl hier="23" item="5"/>
          <tpl hier="24" item="4"/>
          <tpl fld="0" item="1"/>
        </tpls>
      </n>
      <n v="86.44000244140625">
        <tpls c="8">
          <tpl fld="1" item="85"/>
          <tpl hier="17" item="12"/>
          <tpl hier="19" item="1"/>
          <tpl hier="20" item="2"/>
          <tpl hier="22" item="6"/>
          <tpl hier="23" item="5"/>
          <tpl hier="24" item="4"/>
          <tpl fld="0" item="1"/>
        </tpls>
      </n>
      <n v="43.220001220703125">
        <tpls c="8">
          <tpl fld="1" item="77"/>
          <tpl hier="17" item="12"/>
          <tpl hier="19" item="1"/>
          <tpl hier="20" item="2"/>
          <tpl hier="22" item="6"/>
          <tpl hier="23" item="5"/>
          <tpl hier="24" item="4"/>
          <tpl fld="0" item="1"/>
        </tpls>
      </n>
      <m>
        <tpls c="8">
          <tpl fld="1" item="69"/>
          <tpl hier="17" item="12"/>
          <tpl hier="19" item="1"/>
          <tpl hier="20" item="2"/>
          <tpl hier="22" item="6"/>
          <tpl hier="23" item="5"/>
          <tpl hier="24" item="4"/>
          <tpl fld="0" item="1"/>
        </tpls>
      </m>
      <n v="216.10000610351563">
        <tpls c="8">
          <tpl fld="1" item="53"/>
          <tpl hier="17" item="12"/>
          <tpl hier="19" item="1"/>
          <tpl hier="20" item="2"/>
          <tpl hier="22" item="6"/>
          <tpl hier="23" item="5"/>
          <tpl hier="24" item="4"/>
          <tpl fld="0" item="1"/>
        </tpls>
      </n>
      <n v="43.220001220703125">
        <tpls c="8">
          <tpl fld="1" item="45"/>
          <tpl hier="17" item="12"/>
          <tpl hier="19" item="1"/>
          <tpl hier="20" item="2"/>
          <tpl hier="22" item="6"/>
          <tpl hier="23" item="5"/>
          <tpl hier="24" item="4"/>
          <tpl fld="0" item="1"/>
        </tpls>
      </n>
      <m>
        <tpls c="8">
          <tpl fld="1" item="37"/>
          <tpl hier="17" item="12"/>
          <tpl hier="19" item="1"/>
          <tpl hier="20" item="2"/>
          <tpl hier="22" item="6"/>
          <tpl hier="23" item="5"/>
          <tpl hier="24" item="4"/>
          <tpl fld="0" item="1"/>
        </tpls>
      </m>
      <n v="43.220001220703125">
        <tpls c="8">
          <tpl fld="1" item="29"/>
          <tpl hier="17" item="12"/>
          <tpl hier="19" item="1"/>
          <tpl hier="20" item="2"/>
          <tpl hier="22" item="6"/>
          <tpl hier="23" item="5"/>
          <tpl hier="24" item="4"/>
          <tpl fld="0" item="1"/>
        </tpls>
      </n>
      <n v="43.220001220703125">
        <tpls c="8">
          <tpl fld="1" item="21"/>
          <tpl hier="17" item="12"/>
          <tpl hier="19" item="1"/>
          <tpl hier="20" item="2"/>
          <tpl hier="22" item="6"/>
          <tpl hier="23" item="5"/>
          <tpl hier="24" item="4"/>
          <tpl fld="0" item="1"/>
        </tpls>
      </n>
      <n v="86.44000244140625">
        <tpls c="8">
          <tpl fld="1" item="5"/>
          <tpl hier="17" item="12"/>
          <tpl hier="19" item="1"/>
          <tpl hier="20" item="2"/>
          <tpl hier="22" item="6"/>
          <tpl hier="23" item="5"/>
          <tpl hier="24" item="4"/>
          <tpl fld="0" item="1"/>
        </tpls>
      </n>
      <m>
        <tpls c="8">
          <tpl fld="1" item="197"/>
          <tpl hier="17" item="12"/>
          <tpl hier="19" item="1"/>
          <tpl hier="20" item="2"/>
          <tpl hier="22" item="6"/>
          <tpl hier="23" item="5"/>
          <tpl hier="24" item="4"/>
          <tpl fld="0" item="1"/>
        </tpls>
      </m>
      <m>
        <tpls c="8">
          <tpl fld="1" item="193"/>
          <tpl hier="17" item="12"/>
          <tpl hier="19" item="1"/>
          <tpl hier="20" item="2"/>
          <tpl hier="22" item="6"/>
          <tpl hier="23" item="5"/>
          <tpl hier="24" item="4"/>
          <tpl fld="0" item="1"/>
        </tpls>
      </m>
      <n v="43.220001220703125">
        <tpls c="8">
          <tpl fld="1" item="189"/>
          <tpl hier="17" item="12"/>
          <tpl hier="19" item="1"/>
          <tpl hier="20" item="2"/>
          <tpl hier="22" item="6"/>
          <tpl hier="23" item="5"/>
          <tpl hier="24" item="4"/>
          <tpl fld="0" item="1"/>
        </tpls>
      </n>
      <m>
        <tpls c="8">
          <tpl fld="1" item="185"/>
          <tpl hier="17" item="12"/>
          <tpl hier="19" item="1"/>
          <tpl hier="20" item="2"/>
          <tpl hier="22" item="6"/>
          <tpl hier="23" item="5"/>
          <tpl hier="24" item="4"/>
          <tpl fld="0" item="1"/>
        </tpls>
      </m>
      <m>
        <tpls c="8">
          <tpl fld="1" item="181"/>
          <tpl hier="17" item="12"/>
          <tpl hier="19" item="1"/>
          <tpl hier="20" item="2"/>
          <tpl hier="22" item="6"/>
          <tpl hier="23" item="5"/>
          <tpl hier="24" item="4"/>
          <tpl fld="0" item="1"/>
        </tpls>
      </m>
      <m>
        <tpls c="8">
          <tpl fld="1" item="177"/>
          <tpl hier="17" item="12"/>
          <tpl hier="19" item="1"/>
          <tpl hier="20" item="2"/>
          <tpl hier="22" item="6"/>
          <tpl hier="23" item="5"/>
          <tpl hier="24" item="4"/>
          <tpl fld="0" item="1"/>
        </tpls>
      </m>
      <m>
        <tpls c="8">
          <tpl fld="1" item="173"/>
          <tpl hier="17" item="12"/>
          <tpl hier="19" item="1"/>
          <tpl hier="20" item="2"/>
          <tpl hier="22" item="6"/>
          <tpl hier="23" item="5"/>
          <tpl hier="24" item="4"/>
          <tpl fld="0" item="1"/>
        </tpls>
      </m>
      <n v="43.220001220703125">
        <tpls c="8">
          <tpl fld="1" item="169"/>
          <tpl hier="17" item="12"/>
          <tpl hier="19" item="1"/>
          <tpl hier="20" item="2"/>
          <tpl hier="22" item="6"/>
          <tpl hier="23" item="5"/>
          <tpl hier="24" item="4"/>
          <tpl fld="0" item="1"/>
        </tpls>
      </n>
      <m>
        <tpls c="8">
          <tpl fld="1" item="165"/>
          <tpl hier="17" item="12"/>
          <tpl hier="19" item="1"/>
          <tpl hier="20" item="2"/>
          <tpl hier="22" item="6"/>
          <tpl hier="23" item="5"/>
          <tpl hier="24" item="4"/>
          <tpl fld="0" item="1"/>
        </tpls>
      </m>
      <m>
        <tpls c="8">
          <tpl fld="1" item="161"/>
          <tpl hier="17" item="12"/>
          <tpl hier="19" item="1"/>
          <tpl hier="20" item="2"/>
          <tpl hier="22" item="6"/>
          <tpl hier="23" item="5"/>
          <tpl hier="24" item="4"/>
          <tpl fld="0" item="1"/>
        </tpls>
      </m>
      <m>
        <tpls c="8">
          <tpl fld="1" item="157"/>
          <tpl hier="17" item="12"/>
          <tpl hier="19" item="1"/>
          <tpl hier="20" item="2"/>
          <tpl hier="22" item="6"/>
          <tpl hier="23" item="5"/>
          <tpl hier="24" item="4"/>
          <tpl fld="0" item="1"/>
        </tpls>
      </m>
      <m>
        <tpls c="8">
          <tpl fld="1" item="153"/>
          <tpl hier="17" item="12"/>
          <tpl hier="19" item="1"/>
          <tpl hier="20" item="2"/>
          <tpl hier="22" item="6"/>
          <tpl hier="23" item="5"/>
          <tpl hier="24" item="4"/>
          <tpl fld="0" item="1"/>
        </tpls>
      </m>
      <m>
        <tpls c="8">
          <tpl fld="1" item="149"/>
          <tpl hier="17" item="12"/>
          <tpl hier="19" item="1"/>
          <tpl hier="20" item="2"/>
          <tpl hier="22" item="6"/>
          <tpl hier="23" item="5"/>
          <tpl hier="24" item="4"/>
          <tpl fld="0" item="1"/>
        </tpls>
      </m>
      <m>
        <tpls c="8">
          <tpl fld="1" item="145"/>
          <tpl hier="17" item="12"/>
          <tpl hier="19" item="1"/>
          <tpl hier="20" item="2"/>
          <tpl hier="22" item="6"/>
          <tpl hier="23" item="5"/>
          <tpl hier="24" item="4"/>
          <tpl fld="0" item="1"/>
        </tpls>
      </m>
      <m>
        <tpls c="8">
          <tpl fld="1" item="141"/>
          <tpl hier="17" item="12"/>
          <tpl hier="19" item="1"/>
          <tpl hier="20" item="2"/>
          <tpl hier="22" item="6"/>
          <tpl hier="23" item="5"/>
          <tpl hier="24" item="4"/>
          <tpl fld="0" item="1"/>
        </tpls>
      </m>
      <m>
        <tpls c="8">
          <tpl fld="1" item="113"/>
          <tpl hier="17" item="12"/>
          <tpl hier="19" item="1"/>
          <tpl hier="20" item="2"/>
          <tpl hier="22" item="6"/>
          <tpl hier="23" item="5"/>
          <tpl hier="24" item="4"/>
          <tpl fld="0" item="1"/>
        </tpls>
      </m>
      <m>
        <tpls c="8">
          <tpl fld="1" item="109"/>
          <tpl hier="17" item="12"/>
          <tpl hier="19" item="1"/>
          <tpl hier="20" item="2"/>
          <tpl hier="22" item="6"/>
          <tpl hier="23" item="5"/>
          <tpl hier="24" item="4"/>
          <tpl fld="0" item="1"/>
        </tpls>
      </m>
      <n v="86.44000244140625">
        <tpls c="8">
          <tpl fld="1" item="105"/>
          <tpl hier="17" item="12"/>
          <tpl hier="19" item="1"/>
          <tpl hier="20" item="2"/>
          <tpl hier="22" item="6"/>
          <tpl hier="23" item="5"/>
          <tpl hier="24" item="4"/>
          <tpl fld="0" item="1"/>
        </tpls>
      </n>
      <m>
        <tpls c="8">
          <tpl fld="1" item="101"/>
          <tpl hier="17" item="12"/>
          <tpl hier="19" item="1"/>
          <tpl hier="20" item="2"/>
          <tpl hier="22" item="6"/>
          <tpl hier="23" item="5"/>
          <tpl hier="24" item="4"/>
          <tpl fld="0" item="1"/>
        </tpls>
      </m>
      <m>
        <tpls c="8">
          <tpl fld="1" item="97"/>
          <tpl hier="17" item="12"/>
          <tpl hier="19" item="1"/>
          <tpl hier="20" item="2"/>
          <tpl hier="22" item="6"/>
          <tpl hier="23" item="5"/>
          <tpl hier="24" item="4"/>
          <tpl fld="0" item="1"/>
        </tpls>
      </m>
      <m>
        <tpls c="8">
          <tpl fld="1" item="89"/>
          <tpl hier="17" item="12"/>
          <tpl hier="19" item="1"/>
          <tpl hier="20" item="2"/>
          <tpl hier="22" item="6"/>
          <tpl hier="23" item="5"/>
          <tpl hier="24" item="4"/>
          <tpl fld="0" item="1"/>
        </tpls>
      </m>
      <m>
        <tpls c="8">
          <tpl fld="1" item="65"/>
          <tpl hier="17" item="12"/>
          <tpl hier="19" item="1"/>
          <tpl hier="20" item="2"/>
          <tpl hier="22" item="6"/>
          <tpl hier="23" item="5"/>
          <tpl hier="24" item="4"/>
          <tpl fld="0" item="1"/>
        </tpls>
      </m>
      <m>
        <tpls c="8">
          <tpl fld="1" item="41"/>
          <tpl hier="17" item="12"/>
          <tpl hier="19" item="1"/>
          <tpl hier="20" item="2"/>
          <tpl hier="22" item="6"/>
          <tpl hier="23" item="5"/>
          <tpl hier="24" item="4"/>
          <tpl fld="0" item="1"/>
        </tpls>
      </m>
      <n v="43.220001220703125">
        <tpls c="8">
          <tpl fld="1" item="13"/>
          <tpl hier="17" item="12"/>
          <tpl hier="19" item="1"/>
          <tpl hier="20" item="2"/>
          <tpl hier="22" item="6"/>
          <tpl hier="23" item="5"/>
          <tpl hier="24" item="4"/>
          <tpl fld="0" item="1"/>
        </tpls>
      </n>
      <m>
        <tpls c="8">
          <tpl fld="1" item="197"/>
          <tpl hier="17" item="12"/>
          <tpl hier="19" item="1"/>
          <tpl hier="20" item="2"/>
          <tpl hier="22" item="6"/>
          <tpl hier="23" item="5"/>
          <tpl hier="24" item="4"/>
          <tpl fld="0" item="0"/>
        </tpls>
      </m>
      <m>
        <tpls c="8">
          <tpl fld="1" item="193"/>
          <tpl hier="17" item="12"/>
          <tpl hier="19" item="1"/>
          <tpl hier="20" item="2"/>
          <tpl hier="22" item="6"/>
          <tpl hier="23" item="5"/>
          <tpl hier="24" item="4"/>
          <tpl fld="0" item="0"/>
        </tpls>
      </m>
      <n v="1">
        <tpls c="8">
          <tpl fld="1" item="189"/>
          <tpl hier="17" item="12"/>
          <tpl hier="19" item="1"/>
          <tpl hier="20" item="2"/>
          <tpl hier="22" item="6"/>
          <tpl hier="23" item="5"/>
          <tpl hier="24" item="4"/>
          <tpl fld="0" item="0"/>
        </tpls>
      </n>
      <m>
        <tpls c="8">
          <tpl fld="1" item="185"/>
          <tpl hier="17" item="12"/>
          <tpl hier="19" item="1"/>
          <tpl hier="20" item="2"/>
          <tpl hier="22" item="6"/>
          <tpl hier="23" item="5"/>
          <tpl hier="24" item="4"/>
          <tpl fld="0" item="0"/>
        </tpls>
      </m>
      <m>
        <tpls c="8">
          <tpl fld="1" item="181"/>
          <tpl hier="17" item="12"/>
          <tpl hier="19" item="1"/>
          <tpl hier="20" item="2"/>
          <tpl hier="22" item="6"/>
          <tpl hier="23" item="5"/>
          <tpl hier="24" item="4"/>
          <tpl fld="0" item="0"/>
        </tpls>
      </m>
      <m>
        <tpls c="8">
          <tpl fld="1" item="177"/>
          <tpl hier="17" item="12"/>
          <tpl hier="19" item="1"/>
          <tpl hier="20" item="2"/>
          <tpl hier="22" item="6"/>
          <tpl hier="23" item="5"/>
          <tpl hier="24" item="4"/>
          <tpl fld="0" item="0"/>
        </tpls>
      </m>
      <m>
        <tpls c="8">
          <tpl fld="1" item="173"/>
          <tpl hier="17" item="12"/>
          <tpl hier="19" item="1"/>
          <tpl hier="20" item="2"/>
          <tpl hier="22" item="6"/>
          <tpl hier="23" item="5"/>
          <tpl hier="24" item="4"/>
          <tpl fld="0" item="0"/>
        </tpls>
      </m>
      <n v="1">
        <tpls c="8">
          <tpl fld="1" item="169"/>
          <tpl hier="17" item="12"/>
          <tpl hier="19" item="1"/>
          <tpl hier="20" item="2"/>
          <tpl hier="22" item="6"/>
          <tpl hier="23" item="5"/>
          <tpl hier="24" item="4"/>
          <tpl fld="0" item="0"/>
        </tpls>
      </n>
      <m>
        <tpls c="8">
          <tpl fld="1" item="165"/>
          <tpl hier="17" item="12"/>
          <tpl hier="19" item="1"/>
          <tpl hier="20" item="2"/>
          <tpl hier="22" item="6"/>
          <tpl hier="23" item="5"/>
          <tpl hier="24" item="4"/>
          <tpl fld="0" item="0"/>
        </tpls>
      </m>
      <m>
        <tpls c="8">
          <tpl fld="1" item="161"/>
          <tpl hier="17" item="12"/>
          <tpl hier="19" item="1"/>
          <tpl hier="20" item="2"/>
          <tpl hier="22" item="6"/>
          <tpl hier="23" item="5"/>
          <tpl hier="24" item="4"/>
          <tpl fld="0" item="0"/>
        </tpls>
      </m>
      <m>
        <tpls c="8">
          <tpl fld="1" item="157"/>
          <tpl hier="17" item="12"/>
          <tpl hier="19" item="1"/>
          <tpl hier="20" item="2"/>
          <tpl hier="22" item="6"/>
          <tpl hier="23" item="5"/>
          <tpl hier="24" item="4"/>
          <tpl fld="0" item="0"/>
        </tpls>
      </m>
      <m>
        <tpls c="8">
          <tpl fld="1" item="153"/>
          <tpl hier="17" item="12"/>
          <tpl hier="19" item="1"/>
          <tpl hier="20" item="2"/>
          <tpl hier="22" item="6"/>
          <tpl hier="23" item="5"/>
          <tpl hier="24" item="4"/>
          <tpl fld="0" item="0"/>
        </tpls>
      </m>
      <m>
        <tpls c="8">
          <tpl fld="1" item="149"/>
          <tpl hier="17" item="12"/>
          <tpl hier="19" item="1"/>
          <tpl hier="20" item="2"/>
          <tpl hier="22" item="6"/>
          <tpl hier="23" item="5"/>
          <tpl hier="24" item="4"/>
          <tpl fld="0" item="0"/>
        </tpls>
      </m>
      <m>
        <tpls c="8">
          <tpl fld="1" item="145"/>
          <tpl hier="17" item="12"/>
          <tpl hier="19" item="1"/>
          <tpl hier="20" item="2"/>
          <tpl hier="22" item="6"/>
          <tpl hier="23" item="5"/>
          <tpl hier="24" item="4"/>
          <tpl fld="0" item="0"/>
        </tpls>
      </m>
      <m>
        <tpls c="8">
          <tpl fld="1" item="141"/>
          <tpl hier="17" item="12"/>
          <tpl hier="19" item="1"/>
          <tpl hier="20" item="2"/>
          <tpl hier="22" item="6"/>
          <tpl hier="23" item="5"/>
          <tpl hier="24" item="4"/>
          <tpl fld="0" item="0"/>
        </tpls>
      </m>
      <n v="3">
        <tpls c="8">
          <tpl fld="1" item="137"/>
          <tpl hier="17" item="12"/>
          <tpl hier="19" item="1"/>
          <tpl hier="20" item="2"/>
          <tpl hier="22" item="6"/>
          <tpl hier="23" item="5"/>
          <tpl hier="24" item="4"/>
          <tpl fld="0" item="0"/>
        </tpls>
      </n>
      <n v="1">
        <tpls c="8">
          <tpl fld="1" item="133"/>
          <tpl hier="17" item="12"/>
          <tpl hier="19" item="1"/>
          <tpl hier="20" item="2"/>
          <tpl hier="22" item="6"/>
          <tpl hier="23" item="5"/>
          <tpl hier="24" item="4"/>
          <tpl fld="0" item="0"/>
        </tpls>
      </n>
      <m>
        <tpls c="8">
          <tpl fld="1" item="129"/>
          <tpl hier="17" item="12"/>
          <tpl hier="19" item="1"/>
          <tpl hier="20" item="2"/>
          <tpl hier="22" item="6"/>
          <tpl hier="23" item="5"/>
          <tpl hier="24" item="4"/>
          <tpl fld="0" item="0"/>
        </tpls>
      </m>
      <m>
        <tpls c="8">
          <tpl fld="1" item="125"/>
          <tpl hier="17" item="12"/>
          <tpl hier="19" item="1"/>
          <tpl hier="20" item="2"/>
          <tpl hier="22" item="6"/>
          <tpl hier="23" item="5"/>
          <tpl hier="24" item="4"/>
          <tpl fld="0" item="0"/>
        </tpls>
      </m>
      <m>
        <tpls c="8">
          <tpl fld="1" item="121"/>
          <tpl hier="17" item="12"/>
          <tpl hier="19" item="1"/>
          <tpl hier="20" item="2"/>
          <tpl hier="22" item="6"/>
          <tpl hier="23" item="5"/>
          <tpl hier="24" item="4"/>
          <tpl fld="0" item="0"/>
        </tpls>
      </m>
      <n v="1">
        <tpls c="8">
          <tpl fld="1" item="117"/>
          <tpl hier="17" item="12"/>
          <tpl hier="19" item="1"/>
          <tpl hier="20" item="2"/>
          <tpl hier="22" item="6"/>
          <tpl hier="23" item="5"/>
          <tpl hier="24" item="4"/>
          <tpl fld="0" item="0"/>
        </tpls>
      </n>
      <m>
        <tpls c="8">
          <tpl fld="1" item="113"/>
          <tpl hier="17" item="12"/>
          <tpl hier="19" item="1"/>
          <tpl hier="20" item="2"/>
          <tpl hier="22" item="6"/>
          <tpl hier="23" item="5"/>
          <tpl hier="24" item="4"/>
          <tpl fld="0" item="0"/>
        </tpls>
      </m>
      <m>
        <tpls c="8">
          <tpl fld="1" item="109"/>
          <tpl hier="17" item="12"/>
          <tpl hier="19" item="1"/>
          <tpl hier="20" item="2"/>
          <tpl hier="22" item="6"/>
          <tpl hier="23" item="5"/>
          <tpl hier="24" item="4"/>
          <tpl fld="0" item="0"/>
        </tpls>
      </m>
      <n v="2">
        <tpls c="8">
          <tpl fld="1" item="105"/>
          <tpl hier="17" item="12"/>
          <tpl hier="19" item="1"/>
          <tpl hier="20" item="2"/>
          <tpl hier="22" item="6"/>
          <tpl hier="23" item="5"/>
          <tpl hier="24" item="4"/>
          <tpl fld="0" item="0"/>
        </tpls>
      </n>
      <m>
        <tpls c="8">
          <tpl fld="1" item="101"/>
          <tpl hier="17" item="12"/>
          <tpl hier="19" item="1"/>
          <tpl hier="20" item="2"/>
          <tpl hier="22" item="6"/>
          <tpl hier="23" item="5"/>
          <tpl hier="24" item="4"/>
          <tpl fld="0" item="0"/>
        </tpls>
      </m>
      <m>
        <tpls c="8">
          <tpl fld="1" item="97"/>
          <tpl hier="17" item="12"/>
          <tpl hier="19" item="1"/>
          <tpl hier="20" item="2"/>
          <tpl hier="22" item="6"/>
          <tpl hier="23" item="5"/>
          <tpl hier="24" item="4"/>
          <tpl fld="0" item="0"/>
        </tpls>
      </m>
      <n v="3">
        <tpls c="8">
          <tpl fld="1" item="93"/>
          <tpl hier="17" item="12"/>
          <tpl hier="19" item="1"/>
          <tpl hier="20" item="2"/>
          <tpl hier="22" item="6"/>
          <tpl hier="23" item="5"/>
          <tpl hier="24" item="4"/>
          <tpl fld="0" item="0"/>
        </tpls>
      </n>
      <m>
        <tpls c="8">
          <tpl fld="1" item="89"/>
          <tpl hier="17" item="12"/>
          <tpl hier="19" item="1"/>
          <tpl hier="20" item="2"/>
          <tpl hier="22" item="6"/>
          <tpl hier="23" item="5"/>
          <tpl hier="24" item="4"/>
          <tpl fld="0" item="0"/>
        </tpls>
      </m>
      <n v="2">
        <tpls c="8">
          <tpl fld="1" item="85"/>
          <tpl hier="17" item="12"/>
          <tpl hier="19" item="1"/>
          <tpl hier="20" item="2"/>
          <tpl hier="22" item="6"/>
          <tpl hier="23" item="5"/>
          <tpl hier="24" item="4"/>
          <tpl fld="0" item="0"/>
        </tpls>
      </n>
      <m>
        <tpls c="8">
          <tpl fld="1" item="81"/>
          <tpl hier="17" item="12"/>
          <tpl hier="19" item="1"/>
          <tpl hier="20" item="2"/>
          <tpl hier="22" item="6"/>
          <tpl hier="23" item="5"/>
          <tpl hier="24" item="4"/>
          <tpl fld="0" item="0"/>
        </tpls>
      </m>
      <n v="1">
        <tpls c="8">
          <tpl fld="1" item="77"/>
          <tpl hier="17" item="12"/>
          <tpl hier="19" item="1"/>
          <tpl hier="20" item="2"/>
          <tpl hier="22" item="6"/>
          <tpl hier="23" item="5"/>
          <tpl hier="24" item="4"/>
          <tpl fld="0" item="0"/>
        </tpls>
      </n>
      <n v="1">
        <tpls c="8">
          <tpl fld="1" item="73"/>
          <tpl hier="17" item="12"/>
          <tpl hier="19" item="1"/>
          <tpl hier="20" item="2"/>
          <tpl hier="22" item="6"/>
          <tpl hier="23" item="5"/>
          <tpl hier="24" item="4"/>
          <tpl fld="0" item="0"/>
        </tpls>
      </n>
      <m>
        <tpls c="8">
          <tpl fld="1" item="69"/>
          <tpl hier="17" item="12"/>
          <tpl hier="19" item="1"/>
          <tpl hier="20" item="2"/>
          <tpl hier="22" item="6"/>
          <tpl hier="23" item="5"/>
          <tpl hier="24" item="4"/>
          <tpl fld="0" item="0"/>
        </tpls>
      </m>
      <m>
        <tpls c="8">
          <tpl fld="1" item="65"/>
          <tpl hier="17" item="12"/>
          <tpl hier="19" item="1"/>
          <tpl hier="20" item="2"/>
          <tpl hier="22" item="6"/>
          <tpl hier="23" item="5"/>
          <tpl hier="24" item="4"/>
          <tpl fld="0" item="0"/>
        </tpls>
      </m>
      <m>
        <tpls c="8">
          <tpl fld="1" item="61"/>
          <tpl hier="17" item="12"/>
          <tpl hier="19" item="1"/>
          <tpl hier="20" item="2"/>
          <tpl hier="22" item="6"/>
          <tpl hier="23" item="5"/>
          <tpl hier="24" item="4"/>
          <tpl fld="0" item="0"/>
        </tpls>
      </m>
      <m>
        <tpls c="8">
          <tpl fld="1" item="57"/>
          <tpl hier="17" item="12"/>
          <tpl hier="19" item="1"/>
          <tpl hier="20" item="2"/>
          <tpl hier="22" item="6"/>
          <tpl hier="23" item="5"/>
          <tpl hier="24" item="4"/>
          <tpl fld="0" item="0"/>
        </tpls>
      </m>
      <n v="4">
        <tpls c="8">
          <tpl fld="1" item="53"/>
          <tpl hier="17" item="12"/>
          <tpl hier="19" item="1"/>
          <tpl hier="20" item="2"/>
          <tpl hier="22" item="6"/>
          <tpl hier="23" item="5"/>
          <tpl hier="24" item="4"/>
          <tpl fld="0" item="0"/>
        </tpls>
      </n>
      <m>
        <tpls c="8">
          <tpl fld="1" item="49"/>
          <tpl hier="17" item="12"/>
          <tpl hier="19" item="1"/>
          <tpl hier="20" item="2"/>
          <tpl hier="22" item="6"/>
          <tpl hier="23" item="5"/>
          <tpl hier="24" item="4"/>
          <tpl fld="0" item="0"/>
        </tpls>
      </m>
      <n v="1">
        <tpls c="8">
          <tpl fld="1" item="45"/>
          <tpl hier="17" item="12"/>
          <tpl hier="19" item="1"/>
          <tpl hier="20" item="2"/>
          <tpl hier="22" item="6"/>
          <tpl hier="23" item="5"/>
          <tpl hier="24" item="4"/>
          <tpl fld="0" item="0"/>
        </tpls>
      </n>
      <m>
        <tpls c="8">
          <tpl fld="1" item="41"/>
          <tpl hier="17" item="12"/>
          <tpl hier="19" item="1"/>
          <tpl hier="20" item="2"/>
          <tpl hier="22" item="6"/>
          <tpl hier="23" item="5"/>
          <tpl hier="24" item="4"/>
          <tpl fld="0" item="0"/>
        </tpls>
      </m>
      <m>
        <tpls c="8">
          <tpl fld="1" item="37"/>
          <tpl hier="17" item="12"/>
          <tpl hier="19" item="1"/>
          <tpl hier="20" item="2"/>
          <tpl hier="22" item="6"/>
          <tpl hier="23" item="5"/>
          <tpl hier="24" item="4"/>
          <tpl fld="0" item="0"/>
        </tpls>
      </m>
      <m>
        <tpls c="8">
          <tpl fld="1" item="33"/>
          <tpl hier="17" item="12"/>
          <tpl hier="19" item="1"/>
          <tpl hier="20" item="2"/>
          <tpl hier="22" item="6"/>
          <tpl hier="23" item="5"/>
          <tpl hier="24" item="4"/>
          <tpl fld="0" item="0"/>
        </tpls>
      </m>
      <n v="1">
        <tpls c="8">
          <tpl fld="1" item="29"/>
          <tpl hier="17" item="12"/>
          <tpl hier="19" item="1"/>
          <tpl hier="20" item="2"/>
          <tpl hier="22" item="6"/>
          <tpl hier="23" item="5"/>
          <tpl hier="24" item="4"/>
          <tpl fld="0" item="0"/>
        </tpls>
      </n>
      <m>
        <tpls c="8">
          <tpl fld="1" item="25"/>
          <tpl hier="17" item="12"/>
          <tpl hier="19" item="1"/>
          <tpl hier="20" item="2"/>
          <tpl hier="22" item="6"/>
          <tpl hier="23" item="5"/>
          <tpl hier="24" item="4"/>
          <tpl fld="0" item="0"/>
        </tpls>
      </m>
      <n v="1">
        <tpls c="8">
          <tpl fld="1" item="21"/>
          <tpl hier="17" item="12"/>
          <tpl hier="19" item="1"/>
          <tpl hier="20" item="2"/>
          <tpl hier="22" item="6"/>
          <tpl hier="23" item="5"/>
          <tpl hier="24" item="4"/>
          <tpl fld="0" item="0"/>
        </tpls>
      </n>
      <n v="1">
        <tpls c="8">
          <tpl fld="1" item="13"/>
          <tpl hier="17" item="12"/>
          <tpl hier="19" item="1"/>
          <tpl hier="20" item="2"/>
          <tpl hier="22" item="6"/>
          <tpl hier="23" item="5"/>
          <tpl hier="24" item="4"/>
          <tpl fld="0" item="0"/>
        </tpls>
      </n>
      <n v="2">
        <tpls c="8">
          <tpl fld="1" item="9"/>
          <tpl hier="17" item="12"/>
          <tpl hier="19" item="1"/>
          <tpl hier="20" item="2"/>
          <tpl hier="22" item="6"/>
          <tpl hier="23" item="5"/>
          <tpl hier="24" item="4"/>
          <tpl fld="0" item="0"/>
        </tpls>
      </n>
      <n v="1">
        <tpls c="8">
          <tpl fld="1" item="5"/>
          <tpl hier="17" item="12"/>
          <tpl hier="19" item="1"/>
          <tpl hier="20" item="2"/>
          <tpl hier="22" item="6"/>
          <tpl hier="23" item="5"/>
          <tpl hier="24" item="4"/>
          <tpl fld="0" item="0"/>
        </tpls>
      </n>
      <m>
        <tpls c="8">
          <tpl fld="1" item="1"/>
          <tpl hier="17" item="12"/>
          <tpl hier="19" item="1"/>
          <tpl hier="20" item="2"/>
          <tpl hier="22" item="6"/>
          <tpl hier="23" item="5"/>
          <tpl hier="24" item="4"/>
          <tpl fld="0" item="0"/>
        </tpls>
      </m>
      <m>
        <tpls c="8">
          <tpl fld="1" item="121"/>
          <tpl hier="17" item="12"/>
          <tpl hier="19" item="1"/>
          <tpl hier="20" item="2"/>
          <tpl hier="22" item="6"/>
          <tpl hier="23" item="5"/>
          <tpl hier="24" item="4"/>
          <tpl fld="0" item="1"/>
        </tpls>
      </m>
      <n v="129.66000366210938">
        <tpls c="8">
          <tpl fld="1" item="93"/>
          <tpl hier="17" item="12"/>
          <tpl hier="19" item="1"/>
          <tpl hier="20" item="2"/>
          <tpl hier="22" item="6"/>
          <tpl hier="23" item="5"/>
          <tpl hier="24" item="4"/>
          <tpl fld="0" item="1"/>
        </tpls>
      </n>
      <m>
        <tpls c="8">
          <tpl fld="1" item="61"/>
          <tpl hier="17" item="12"/>
          <tpl hier="19" item="1"/>
          <tpl hier="20" item="2"/>
          <tpl hier="22" item="6"/>
          <tpl hier="23" item="5"/>
          <tpl hier="24" item="4"/>
          <tpl fld="0" item="1"/>
        </tpls>
      </m>
      <m>
        <tpls c="8">
          <tpl fld="1" item="33"/>
          <tpl hier="17" item="12"/>
          <tpl hier="19" item="1"/>
          <tpl hier="20" item="2"/>
          <tpl hier="22" item="6"/>
          <tpl hier="23" item="5"/>
          <tpl hier="24" item="4"/>
          <tpl fld="0" item="1"/>
        </tpls>
      </m>
      <n v="86.44000244140625">
        <tpls c="8">
          <tpl fld="1" item="9"/>
          <tpl hier="17" item="12"/>
          <tpl hier="19" item="1"/>
          <tpl hier="20" item="2"/>
          <tpl hier="22" item="6"/>
          <tpl hier="23" item="5"/>
          <tpl hier="24" item="4"/>
          <tpl fld="0" item="1"/>
        </tpls>
      </n>
      <n v="3">
        <tpls c="8">
          <tpl fld="1" item="156"/>
          <tpl hier="17" item="12"/>
          <tpl hier="19" item="1"/>
          <tpl hier="20" item="2"/>
          <tpl hier="22" item="6"/>
          <tpl hier="23" item="5"/>
          <tpl hier="24" item="4"/>
          <tpl fld="0" item="0"/>
        </tpls>
      </n>
      <n v="129.66000366210938">
        <tpls c="8">
          <tpl fld="1" item="156"/>
          <tpl hier="17" item="12"/>
          <tpl hier="19" item="1"/>
          <tpl hier="20" item="2"/>
          <tpl hier="22" item="6"/>
          <tpl hier="23" item="5"/>
          <tpl hier="24" item="4"/>
          <tpl fld="0" item="1"/>
        </tpls>
      </n>
      <m>
        <tpls c="8">
          <tpl fld="1" item="92"/>
          <tpl hier="17" item="12"/>
          <tpl hier="19" item="1"/>
          <tpl hier="20" item="2"/>
          <tpl hier="22" item="6"/>
          <tpl hier="23" item="5"/>
          <tpl hier="24" item="4"/>
          <tpl fld="0" item="0"/>
        </tpls>
      </m>
      <m>
        <tpls c="8">
          <tpl fld="1" item="92"/>
          <tpl hier="17" item="12"/>
          <tpl hier="19" item="1"/>
          <tpl hier="20" item="2"/>
          <tpl hier="22" item="6"/>
          <tpl hier="23" item="5"/>
          <tpl hier="24" item="4"/>
          <tpl fld="0" item="1"/>
        </tpls>
      </m>
      <n v="3">
        <tpls c="8">
          <tpl fld="1" item="36"/>
          <tpl hier="17" item="12"/>
          <tpl hier="19" item="1"/>
          <tpl hier="20" item="2"/>
          <tpl hier="22" item="6"/>
          <tpl hier="23" item="5"/>
          <tpl hier="24" item="4"/>
          <tpl fld="0" item="0"/>
        </tpls>
      </n>
      <n v="172.8800048828125">
        <tpls c="8">
          <tpl fld="1" item="36"/>
          <tpl hier="17" item="12"/>
          <tpl hier="19" item="1"/>
          <tpl hier="20" item="2"/>
          <tpl hier="22" item="6"/>
          <tpl hier="23" item="5"/>
          <tpl hier="24" item="4"/>
          <tpl fld="0" item="1"/>
        </tpls>
      </n>
      <n v="114">
        <tpls c="8">
          <tpl hier="16" item="4294967295"/>
          <tpl hier="17" item="12"/>
          <tpl hier="19" item="1"/>
          <tpl hier="20" item="2"/>
          <tpl hier="22" item="6"/>
          <tpl hier="23" item="5"/>
          <tpl hier="24" item="4"/>
          <tpl fld="0" item="0"/>
        </tpls>
      </n>
      <n v="5359.2801513671875">
        <tpls c="8">
          <tpl hier="16" item="4294967295"/>
          <tpl hier="17" item="12"/>
          <tpl hier="19" item="1"/>
          <tpl hier="20" item="2"/>
          <tpl hier="22" item="6"/>
          <tpl hier="23" item="5"/>
          <tpl hier="24" item="4"/>
          <tpl fld="0" item="1"/>
        </tpls>
      </n>
      <n v="1">
        <tpls c="8">
          <tpl fld="1" item="192"/>
          <tpl hier="17" item="12"/>
          <tpl hier="19" item="1"/>
          <tpl hier="20" item="2"/>
          <tpl hier="22" item="6"/>
          <tpl hier="23" item="5"/>
          <tpl hier="24" item="4"/>
          <tpl fld="0" item="0"/>
        </tpls>
      </n>
      <n v="86.44000244140625">
        <tpls c="8">
          <tpl fld="1" item="192"/>
          <tpl hier="17" item="12"/>
          <tpl hier="19" item="1"/>
          <tpl hier="20" item="2"/>
          <tpl hier="22" item="6"/>
          <tpl hier="23" item="5"/>
          <tpl hier="24" item="4"/>
          <tpl fld="0" item="1"/>
        </tpls>
      </n>
      <m>
        <tpls c="8">
          <tpl fld="1" item="184"/>
          <tpl hier="17" item="12"/>
          <tpl hier="19" item="1"/>
          <tpl hier="20" item="2"/>
          <tpl hier="22" item="6"/>
          <tpl hier="23" item="5"/>
          <tpl hier="24" item="4"/>
          <tpl fld="0" item="0"/>
        </tpls>
      </m>
      <m>
        <tpls c="8">
          <tpl fld="1" item="184"/>
          <tpl hier="17" item="12"/>
          <tpl hier="19" item="1"/>
          <tpl hier="20" item="2"/>
          <tpl hier="22" item="6"/>
          <tpl hier="23" item="5"/>
          <tpl hier="24" item="4"/>
          <tpl fld="0" item="1"/>
        </tpls>
      </m>
      <m>
        <tpls c="8">
          <tpl fld="1" item="176"/>
          <tpl hier="17" item="12"/>
          <tpl hier="19" item="1"/>
          <tpl hier="20" item="2"/>
          <tpl hier="22" item="6"/>
          <tpl hier="23" item="5"/>
          <tpl hier="24" item="4"/>
          <tpl fld="0" item="0"/>
        </tpls>
      </m>
      <m>
        <tpls c="8">
          <tpl fld="1" item="176"/>
          <tpl hier="17" item="12"/>
          <tpl hier="19" item="1"/>
          <tpl hier="20" item="2"/>
          <tpl hier="22" item="6"/>
          <tpl hier="23" item="5"/>
          <tpl hier="24" item="4"/>
          <tpl fld="0" item="1"/>
        </tpls>
      </m>
      <m>
        <tpls c="8">
          <tpl fld="1" item="168"/>
          <tpl hier="17" item="12"/>
          <tpl hier="19" item="1"/>
          <tpl hier="20" item="2"/>
          <tpl hier="22" item="6"/>
          <tpl hier="23" item="5"/>
          <tpl hier="24" item="4"/>
          <tpl fld="0" item="0"/>
        </tpls>
      </m>
      <m>
        <tpls c="8">
          <tpl fld="1" item="168"/>
          <tpl hier="17" item="12"/>
          <tpl hier="19" item="1"/>
          <tpl hier="20" item="2"/>
          <tpl hier="22" item="6"/>
          <tpl hier="23" item="5"/>
          <tpl hier="24" item="4"/>
          <tpl fld="0" item="1"/>
        </tpls>
      </m>
      <n v="1">
        <tpls c="8">
          <tpl fld="1" item="160"/>
          <tpl hier="17" item="12"/>
          <tpl hier="19" item="1"/>
          <tpl hier="20" item="2"/>
          <tpl hier="22" item="6"/>
          <tpl hier="23" item="5"/>
          <tpl hier="24" item="4"/>
          <tpl fld="0" item="0"/>
        </tpls>
      </n>
      <n v="43.220001220703125">
        <tpls c="8">
          <tpl fld="1" item="160"/>
          <tpl hier="17" item="12"/>
          <tpl hier="19" item="1"/>
          <tpl hier="20" item="2"/>
          <tpl hier="22" item="6"/>
          <tpl hier="23" item="5"/>
          <tpl hier="24" item="4"/>
          <tpl fld="0" item="1"/>
        </tpls>
      </n>
      <n v="5">
        <tpls c="8">
          <tpl fld="1" item="152"/>
          <tpl hier="17" item="12"/>
          <tpl hier="19" item="1"/>
          <tpl hier="20" item="2"/>
          <tpl hier="22" item="6"/>
          <tpl hier="23" item="5"/>
          <tpl hier="24" item="4"/>
          <tpl fld="0" item="0"/>
        </tpls>
      </n>
      <n v="259.32000732421875">
        <tpls c="8">
          <tpl fld="1" item="152"/>
          <tpl hier="17" item="12"/>
          <tpl hier="19" item="1"/>
          <tpl hier="20" item="2"/>
          <tpl hier="22" item="6"/>
          <tpl hier="23" item="5"/>
          <tpl hier="24" item="4"/>
          <tpl fld="0" item="1"/>
        </tpls>
      </n>
      <m>
        <tpls c="8">
          <tpl fld="1" item="144"/>
          <tpl hier="17" item="12"/>
          <tpl hier="19" item="1"/>
          <tpl hier="20" item="2"/>
          <tpl hier="22" item="6"/>
          <tpl hier="23" item="5"/>
          <tpl hier="24" item="4"/>
          <tpl fld="0" item="0"/>
        </tpls>
      </m>
      <m>
        <tpls c="8">
          <tpl fld="1" item="144"/>
          <tpl hier="17" item="12"/>
          <tpl hier="19" item="1"/>
          <tpl hier="20" item="2"/>
          <tpl hier="22" item="6"/>
          <tpl hier="23" item="5"/>
          <tpl hier="24" item="4"/>
          <tpl fld="0" item="1"/>
        </tpls>
      </m>
      <n v="1">
        <tpls c="8">
          <tpl fld="1" item="136"/>
          <tpl hier="17" item="12"/>
          <tpl hier="19" item="1"/>
          <tpl hier="20" item="2"/>
          <tpl hier="22" item="6"/>
          <tpl hier="23" item="5"/>
          <tpl hier="24" item="4"/>
          <tpl fld="0" item="0"/>
        </tpls>
      </n>
      <n v="43.220001220703125">
        <tpls c="8">
          <tpl fld="1" item="136"/>
          <tpl hier="17" item="12"/>
          <tpl hier="19" item="1"/>
          <tpl hier="20" item="2"/>
          <tpl hier="22" item="6"/>
          <tpl hier="23" item="5"/>
          <tpl hier="24" item="4"/>
          <tpl fld="0" item="1"/>
        </tpls>
      </n>
      <m>
        <tpls c="8">
          <tpl fld="1" item="128"/>
          <tpl hier="17" item="12"/>
          <tpl hier="19" item="1"/>
          <tpl hier="20" item="2"/>
          <tpl hier="22" item="6"/>
          <tpl hier="23" item="5"/>
          <tpl hier="24" item="4"/>
          <tpl fld="0" item="0"/>
        </tpls>
      </m>
      <m>
        <tpls c="8">
          <tpl fld="1" item="128"/>
          <tpl hier="17" item="12"/>
          <tpl hier="19" item="1"/>
          <tpl hier="20" item="2"/>
          <tpl hier="22" item="6"/>
          <tpl hier="23" item="5"/>
          <tpl hier="24" item="4"/>
          <tpl fld="0" item="1"/>
        </tpls>
      </m>
      <m>
        <tpls c="8">
          <tpl fld="1" item="120"/>
          <tpl hier="17" item="12"/>
          <tpl hier="19" item="1"/>
          <tpl hier="20" item="2"/>
          <tpl hier="22" item="6"/>
          <tpl hier="23" item="5"/>
          <tpl hier="24" item="4"/>
          <tpl fld="0" item="0"/>
        </tpls>
      </m>
      <m>
        <tpls c="8">
          <tpl fld="1" item="120"/>
          <tpl hier="17" item="12"/>
          <tpl hier="19" item="1"/>
          <tpl hier="20" item="2"/>
          <tpl hier="22" item="6"/>
          <tpl hier="23" item="5"/>
          <tpl hier="24" item="4"/>
          <tpl fld="0" item="1"/>
        </tpls>
      </m>
      <m>
        <tpls c="8">
          <tpl fld="1" item="112"/>
          <tpl hier="17" item="12"/>
          <tpl hier="19" item="1"/>
          <tpl hier="20" item="2"/>
          <tpl hier="22" item="6"/>
          <tpl hier="23" item="5"/>
          <tpl hier="24" item="4"/>
          <tpl fld="0" item="0"/>
        </tpls>
      </m>
      <m>
        <tpls c="8">
          <tpl fld="1" item="112"/>
          <tpl hier="17" item="12"/>
          <tpl hier="19" item="1"/>
          <tpl hier="20" item="2"/>
          <tpl hier="22" item="6"/>
          <tpl hier="23" item="5"/>
          <tpl hier="24" item="4"/>
          <tpl fld="0" item="1"/>
        </tpls>
      </m>
      <m>
        <tpls c="8">
          <tpl fld="1" item="104"/>
          <tpl hier="17" item="12"/>
          <tpl hier="19" item="1"/>
          <tpl hier="20" item="2"/>
          <tpl hier="22" item="6"/>
          <tpl hier="23" item="5"/>
          <tpl hier="24" item="4"/>
          <tpl fld="0" item="0"/>
        </tpls>
      </m>
      <m>
        <tpls c="8">
          <tpl fld="1" item="104"/>
          <tpl hier="17" item="12"/>
          <tpl hier="19" item="1"/>
          <tpl hier="20" item="2"/>
          <tpl hier="22" item="6"/>
          <tpl hier="23" item="5"/>
          <tpl hier="24" item="4"/>
          <tpl fld="0" item="1"/>
        </tpls>
      </m>
      <m>
        <tpls c="8">
          <tpl fld="1" item="96"/>
          <tpl hier="17" item="12"/>
          <tpl hier="19" item="1"/>
          <tpl hier="20" item="2"/>
          <tpl hier="22" item="6"/>
          <tpl hier="23" item="5"/>
          <tpl hier="24" item="4"/>
          <tpl fld="0" item="0"/>
        </tpls>
      </m>
      <m>
        <tpls c="8">
          <tpl fld="1" item="96"/>
          <tpl hier="17" item="12"/>
          <tpl hier="19" item="1"/>
          <tpl hier="20" item="2"/>
          <tpl hier="22" item="6"/>
          <tpl hier="23" item="5"/>
          <tpl hier="24" item="4"/>
          <tpl fld="0" item="1"/>
        </tpls>
      </m>
      <m>
        <tpls c="8">
          <tpl fld="1" item="88"/>
          <tpl hier="17" item="12"/>
          <tpl hier="19" item="1"/>
          <tpl hier="20" item="2"/>
          <tpl hier="22" item="6"/>
          <tpl hier="23" item="5"/>
          <tpl hier="24" item="4"/>
          <tpl fld="0" item="0"/>
        </tpls>
      </m>
      <m>
        <tpls c="8">
          <tpl fld="1" item="88"/>
          <tpl hier="17" item="12"/>
          <tpl hier="19" item="1"/>
          <tpl hier="20" item="2"/>
          <tpl hier="22" item="6"/>
          <tpl hier="23" item="5"/>
          <tpl hier="24" item="4"/>
          <tpl fld="0" item="1"/>
        </tpls>
      </m>
      <m>
        <tpls c="8">
          <tpl fld="1" item="80"/>
          <tpl hier="17" item="12"/>
          <tpl hier="19" item="1"/>
          <tpl hier="20" item="2"/>
          <tpl hier="22" item="6"/>
          <tpl hier="23" item="5"/>
          <tpl hier="24" item="4"/>
          <tpl fld="0" item="0"/>
        </tpls>
      </m>
      <m>
        <tpls c="8">
          <tpl fld="1" item="80"/>
          <tpl hier="17" item="12"/>
          <tpl hier="19" item="1"/>
          <tpl hier="20" item="2"/>
          <tpl hier="22" item="6"/>
          <tpl hier="23" item="5"/>
          <tpl hier="24" item="4"/>
          <tpl fld="0" item="1"/>
        </tpls>
      </m>
      <m>
        <tpls c="8">
          <tpl fld="1" item="72"/>
          <tpl hier="17" item="12"/>
          <tpl hier="19" item="1"/>
          <tpl hier="20" item="2"/>
          <tpl hier="22" item="6"/>
          <tpl hier="23" item="5"/>
          <tpl hier="24" item="4"/>
          <tpl fld="0" item="0"/>
        </tpls>
      </m>
      <m>
        <tpls c="8">
          <tpl fld="1" item="72"/>
          <tpl hier="17" item="12"/>
          <tpl hier="19" item="1"/>
          <tpl hier="20" item="2"/>
          <tpl hier="22" item="6"/>
          <tpl hier="23" item="5"/>
          <tpl hier="24" item="4"/>
          <tpl fld="0" item="1"/>
        </tpls>
      </m>
      <m>
        <tpls c="8">
          <tpl fld="1" item="64"/>
          <tpl hier="17" item="12"/>
          <tpl hier="19" item="1"/>
          <tpl hier="20" item="2"/>
          <tpl hier="22" item="6"/>
          <tpl hier="23" item="5"/>
          <tpl hier="24" item="4"/>
          <tpl fld="0" item="0"/>
        </tpls>
      </m>
      <m>
        <tpls c="8">
          <tpl fld="1" item="64"/>
          <tpl hier="17" item="12"/>
          <tpl hier="19" item="1"/>
          <tpl hier="20" item="2"/>
          <tpl hier="22" item="6"/>
          <tpl hier="23" item="5"/>
          <tpl hier="24" item="4"/>
          <tpl fld="0" item="1"/>
        </tpls>
      </m>
      <m>
        <tpls c="8">
          <tpl fld="1" item="56"/>
          <tpl hier="17" item="12"/>
          <tpl hier="19" item="1"/>
          <tpl hier="20" item="2"/>
          <tpl hier="22" item="6"/>
          <tpl hier="23" item="5"/>
          <tpl hier="24" item="4"/>
          <tpl fld="0" item="0"/>
        </tpls>
      </m>
      <m>
        <tpls c="8">
          <tpl fld="1" item="56"/>
          <tpl hier="17" item="12"/>
          <tpl hier="19" item="1"/>
          <tpl hier="20" item="2"/>
          <tpl hier="22" item="6"/>
          <tpl hier="23" item="5"/>
          <tpl hier="24" item="4"/>
          <tpl fld="0" item="1"/>
        </tpls>
      </m>
      <m>
        <tpls c="8">
          <tpl fld="1" item="48"/>
          <tpl hier="17" item="12"/>
          <tpl hier="19" item="1"/>
          <tpl hier="20" item="2"/>
          <tpl hier="22" item="6"/>
          <tpl hier="23" item="5"/>
          <tpl hier="24" item="4"/>
          <tpl fld="0" item="0"/>
        </tpls>
      </m>
      <m>
        <tpls c="8">
          <tpl fld="1" item="48"/>
          <tpl hier="17" item="12"/>
          <tpl hier="19" item="1"/>
          <tpl hier="20" item="2"/>
          <tpl hier="22" item="6"/>
          <tpl hier="23" item="5"/>
          <tpl hier="24" item="4"/>
          <tpl fld="0" item="1"/>
        </tpls>
      </m>
      <m>
        <tpls c="8">
          <tpl fld="1" item="40"/>
          <tpl hier="17" item="12"/>
          <tpl hier="19" item="1"/>
          <tpl hier="20" item="2"/>
          <tpl hier="22" item="6"/>
          <tpl hier="23" item="5"/>
          <tpl hier="24" item="4"/>
          <tpl fld="0" item="0"/>
        </tpls>
      </m>
      <m>
        <tpls c="8">
          <tpl fld="1" item="40"/>
          <tpl hier="17" item="12"/>
          <tpl hier="19" item="1"/>
          <tpl hier="20" item="2"/>
          <tpl hier="22" item="6"/>
          <tpl hier="23" item="5"/>
          <tpl hier="24" item="4"/>
          <tpl fld="0" item="1"/>
        </tpls>
      </m>
      <m>
        <tpls c="8">
          <tpl fld="1" item="32"/>
          <tpl hier="17" item="12"/>
          <tpl hier="19" item="1"/>
          <tpl hier="20" item="2"/>
          <tpl hier="22" item="6"/>
          <tpl hier="23" item="5"/>
          <tpl hier="24" item="4"/>
          <tpl fld="0" item="0"/>
        </tpls>
      </m>
      <m>
        <tpls c="8">
          <tpl fld="1" item="32"/>
          <tpl hier="17" item="12"/>
          <tpl hier="19" item="1"/>
          <tpl hier="20" item="2"/>
          <tpl hier="22" item="6"/>
          <tpl hier="23" item="5"/>
          <tpl hier="24" item="4"/>
          <tpl fld="0" item="1"/>
        </tpls>
      </m>
      <n v="1">
        <tpls c="8">
          <tpl fld="1" item="24"/>
          <tpl hier="17" item="12"/>
          <tpl hier="19" item="1"/>
          <tpl hier="20" item="2"/>
          <tpl hier="22" item="6"/>
          <tpl hier="23" item="5"/>
          <tpl hier="24" item="4"/>
          <tpl fld="0" item="0"/>
        </tpls>
      </n>
      <n v="43.220001220703125">
        <tpls c="8">
          <tpl fld="1" item="24"/>
          <tpl hier="17" item="12"/>
          <tpl hier="19" item="1"/>
          <tpl hier="20" item="2"/>
          <tpl hier="22" item="6"/>
          <tpl hier="23" item="5"/>
          <tpl hier="24" item="4"/>
          <tpl fld="0" item="1"/>
        </tpls>
      </n>
      <m>
        <tpls c="8">
          <tpl fld="1" item="16"/>
          <tpl hier="17" item="12"/>
          <tpl hier="19" item="1"/>
          <tpl hier="20" item="2"/>
          <tpl hier="22" item="6"/>
          <tpl hier="23" item="5"/>
          <tpl hier="24" item="4"/>
          <tpl fld="0" item="0"/>
        </tpls>
      </m>
      <m>
        <tpls c="8">
          <tpl fld="1" item="16"/>
          <tpl hier="17" item="12"/>
          <tpl hier="19" item="1"/>
          <tpl hier="20" item="2"/>
          <tpl hier="22" item="6"/>
          <tpl hier="23" item="5"/>
          <tpl hier="24" item="4"/>
          <tpl fld="0" item="1"/>
        </tpls>
      </m>
      <m>
        <tpls c="8">
          <tpl fld="1" item="8"/>
          <tpl hier="17" item="12"/>
          <tpl hier="19" item="1"/>
          <tpl hier="20" item="2"/>
          <tpl hier="22" item="6"/>
          <tpl hier="23" item="5"/>
          <tpl hier="24" item="4"/>
          <tpl fld="0" item="0"/>
        </tpls>
      </m>
      <m>
        <tpls c="8">
          <tpl fld="1" item="8"/>
          <tpl hier="17" item="12"/>
          <tpl hier="19" item="1"/>
          <tpl hier="20" item="2"/>
          <tpl hier="22" item="6"/>
          <tpl hier="23" item="5"/>
          <tpl hier="24" item="4"/>
          <tpl fld="0" item="1"/>
        </tpls>
      </m>
      <n v="2">
        <tpls c="8">
          <tpl fld="1" item="0"/>
          <tpl hier="17" item="12"/>
          <tpl hier="19" item="1"/>
          <tpl hier="20" item="2"/>
          <tpl hier="22" item="6"/>
          <tpl hier="23" item="5"/>
          <tpl hier="24" item="4"/>
          <tpl fld="0" item="0"/>
        </tpls>
      </n>
      <n v="129.66000366210938">
        <tpls c="8">
          <tpl fld="1" item="0"/>
          <tpl hier="17" item="12"/>
          <tpl hier="19" item="1"/>
          <tpl hier="20" item="2"/>
          <tpl hier="22" item="6"/>
          <tpl hier="23" item="5"/>
          <tpl hier="24" item="4"/>
          <tpl fld="0" item="1"/>
        </tpls>
      </n>
      <n v="43.220001220703125">
        <tpls c="8">
          <tpl fld="1" item="71"/>
          <tpl hier="17" item="12"/>
          <tpl hier="19" item="1"/>
          <tpl hier="20" item="2"/>
          <tpl hier="22" item="6"/>
          <tpl hier="23" item="5"/>
          <tpl hier="24" item="4"/>
          <tpl fld="0" item="1"/>
        </tpls>
      </n>
      <m>
        <tpls c="8">
          <tpl fld="1" item="15"/>
          <tpl hier="17" item="12"/>
          <tpl hier="19" item="1"/>
          <tpl hier="20" item="2"/>
          <tpl hier="22" item="6"/>
          <tpl hier="23" item="5"/>
          <tpl hier="24" item="4"/>
          <tpl fld="0" item="1"/>
        </tpls>
      </m>
      <m>
        <tpls c="8">
          <tpl fld="1" item="23"/>
          <tpl hier="17" item="12"/>
          <tpl hier="19" item="1"/>
          <tpl hier="20" item="2"/>
          <tpl hier="22" item="6"/>
          <tpl hier="23" item="5"/>
          <tpl hier="24" item="4"/>
          <tpl fld="0" item="1"/>
        </tpls>
      </m>
      <m>
        <tpls c="8">
          <tpl fld="1" item="1"/>
          <tpl hier="17" item="12"/>
          <tpl hier="19" item="1"/>
          <tpl hier="20" item="2"/>
          <tpl hier="22" item="6"/>
          <tpl hier="23" item="5"/>
          <tpl hier="24" item="4"/>
          <tpl fld="0" item="1"/>
        </tpls>
      </m>
      <m>
        <tpls c="8">
          <tpl fld="1" item="57"/>
          <tpl hier="17" item="12"/>
          <tpl hier="19" item="1"/>
          <tpl hier="20" item="2"/>
          <tpl hier="22" item="6"/>
          <tpl hier="23" item="5"/>
          <tpl hier="24" item="4"/>
          <tpl fld="0" item="1"/>
        </tpls>
      </m>
      <m>
        <tpls c="8">
          <tpl fld="1" item="129"/>
          <tpl hier="17" item="12"/>
          <tpl hier="19" item="1"/>
          <tpl hier="20" item="2"/>
          <tpl hier="22" item="6"/>
          <tpl hier="23" item="5"/>
          <tpl hier="24" item="4"/>
          <tpl fld="0" item="1"/>
        </tpls>
      </m>
      <m>
        <tpls c="8">
          <tpl fld="1" item="28"/>
          <tpl hier="17" item="12"/>
          <tpl hier="19" item="1"/>
          <tpl hier="20" item="2"/>
          <tpl hier="22" item="6"/>
          <tpl hier="23" item="5"/>
          <tpl hier="24" item="4"/>
          <tpl fld="0" item="1"/>
        </tpls>
      </m>
      <m>
        <tpls c="8">
          <tpl fld="1" item="84"/>
          <tpl hier="17" item="12"/>
          <tpl hier="19" item="1"/>
          <tpl hier="20" item="2"/>
          <tpl hier="22" item="6"/>
          <tpl hier="23" item="5"/>
          <tpl hier="24" item="4"/>
          <tpl fld="0" item="1"/>
        </tpls>
      </m>
      <m>
        <tpls c="8">
          <tpl fld="1" item="140"/>
          <tpl hier="17" item="12"/>
          <tpl hier="19" item="1"/>
          <tpl hier="20" item="2"/>
          <tpl hier="22" item="6"/>
          <tpl hier="23" item="5"/>
          <tpl hier="24" item="4"/>
          <tpl fld="0" item="1"/>
        </tpls>
      </m>
      <m>
        <tpls c="8">
          <tpl fld="1" item="188"/>
          <tpl hier="17" item="12"/>
          <tpl hier="19" item="1"/>
          <tpl hier="20" item="2"/>
          <tpl hier="22" item="6"/>
          <tpl hier="23" item="5"/>
          <tpl hier="24" item="4"/>
          <tpl fld="0" item="0"/>
        </tpls>
      </m>
      <m>
        <tpls c="8">
          <tpl fld="1" item="188"/>
          <tpl hier="17" item="12"/>
          <tpl hier="19" item="1"/>
          <tpl hier="20" item="2"/>
          <tpl hier="22" item="6"/>
          <tpl hier="23" item="5"/>
          <tpl hier="24" item="4"/>
          <tpl fld="0" item="1"/>
        </tpls>
      </m>
      <n v="1">
        <tpls c="8">
          <tpl fld="1" item="108"/>
          <tpl hier="17" item="12"/>
          <tpl hier="19" item="1"/>
          <tpl hier="20" item="2"/>
          <tpl hier="22" item="6"/>
          <tpl hier="23" item="5"/>
          <tpl hier="24" item="4"/>
          <tpl fld="0" item="0"/>
        </tpls>
      </n>
      <n v="43.220001220703125">
        <tpls c="8">
          <tpl fld="1" item="108"/>
          <tpl hier="17" item="12"/>
          <tpl hier="19" item="1"/>
          <tpl hier="20" item="2"/>
          <tpl hier="22" item="6"/>
          <tpl hier="23" item="5"/>
          <tpl hier="24" item="4"/>
          <tpl fld="0" item="1"/>
        </tpls>
      </n>
      <m>
        <tpls c="8">
          <tpl fld="1" item="44"/>
          <tpl hier="17" item="12"/>
          <tpl hier="19" item="1"/>
          <tpl hier="20" item="2"/>
          <tpl hier="22" item="6"/>
          <tpl hier="23" item="5"/>
          <tpl hier="24" item="4"/>
          <tpl fld="0" item="0"/>
        </tpls>
      </m>
      <m>
        <tpls c="8">
          <tpl fld="1" item="44"/>
          <tpl hier="17" item="12"/>
          <tpl hier="19" item="1"/>
          <tpl hier="20" item="2"/>
          <tpl hier="22" item="6"/>
          <tpl hier="23" item="5"/>
          <tpl hier="24" item="4"/>
          <tpl fld="0" item="1"/>
        </tpls>
      </m>
      <m>
        <tpls c="8">
          <tpl fld="1" item="199"/>
          <tpl hier="17" item="12"/>
          <tpl hier="19" item="1"/>
          <tpl hier="20" item="2"/>
          <tpl hier="22" item="6"/>
          <tpl hier="23" item="5"/>
          <tpl hier="24" item="4"/>
          <tpl fld="0" item="0"/>
        </tpls>
      </m>
      <m>
        <tpls c="8">
          <tpl fld="1" item="199"/>
          <tpl hier="17" item="12"/>
          <tpl hier="19" item="1"/>
          <tpl hier="20" item="2"/>
          <tpl hier="22" item="6"/>
          <tpl hier="23" item="5"/>
          <tpl hier="24" item="4"/>
          <tpl fld="0" item="1"/>
        </tpls>
      </m>
      <m>
        <tpls c="8">
          <tpl fld="1" item="191"/>
          <tpl hier="17" item="12"/>
          <tpl hier="19" item="1"/>
          <tpl hier="20" item="2"/>
          <tpl hier="22" item="6"/>
          <tpl hier="23" item="5"/>
          <tpl hier="24" item="4"/>
          <tpl fld="0" item="0"/>
        </tpls>
      </m>
      <m>
        <tpls c="8">
          <tpl fld="1" item="191"/>
          <tpl hier="17" item="12"/>
          <tpl hier="19" item="1"/>
          <tpl hier="20" item="2"/>
          <tpl hier="22" item="6"/>
          <tpl hier="23" item="5"/>
          <tpl hier="24" item="4"/>
          <tpl fld="0" item="1"/>
        </tpls>
      </m>
      <n v="1">
        <tpls c="8">
          <tpl fld="1" item="183"/>
          <tpl hier="17" item="12"/>
          <tpl hier="19" item="1"/>
          <tpl hier="20" item="2"/>
          <tpl hier="22" item="6"/>
          <tpl hier="23" item="5"/>
          <tpl hier="24" item="4"/>
          <tpl fld="0" item="0"/>
        </tpls>
      </n>
      <n v="43.220001220703125">
        <tpls c="8">
          <tpl fld="1" item="183"/>
          <tpl hier="17" item="12"/>
          <tpl hier="19" item="1"/>
          <tpl hier="20" item="2"/>
          <tpl hier="22" item="6"/>
          <tpl hier="23" item="5"/>
          <tpl hier="24" item="4"/>
          <tpl fld="0" item="1"/>
        </tpls>
      </n>
      <m>
        <tpls c="8">
          <tpl fld="1" item="175"/>
          <tpl hier="17" item="12"/>
          <tpl hier="19" item="1"/>
          <tpl hier="20" item="2"/>
          <tpl hier="22" item="6"/>
          <tpl hier="23" item="5"/>
          <tpl hier="24" item="4"/>
          <tpl fld="0" item="0"/>
        </tpls>
      </m>
      <m>
        <tpls c="8">
          <tpl fld="1" item="175"/>
          <tpl hier="17" item="12"/>
          <tpl hier="19" item="1"/>
          <tpl hier="20" item="2"/>
          <tpl hier="22" item="6"/>
          <tpl hier="23" item="5"/>
          <tpl hier="24" item="4"/>
          <tpl fld="0" item="1"/>
        </tpls>
      </m>
      <n v="2">
        <tpls c="8">
          <tpl fld="1" item="167"/>
          <tpl hier="17" item="12"/>
          <tpl hier="19" item="1"/>
          <tpl hier="20" item="2"/>
          <tpl hier="22" item="6"/>
          <tpl hier="23" item="5"/>
          <tpl hier="24" item="4"/>
          <tpl fld="0" item="0"/>
        </tpls>
      </n>
      <n v="86.44000244140625">
        <tpls c="8">
          <tpl fld="1" item="167"/>
          <tpl hier="17" item="12"/>
          <tpl hier="19" item="1"/>
          <tpl hier="20" item="2"/>
          <tpl hier="22" item="6"/>
          <tpl hier="23" item="5"/>
          <tpl hier="24" item="4"/>
          <tpl fld="0" item="1"/>
        </tpls>
      </n>
      <m>
        <tpls c="8">
          <tpl fld="1" item="159"/>
          <tpl hier="17" item="12"/>
          <tpl hier="19" item="1"/>
          <tpl hier="20" item="2"/>
          <tpl hier="22" item="6"/>
          <tpl hier="23" item="5"/>
          <tpl hier="24" item="4"/>
          <tpl fld="0" item="0"/>
        </tpls>
      </m>
      <m>
        <tpls c="8">
          <tpl fld="1" item="159"/>
          <tpl hier="17" item="12"/>
          <tpl hier="19" item="1"/>
          <tpl hier="20" item="2"/>
          <tpl hier="22" item="6"/>
          <tpl hier="23" item="5"/>
          <tpl hier="24" item="4"/>
          <tpl fld="0" item="1"/>
        </tpls>
      </m>
      <n v="2">
        <tpls c="8">
          <tpl fld="1" item="151"/>
          <tpl hier="17" item="12"/>
          <tpl hier="19" item="1"/>
          <tpl hier="20" item="2"/>
          <tpl hier="22" item="6"/>
          <tpl hier="23" item="5"/>
          <tpl hier="24" item="4"/>
          <tpl fld="0" item="0"/>
        </tpls>
      </n>
      <n v="86.44000244140625">
        <tpls c="8">
          <tpl fld="1" item="151"/>
          <tpl hier="17" item="12"/>
          <tpl hier="19" item="1"/>
          <tpl hier="20" item="2"/>
          <tpl hier="22" item="6"/>
          <tpl hier="23" item="5"/>
          <tpl hier="24" item="4"/>
          <tpl fld="0" item="1"/>
        </tpls>
      </n>
      <n v="1">
        <tpls c="8">
          <tpl fld="1" item="143"/>
          <tpl hier="17" item="12"/>
          <tpl hier="19" item="1"/>
          <tpl hier="20" item="2"/>
          <tpl hier="22" item="6"/>
          <tpl hier="23" item="5"/>
          <tpl hier="24" item="4"/>
          <tpl fld="0" item="0"/>
        </tpls>
      </n>
      <n v="43.220001220703125">
        <tpls c="8">
          <tpl fld="1" item="143"/>
          <tpl hier="17" item="12"/>
          <tpl hier="19" item="1"/>
          <tpl hier="20" item="2"/>
          <tpl hier="22" item="6"/>
          <tpl hier="23" item="5"/>
          <tpl hier="24" item="4"/>
          <tpl fld="0" item="1"/>
        </tpls>
      </n>
      <m>
        <tpls c="8">
          <tpl fld="1" item="135"/>
          <tpl hier="17" item="12"/>
          <tpl hier="19" item="1"/>
          <tpl hier="20" item="2"/>
          <tpl hier="22" item="6"/>
          <tpl hier="23" item="5"/>
          <tpl hier="24" item="4"/>
          <tpl fld="0" item="0"/>
        </tpls>
      </m>
      <m>
        <tpls c="8">
          <tpl fld="1" item="135"/>
          <tpl hier="17" item="12"/>
          <tpl hier="19" item="1"/>
          <tpl hier="20" item="2"/>
          <tpl hier="22" item="6"/>
          <tpl hier="23" item="5"/>
          <tpl hier="24" item="4"/>
          <tpl fld="0" item="1"/>
        </tpls>
      </m>
      <m>
        <tpls c="8">
          <tpl fld="1" item="127"/>
          <tpl hier="17" item="12"/>
          <tpl hier="19" item="1"/>
          <tpl hier="20" item="2"/>
          <tpl hier="22" item="6"/>
          <tpl hier="23" item="5"/>
          <tpl hier="24" item="4"/>
          <tpl fld="0" item="0"/>
        </tpls>
      </m>
      <m>
        <tpls c="8">
          <tpl fld="1" item="127"/>
          <tpl hier="17" item="12"/>
          <tpl hier="19" item="1"/>
          <tpl hier="20" item="2"/>
          <tpl hier="22" item="6"/>
          <tpl hier="23" item="5"/>
          <tpl hier="24" item="4"/>
          <tpl fld="0" item="1"/>
        </tpls>
      </m>
      <m>
        <tpls c="8">
          <tpl fld="1" item="119"/>
          <tpl hier="17" item="12"/>
          <tpl hier="19" item="1"/>
          <tpl hier="20" item="2"/>
          <tpl hier="22" item="6"/>
          <tpl hier="23" item="5"/>
          <tpl hier="24" item="4"/>
          <tpl fld="0" item="0"/>
        </tpls>
      </m>
      <m>
        <tpls c="8">
          <tpl fld="1" item="119"/>
          <tpl hier="17" item="12"/>
          <tpl hier="19" item="1"/>
          <tpl hier="20" item="2"/>
          <tpl hier="22" item="6"/>
          <tpl hier="23" item="5"/>
          <tpl hier="24" item="4"/>
          <tpl fld="0" item="1"/>
        </tpls>
      </m>
      <m>
        <tpls c="8">
          <tpl fld="1" item="111"/>
          <tpl hier="17" item="12"/>
          <tpl hier="19" item="1"/>
          <tpl hier="20" item="2"/>
          <tpl hier="22" item="6"/>
          <tpl hier="23" item="5"/>
          <tpl hier="24" item="4"/>
          <tpl fld="0" item="0"/>
        </tpls>
      </m>
      <m>
        <tpls c="8">
          <tpl fld="1" item="111"/>
          <tpl hier="17" item="12"/>
          <tpl hier="19" item="1"/>
          <tpl hier="20" item="2"/>
          <tpl hier="22" item="6"/>
          <tpl hier="23" item="5"/>
          <tpl hier="24" item="4"/>
          <tpl fld="0" item="1"/>
        </tpls>
      </m>
      <m>
        <tpls c="8">
          <tpl fld="1" item="103"/>
          <tpl hier="17" item="12"/>
          <tpl hier="19" item="1"/>
          <tpl hier="20" item="2"/>
          <tpl hier="22" item="6"/>
          <tpl hier="23" item="5"/>
          <tpl hier="24" item="4"/>
          <tpl fld="0" item="0"/>
        </tpls>
      </m>
      <m>
        <tpls c="8">
          <tpl fld="1" item="103"/>
          <tpl hier="17" item="12"/>
          <tpl hier="19" item="1"/>
          <tpl hier="20" item="2"/>
          <tpl hier="22" item="6"/>
          <tpl hier="23" item="5"/>
          <tpl hier="24" item="4"/>
          <tpl fld="0" item="1"/>
        </tpls>
      </m>
      <m>
        <tpls c="8">
          <tpl fld="1" item="95"/>
          <tpl hier="17" item="12"/>
          <tpl hier="19" item="1"/>
          <tpl hier="20" item="2"/>
          <tpl hier="22" item="6"/>
          <tpl hier="23" item="5"/>
          <tpl hier="24" item="4"/>
          <tpl fld="0" item="0"/>
        </tpls>
      </m>
      <m>
        <tpls c="8">
          <tpl fld="1" item="95"/>
          <tpl hier="17" item="12"/>
          <tpl hier="19" item="1"/>
          <tpl hier="20" item="2"/>
          <tpl hier="22" item="6"/>
          <tpl hier="23" item="5"/>
          <tpl hier="24" item="4"/>
          <tpl fld="0" item="1"/>
        </tpls>
      </m>
      <m>
        <tpls c="8">
          <tpl fld="1" item="87"/>
          <tpl hier="17" item="12"/>
          <tpl hier="19" item="1"/>
          <tpl hier="20" item="2"/>
          <tpl hier="22" item="6"/>
          <tpl hier="23" item="5"/>
          <tpl hier="24" item="4"/>
          <tpl fld="0" item="0"/>
        </tpls>
      </m>
      <m>
        <tpls c="8">
          <tpl fld="1" item="87"/>
          <tpl hier="17" item="12"/>
          <tpl hier="19" item="1"/>
          <tpl hier="20" item="2"/>
          <tpl hier="22" item="6"/>
          <tpl hier="23" item="5"/>
          <tpl hier="24" item="4"/>
          <tpl fld="0" item="1"/>
        </tpls>
      </m>
      <n v="1">
        <tpls c="8">
          <tpl fld="1" item="79"/>
          <tpl hier="17" item="12"/>
          <tpl hier="19" item="1"/>
          <tpl hier="20" item="2"/>
          <tpl hier="22" item="6"/>
          <tpl hier="23" item="5"/>
          <tpl hier="24" item="4"/>
          <tpl fld="0" item="0"/>
        </tpls>
      </n>
      <n v="43.220001220703125">
        <tpls c="8">
          <tpl fld="1" item="79"/>
          <tpl hier="17" item="12"/>
          <tpl hier="19" item="1"/>
          <tpl hier="20" item="2"/>
          <tpl hier="22" item="6"/>
          <tpl hier="23" item="5"/>
          <tpl hier="24" item="4"/>
          <tpl fld="0" item="1"/>
        </tpls>
      </n>
      <m>
        <tpls c="8">
          <tpl fld="1" item="63"/>
          <tpl hier="17" item="12"/>
          <tpl hier="19" item="1"/>
          <tpl hier="20" item="2"/>
          <tpl hier="22" item="6"/>
          <tpl hier="23" item="5"/>
          <tpl hier="24" item="4"/>
          <tpl fld="0" item="0"/>
        </tpls>
      </m>
      <m>
        <tpls c="8">
          <tpl fld="1" item="63"/>
          <tpl hier="17" item="12"/>
          <tpl hier="19" item="1"/>
          <tpl hier="20" item="2"/>
          <tpl hier="22" item="6"/>
          <tpl hier="23" item="5"/>
          <tpl hier="24" item="4"/>
          <tpl fld="0" item="1"/>
        </tpls>
      </m>
      <m>
        <tpls c="8">
          <tpl fld="1" item="55"/>
          <tpl hier="17" item="12"/>
          <tpl hier="19" item="1"/>
          <tpl hier="20" item="2"/>
          <tpl hier="22" item="6"/>
          <tpl hier="23" item="5"/>
          <tpl hier="24" item="4"/>
          <tpl fld="0" item="0"/>
        </tpls>
      </m>
      <m>
        <tpls c="8">
          <tpl fld="1" item="55"/>
          <tpl hier="17" item="12"/>
          <tpl hier="19" item="1"/>
          <tpl hier="20" item="2"/>
          <tpl hier="22" item="6"/>
          <tpl hier="23" item="5"/>
          <tpl hier="24" item="4"/>
          <tpl fld="0" item="1"/>
        </tpls>
      </m>
      <n v="2">
        <tpls c="8">
          <tpl fld="1" item="47"/>
          <tpl hier="17" item="12"/>
          <tpl hier="19" item="1"/>
          <tpl hier="20" item="2"/>
          <tpl hier="22" item="6"/>
          <tpl hier="23" item="5"/>
          <tpl hier="24" item="4"/>
          <tpl fld="0" item="0"/>
        </tpls>
      </n>
      <n v="86.44000244140625">
        <tpls c="8">
          <tpl fld="1" item="47"/>
          <tpl hier="17" item="12"/>
          <tpl hier="19" item="1"/>
          <tpl hier="20" item="2"/>
          <tpl hier="22" item="6"/>
          <tpl hier="23" item="5"/>
          <tpl hier="24" item="4"/>
          <tpl fld="0" item="1"/>
        </tpls>
      </n>
      <m>
        <tpls c="8">
          <tpl fld="1" item="39"/>
          <tpl hier="17" item="12"/>
          <tpl hier="19" item="1"/>
          <tpl hier="20" item="2"/>
          <tpl hier="22" item="6"/>
          <tpl hier="23" item="5"/>
          <tpl hier="24" item="4"/>
          <tpl fld="0" item="0"/>
        </tpls>
      </m>
      <m>
        <tpls c="8">
          <tpl fld="1" item="39"/>
          <tpl hier="17" item="12"/>
          <tpl hier="19" item="1"/>
          <tpl hier="20" item="2"/>
          <tpl hier="22" item="6"/>
          <tpl hier="23" item="5"/>
          <tpl hier="24" item="4"/>
          <tpl fld="0" item="1"/>
        </tpls>
      </m>
      <m>
        <tpls c="8">
          <tpl fld="1" item="7"/>
          <tpl hier="17" item="12"/>
          <tpl hier="19" item="1"/>
          <tpl hier="20" item="2"/>
          <tpl hier="22" item="6"/>
          <tpl hier="23" item="5"/>
          <tpl hier="24" item="4"/>
          <tpl fld="0" item="0"/>
        </tpls>
      </m>
      <m>
        <tpls c="8">
          <tpl fld="1" item="7"/>
          <tpl hier="17" item="12"/>
          <tpl hier="19" item="1"/>
          <tpl hier="20" item="2"/>
          <tpl hier="22" item="6"/>
          <tpl hier="23" item="5"/>
          <tpl hier="24" item="4"/>
          <tpl fld="0" item="1"/>
        </tpls>
      </m>
      <m>
        <tpls c="8">
          <tpl fld="1" item="180"/>
          <tpl hier="17" item="12"/>
          <tpl hier="19" item="1"/>
          <tpl hier="20" item="2"/>
          <tpl hier="22" item="6"/>
          <tpl hier="23" item="5"/>
          <tpl hier="24" item="4"/>
          <tpl fld="0" item="0"/>
        </tpls>
      </m>
      <m>
        <tpls c="8">
          <tpl fld="1" item="180"/>
          <tpl hier="17" item="12"/>
          <tpl hier="19" item="1"/>
          <tpl hier="20" item="2"/>
          <tpl hier="22" item="6"/>
          <tpl hier="23" item="5"/>
          <tpl hier="24" item="4"/>
          <tpl fld="0" item="1"/>
        </tpls>
      </m>
      <m>
        <tpls c="8">
          <tpl fld="1" item="132"/>
          <tpl hier="17" item="12"/>
          <tpl hier="19" item="1"/>
          <tpl hier="20" item="2"/>
          <tpl hier="22" item="6"/>
          <tpl hier="23" item="5"/>
          <tpl hier="24" item="4"/>
          <tpl fld="0" item="0"/>
        </tpls>
      </m>
      <m>
        <tpls c="8">
          <tpl fld="1" item="132"/>
          <tpl hier="17" item="12"/>
          <tpl hier="19" item="1"/>
          <tpl hier="20" item="2"/>
          <tpl hier="22" item="6"/>
          <tpl hier="23" item="5"/>
          <tpl hier="24" item="4"/>
          <tpl fld="0" item="1"/>
        </tpls>
      </m>
      <m>
        <tpls c="8">
          <tpl fld="1" item="76"/>
          <tpl hier="17" item="12"/>
          <tpl hier="19" item="1"/>
          <tpl hier="20" item="2"/>
          <tpl hier="22" item="6"/>
          <tpl hier="23" item="5"/>
          <tpl hier="24" item="4"/>
          <tpl fld="0" item="0"/>
        </tpls>
      </m>
      <m>
        <tpls c="8">
          <tpl fld="1" item="76"/>
          <tpl hier="17" item="12"/>
          <tpl hier="19" item="1"/>
          <tpl hier="20" item="2"/>
          <tpl hier="22" item="6"/>
          <tpl hier="23" item="5"/>
          <tpl hier="24" item="4"/>
          <tpl fld="0" item="1"/>
        </tpls>
      </m>
      <m>
        <tpls c="8">
          <tpl fld="1" item="4"/>
          <tpl hier="17" item="12"/>
          <tpl hier="19" item="1"/>
          <tpl hier="20" item="2"/>
          <tpl hier="22" item="6"/>
          <tpl hier="23" item="5"/>
          <tpl hier="24" item="4"/>
          <tpl fld="0" item="0"/>
        </tpls>
      </m>
      <m>
        <tpls c="8">
          <tpl fld="1" item="4"/>
          <tpl hier="17" item="12"/>
          <tpl hier="19" item="1"/>
          <tpl hier="20" item="2"/>
          <tpl hier="22" item="6"/>
          <tpl hier="23" item="5"/>
          <tpl hier="24" item="4"/>
          <tpl fld="0" item="1"/>
        </tpls>
      </m>
      <m>
        <tpls c="8">
          <tpl fld="1" item="15"/>
          <tpl hier="17" item="12"/>
          <tpl hier="19" item="1"/>
          <tpl hier="20" item="2"/>
          <tpl hier="22" item="6"/>
          <tpl hier="23" item="5"/>
          <tpl hier="24" item="4"/>
          <tpl fld="0" item="0"/>
        </tpls>
      </m>
      <m>
        <tpls c="8">
          <tpl fld="1" item="23"/>
          <tpl hier="17" item="12"/>
          <tpl hier="19" item="1"/>
          <tpl hier="20" item="2"/>
          <tpl hier="22" item="6"/>
          <tpl hier="23" item="5"/>
          <tpl hier="24" item="4"/>
          <tpl fld="0" item="0"/>
        </tpls>
      </m>
      <n v="1">
        <tpls c="8">
          <tpl fld="1" item="71"/>
          <tpl hier="17" item="12"/>
          <tpl hier="19" item="1"/>
          <tpl hier="20" item="2"/>
          <tpl hier="22" item="6"/>
          <tpl hier="23" item="5"/>
          <tpl hier="24" item="4"/>
          <tpl fld="0" item="0"/>
        </tpls>
      </n>
      <m>
        <tpls c="8">
          <tpl fld="1" item="28"/>
          <tpl hier="17" item="12"/>
          <tpl hier="19" item="1"/>
          <tpl hier="20" item="2"/>
          <tpl hier="22" item="6"/>
          <tpl hier="23" item="5"/>
          <tpl hier="24" item="4"/>
          <tpl fld="0" item="0"/>
        </tpls>
      </m>
      <m>
        <tpls c="8">
          <tpl fld="1" item="84"/>
          <tpl hier="17" item="12"/>
          <tpl hier="19" item="1"/>
          <tpl hier="20" item="2"/>
          <tpl hier="22" item="6"/>
          <tpl hier="23" item="5"/>
          <tpl hier="24" item="4"/>
          <tpl fld="0" item="0"/>
        </tpls>
      </m>
      <m>
        <tpls c="8">
          <tpl fld="1" item="140"/>
          <tpl hier="17" item="12"/>
          <tpl hier="19" item="1"/>
          <tpl hier="20" item="2"/>
          <tpl hier="22" item="6"/>
          <tpl hier="23" item="5"/>
          <tpl hier="24" item="4"/>
          <tpl fld="0" item="0"/>
        </tpls>
      </m>
      <n v="2">
        <tpls c="8">
          <tpl fld="1" item="196"/>
          <tpl hier="17" item="12"/>
          <tpl hier="19" item="1"/>
          <tpl hier="20" item="2"/>
          <tpl hier="22" item="6"/>
          <tpl hier="23" item="5"/>
          <tpl hier="24" item="4"/>
          <tpl fld="0" item="0"/>
        </tpls>
      </n>
      <n v="86.44000244140625">
        <tpls c="8">
          <tpl fld="1" item="196"/>
          <tpl hier="17" item="12"/>
          <tpl hier="19" item="1"/>
          <tpl hier="20" item="2"/>
          <tpl hier="22" item="6"/>
          <tpl hier="23" item="5"/>
          <tpl hier="24" item="4"/>
          <tpl fld="0" item="1"/>
        </tpls>
      </n>
      <n v="1">
        <tpls c="8">
          <tpl fld="1" item="148"/>
          <tpl hier="17" item="12"/>
          <tpl hier="19" item="1"/>
          <tpl hier="20" item="2"/>
          <tpl hier="22" item="6"/>
          <tpl hier="23" item="5"/>
          <tpl hier="24" item="4"/>
          <tpl fld="0" item="0"/>
        </tpls>
      </n>
      <n v="43.220001220703125">
        <tpls c="8">
          <tpl fld="1" item="148"/>
          <tpl hier="17" item="12"/>
          <tpl hier="19" item="1"/>
          <tpl hier="20" item="2"/>
          <tpl hier="22" item="6"/>
          <tpl hier="23" item="5"/>
          <tpl hier="24" item="4"/>
          <tpl fld="0" item="1"/>
        </tpls>
      </n>
      <m>
        <tpls c="8">
          <tpl fld="1" item="100"/>
          <tpl hier="17" item="12"/>
          <tpl hier="19" item="1"/>
          <tpl hier="20" item="2"/>
          <tpl hier="22" item="6"/>
          <tpl hier="23" item="5"/>
          <tpl hier="24" item="4"/>
          <tpl fld="0" item="0"/>
        </tpls>
      </m>
      <m>
        <tpls c="8">
          <tpl fld="1" item="100"/>
          <tpl hier="17" item="12"/>
          <tpl hier="19" item="1"/>
          <tpl hier="20" item="2"/>
          <tpl hier="22" item="6"/>
          <tpl hier="23" item="5"/>
          <tpl hier="24" item="4"/>
          <tpl fld="0" item="1"/>
        </tpls>
      </m>
      <m>
        <tpls c="8">
          <tpl fld="1" item="60"/>
          <tpl hier="17" item="12"/>
          <tpl hier="19" item="1"/>
          <tpl hier="20" item="2"/>
          <tpl hier="22" item="6"/>
          <tpl hier="23" item="5"/>
          <tpl hier="24" item="4"/>
          <tpl fld="0" item="0"/>
        </tpls>
      </m>
      <m>
        <tpls c="8">
          <tpl fld="1" item="60"/>
          <tpl hier="17" item="12"/>
          <tpl hier="19" item="1"/>
          <tpl hier="20" item="2"/>
          <tpl hier="22" item="6"/>
          <tpl hier="23" item="5"/>
          <tpl hier="24" item="4"/>
          <tpl fld="0" item="1"/>
        </tpls>
      </m>
      <m>
        <tpls c="8">
          <tpl fld="1" item="12"/>
          <tpl hier="17" item="12"/>
          <tpl hier="19" item="1"/>
          <tpl hier="20" item="2"/>
          <tpl hier="22" item="6"/>
          <tpl hier="23" item="5"/>
          <tpl hier="24" item="4"/>
          <tpl fld="0" item="0"/>
        </tpls>
      </m>
      <m>
        <tpls c="8">
          <tpl fld="1" item="12"/>
          <tpl hier="17" item="12"/>
          <tpl hier="19" item="1"/>
          <tpl hier="20" item="2"/>
          <tpl hier="22" item="6"/>
          <tpl hier="23" item="5"/>
          <tpl hier="24" item="4"/>
          <tpl fld="0" item="1"/>
        </tpls>
      </m>
      <m>
        <tpls c="8">
          <tpl fld="1" item="164"/>
          <tpl hier="17" item="12"/>
          <tpl hier="19" item="1"/>
          <tpl hier="20" item="2"/>
          <tpl hier="22" item="6"/>
          <tpl hier="23" item="5"/>
          <tpl hier="24" item="4"/>
          <tpl fld="0" item="0"/>
        </tpls>
      </m>
      <m>
        <tpls c="8">
          <tpl fld="1" item="164"/>
          <tpl hier="17" item="12"/>
          <tpl hier="19" item="1"/>
          <tpl hier="20" item="2"/>
          <tpl hier="22" item="6"/>
          <tpl hier="23" item="5"/>
          <tpl hier="24" item="4"/>
          <tpl fld="0" item="1"/>
        </tpls>
      </m>
      <n v="3">
        <tpls c="8">
          <tpl fld="1" item="116"/>
          <tpl hier="17" item="12"/>
          <tpl hier="19" item="1"/>
          <tpl hier="20" item="2"/>
          <tpl hier="22" item="6"/>
          <tpl hier="23" item="5"/>
          <tpl hier="24" item="4"/>
          <tpl fld="0" item="0"/>
        </tpls>
      </n>
      <n v="129.66000366210938">
        <tpls c="8">
          <tpl fld="1" item="116"/>
          <tpl hier="17" item="12"/>
          <tpl hier="19" item="1"/>
          <tpl hier="20" item="2"/>
          <tpl hier="22" item="6"/>
          <tpl hier="23" item="5"/>
          <tpl hier="24" item="4"/>
          <tpl fld="0" item="1"/>
        </tpls>
      </n>
      <m>
        <tpls c="8">
          <tpl fld="1" item="52"/>
          <tpl hier="17" item="12"/>
          <tpl hier="19" item="1"/>
          <tpl hier="20" item="2"/>
          <tpl hier="22" item="6"/>
          <tpl hier="23" item="5"/>
          <tpl hier="24" item="4"/>
          <tpl fld="0" item="0"/>
        </tpls>
      </m>
      <m>
        <tpls c="8">
          <tpl fld="1" item="52"/>
          <tpl hier="17" item="12"/>
          <tpl hier="19" item="1"/>
          <tpl hier="20" item="2"/>
          <tpl hier="22" item="6"/>
          <tpl hier="23" item="5"/>
          <tpl hier="24" item="4"/>
          <tpl fld="0" item="1"/>
        </tpls>
      </m>
      <m>
        <tpls c="8">
          <tpl fld="1" item="195"/>
          <tpl hier="17" item="12"/>
          <tpl hier="19" item="1"/>
          <tpl hier="20" item="2"/>
          <tpl hier="22" item="6"/>
          <tpl hier="23" item="5"/>
          <tpl hier="24" item="4"/>
          <tpl fld="0" item="0"/>
        </tpls>
      </m>
      <m>
        <tpls c="8">
          <tpl fld="1" item="195"/>
          <tpl hier="17" item="12"/>
          <tpl hier="19" item="1"/>
          <tpl hier="20" item="2"/>
          <tpl hier="22" item="6"/>
          <tpl hier="23" item="5"/>
          <tpl hier="24" item="4"/>
          <tpl fld="0" item="1"/>
        </tpls>
      </m>
      <m>
        <tpls c="8">
          <tpl fld="1" item="187"/>
          <tpl hier="17" item="12"/>
          <tpl hier="19" item="1"/>
          <tpl hier="20" item="2"/>
          <tpl hier="22" item="6"/>
          <tpl hier="23" item="5"/>
          <tpl hier="24" item="4"/>
          <tpl fld="0" item="0"/>
        </tpls>
      </m>
      <m>
        <tpls c="8">
          <tpl fld="1" item="187"/>
          <tpl hier="17" item="12"/>
          <tpl hier="19" item="1"/>
          <tpl hier="20" item="2"/>
          <tpl hier="22" item="6"/>
          <tpl hier="23" item="5"/>
          <tpl hier="24" item="4"/>
          <tpl fld="0" item="1"/>
        </tpls>
      </m>
      <m>
        <tpls c="8">
          <tpl fld="1" item="179"/>
          <tpl hier="17" item="12"/>
          <tpl hier="19" item="1"/>
          <tpl hier="20" item="2"/>
          <tpl hier="22" item="6"/>
          <tpl hier="23" item="5"/>
          <tpl hier="24" item="4"/>
          <tpl fld="0" item="0"/>
        </tpls>
      </m>
      <m>
        <tpls c="8">
          <tpl fld="1" item="179"/>
          <tpl hier="17" item="12"/>
          <tpl hier="19" item="1"/>
          <tpl hier="20" item="2"/>
          <tpl hier="22" item="6"/>
          <tpl hier="23" item="5"/>
          <tpl hier="24" item="4"/>
          <tpl fld="0" item="1"/>
        </tpls>
      </m>
      <m>
        <tpls c="8">
          <tpl fld="1" item="171"/>
          <tpl hier="17" item="12"/>
          <tpl hier="19" item="1"/>
          <tpl hier="20" item="2"/>
          <tpl hier="22" item="6"/>
          <tpl hier="23" item="5"/>
          <tpl hier="24" item="4"/>
          <tpl fld="0" item="0"/>
        </tpls>
      </m>
      <m>
        <tpls c="8">
          <tpl fld="1" item="171"/>
          <tpl hier="17" item="12"/>
          <tpl hier="19" item="1"/>
          <tpl hier="20" item="2"/>
          <tpl hier="22" item="6"/>
          <tpl hier="23" item="5"/>
          <tpl hier="24" item="4"/>
          <tpl fld="0" item="1"/>
        </tpls>
      </m>
      <m>
        <tpls c="8">
          <tpl fld="1" item="163"/>
          <tpl hier="17" item="12"/>
          <tpl hier="19" item="1"/>
          <tpl hier="20" item="2"/>
          <tpl hier="22" item="6"/>
          <tpl hier="23" item="5"/>
          <tpl hier="24" item="4"/>
          <tpl fld="0" item="0"/>
        </tpls>
      </m>
      <m>
        <tpls c="8">
          <tpl fld="1" item="163"/>
          <tpl hier="17" item="12"/>
          <tpl hier="19" item="1"/>
          <tpl hier="20" item="2"/>
          <tpl hier="22" item="6"/>
          <tpl hier="23" item="5"/>
          <tpl hier="24" item="4"/>
          <tpl fld="0" item="1"/>
        </tpls>
      </m>
      <n v="1">
        <tpls c="8">
          <tpl fld="1" item="155"/>
          <tpl hier="17" item="12"/>
          <tpl hier="19" item="1"/>
          <tpl hier="20" item="2"/>
          <tpl hier="22" item="6"/>
          <tpl hier="23" item="5"/>
          <tpl hier="24" item="4"/>
          <tpl fld="0" item="0"/>
        </tpls>
      </n>
      <n v="43.220001220703125">
        <tpls c="8">
          <tpl fld="1" item="155"/>
          <tpl hier="17" item="12"/>
          <tpl hier="19" item="1"/>
          <tpl hier="20" item="2"/>
          <tpl hier="22" item="6"/>
          <tpl hier="23" item="5"/>
          <tpl hier="24" item="4"/>
          <tpl fld="0" item="1"/>
        </tpls>
      </n>
      <n v="2">
        <tpls c="8">
          <tpl fld="1" item="147"/>
          <tpl hier="17" item="12"/>
          <tpl hier="19" item="1"/>
          <tpl hier="20" item="2"/>
          <tpl hier="22" item="6"/>
          <tpl hier="23" item="5"/>
          <tpl hier="24" item="4"/>
          <tpl fld="0" item="0"/>
        </tpls>
      </n>
      <n v="86.44000244140625">
        <tpls c="8">
          <tpl fld="1" item="147"/>
          <tpl hier="17" item="12"/>
          <tpl hier="19" item="1"/>
          <tpl hier="20" item="2"/>
          <tpl hier="22" item="6"/>
          <tpl hier="23" item="5"/>
          <tpl hier="24" item="4"/>
          <tpl fld="0" item="1"/>
        </tpls>
      </n>
      <n v="1">
        <tpls c="8">
          <tpl fld="1" item="139"/>
          <tpl hier="17" item="12"/>
          <tpl hier="19" item="1"/>
          <tpl hier="20" item="2"/>
          <tpl hier="22" item="6"/>
          <tpl hier="23" item="5"/>
          <tpl hier="24" item="4"/>
          <tpl fld="0" item="0"/>
        </tpls>
      </n>
      <n v="43.220001220703125">
        <tpls c="8">
          <tpl fld="1" item="139"/>
          <tpl hier="17" item="12"/>
          <tpl hier="19" item="1"/>
          <tpl hier="20" item="2"/>
          <tpl hier="22" item="6"/>
          <tpl hier="23" item="5"/>
          <tpl hier="24" item="4"/>
          <tpl fld="0" item="1"/>
        </tpls>
      </n>
      <n v="1">
        <tpls c="8">
          <tpl fld="1" item="131"/>
          <tpl hier="17" item="12"/>
          <tpl hier="19" item="1"/>
          <tpl hier="20" item="2"/>
          <tpl hier="22" item="6"/>
          <tpl hier="23" item="5"/>
          <tpl hier="24" item="4"/>
          <tpl fld="0" item="0"/>
        </tpls>
      </n>
      <n v="43.220001220703125">
        <tpls c="8">
          <tpl fld="1" item="131"/>
          <tpl hier="17" item="12"/>
          <tpl hier="19" item="1"/>
          <tpl hier="20" item="2"/>
          <tpl hier="22" item="6"/>
          <tpl hier="23" item="5"/>
          <tpl hier="24" item="4"/>
          <tpl fld="0" item="1"/>
        </tpls>
      </n>
      <n v="1">
        <tpls c="8">
          <tpl fld="1" item="123"/>
          <tpl hier="17" item="12"/>
          <tpl hier="19" item="1"/>
          <tpl hier="20" item="2"/>
          <tpl hier="22" item="6"/>
          <tpl hier="23" item="5"/>
          <tpl hier="24" item="4"/>
          <tpl fld="0" item="0"/>
        </tpls>
      </n>
      <n v="43.220001220703125">
        <tpls c="8">
          <tpl fld="1" item="123"/>
          <tpl hier="17" item="12"/>
          <tpl hier="19" item="1"/>
          <tpl hier="20" item="2"/>
          <tpl hier="22" item="6"/>
          <tpl hier="23" item="5"/>
          <tpl hier="24" item="4"/>
          <tpl fld="0" item="1"/>
        </tpls>
      </n>
      <m>
        <tpls c="8">
          <tpl fld="1" item="115"/>
          <tpl hier="17" item="12"/>
          <tpl hier="19" item="1"/>
          <tpl hier="20" item="2"/>
          <tpl hier="22" item="6"/>
          <tpl hier="23" item="5"/>
          <tpl hier="24" item="4"/>
          <tpl fld="0" item="0"/>
        </tpls>
      </m>
      <m>
        <tpls c="8">
          <tpl fld="1" item="115"/>
          <tpl hier="17" item="12"/>
          <tpl hier="19" item="1"/>
          <tpl hier="20" item="2"/>
          <tpl hier="22" item="6"/>
          <tpl hier="23" item="5"/>
          <tpl hier="24" item="4"/>
          <tpl fld="0" item="1"/>
        </tpls>
      </m>
      <m>
        <tpls c="8">
          <tpl fld="1" item="107"/>
          <tpl hier="17" item="12"/>
          <tpl hier="19" item="1"/>
          <tpl hier="20" item="2"/>
          <tpl hier="22" item="6"/>
          <tpl hier="23" item="5"/>
          <tpl hier="24" item="4"/>
          <tpl fld="0" item="0"/>
        </tpls>
      </m>
      <m>
        <tpls c="8">
          <tpl fld="1" item="107"/>
          <tpl hier="17" item="12"/>
          <tpl hier="19" item="1"/>
          <tpl hier="20" item="2"/>
          <tpl hier="22" item="6"/>
          <tpl hier="23" item="5"/>
          <tpl hier="24" item="4"/>
          <tpl fld="0" item="1"/>
        </tpls>
      </m>
      <m>
        <tpls c="8">
          <tpl fld="1" item="99"/>
          <tpl hier="17" item="12"/>
          <tpl hier="19" item="1"/>
          <tpl hier="20" item="2"/>
          <tpl hier="22" item="6"/>
          <tpl hier="23" item="5"/>
          <tpl hier="24" item="4"/>
          <tpl fld="0" item="0"/>
        </tpls>
      </m>
      <m>
        <tpls c="8">
          <tpl fld="1" item="99"/>
          <tpl hier="17" item="12"/>
          <tpl hier="19" item="1"/>
          <tpl hier="20" item="2"/>
          <tpl hier="22" item="6"/>
          <tpl hier="23" item="5"/>
          <tpl hier="24" item="4"/>
          <tpl fld="0" item="1"/>
        </tpls>
      </m>
      <n v="1">
        <tpls c="8">
          <tpl fld="1" item="91"/>
          <tpl hier="17" item="12"/>
          <tpl hier="19" item="1"/>
          <tpl hier="20" item="2"/>
          <tpl hier="22" item="6"/>
          <tpl hier="23" item="5"/>
          <tpl hier="24" item="4"/>
          <tpl fld="0" item="0"/>
        </tpls>
      </n>
      <n v="43.220001220703125">
        <tpls c="8">
          <tpl fld="1" item="91"/>
          <tpl hier="17" item="12"/>
          <tpl hier="19" item="1"/>
          <tpl hier="20" item="2"/>
          <tpl hier="22" item="6"/>
          <tpl hier="23" item="5"/>
          <tpl hier="24" item="4"/>
          <tpl fld="0" item="1"/>
        </tpls>
      </n>
      <n v="2">
        <tpls c="8">
          <tpl fld="1" item="83"/>
          <tpl hier="17" item="12"/>
          <tpl hier="19" item="1"/>
          <tpl hier="20" item="2"/>
          <tpl hier="22" item="6"/>
          <tpl hier="23" item="5"/>
          <tpl hier="24" item="4"/>
          <tpl fld="0" item="0"/>
        </tpls>
      </n>
      <n v="86.44000244140625">
        <tpls c="8">
          <tpl fld="1" item="83"/>
          <tpl hier="17" item="12"/>
          <tpl hier="19" item="1"/>
          <tpl hier="20" item="2"/>
          <tpl hier="22" item="6"/>
          <tpl hier="23" item="5"/>
          <tpl hier="24" item="4"/>
          <tpl fld="0" item="1"/>
        </tpls>
      </n>
      <n v="1">
        <tpls c="8">
          <tpl fld="1" item="75"/>
          <tpl hier="17" item="12"/>
          <tpl hier="19" item="1"/>
          <tpl hier="20" item="2"/>
          <tpl hier="22" item="6"/>
          <tpl hier="23" item="5"/>
          <tpl hier="24" item="4"/>
          <tpl fld="0" item="0"/>
        </tpls>
      </n>
      <n v="43.220001220703125">
        <tpls c="8">
          <tpl fld="1" item="75"/>
          <tpl hier="17" item="12"/>
          <tpl hier="19" item="1"/>
          <tpl hier="20" item="2"/>
          <tpl hier="22" item="6"/>
          <tpl hier="23" item="5"/>
          <tpl hier="24" item="4"/>
          <tpl fld="0" item="1"/>
        </tpls>
      </n>
      <n v="1">
        <tpls c="8">
          <tpl fld="1" item="67"/>
          <tpl hier="17" item="12"/>
          <tpl hier="19" item="1"/>
          <tpl hier="20" item="2"/>
          <tpl hier="22" item="6"/>
          <tpl hier="23" item="5"/>
          <tpl hier="24" item="4"/>
          <tpl fld="0" item="0"/>
        </tpls>
      </n>
      <n v="43.220001220703125">
        <tpls c="8">
          <tpl fld="1" item="67"/>
          <tpl hier="17" item="12"/>
          <tpl hier="19" item="1"/>
          <tpl hier="20" item="2"/>
          <tpl hier="22" item="6"/>
          <tpl hier="23" item="5"/>
          <tpl hier="24" item="4"/>
          <tpl fld="0" item="1"/>
        </tpls>
      </n>
      <m>
        <tpls c="8">
          <tpl fld="1" item="59"/>
          <tpl hier="17" item="12"/>
          <tpl hier="19" item="1"/>
          <tpl hier="20" item="2"/>
          <tpl hier="22" item="6"/>
          <tpl hier="23" item="5"/>
          <tpl hier="24" item="4"/>
          <tpl fld="0" item="0"/>
        </tpls>
      </m>
      <m>
        <tpls c="8">
          <tpl fld="1" item="59"/>
          <tpl hier="17" item="12"/>
          <tpl hier="19" item="1"/>
          <tpl hier="20" item="2"/>
          <tpl hier="22" item="6"/>
          <tpl hier="23" item="5"/>
          <tpl hier="24" item="4"/>
          <tpl fld="0" item="1"/>
        </tpls>
      </m>
      <n v="1">
        <tpls c="8">
          <tpl fld="1" item="51"/>
          <tpl hier="17" item="12"/>
          <tpl hier="19" item="1"/>
          <tpl hier="20" item="2"/>
          <tpl hier="22" item="6"/>
          <tpl hier="23" item="5"/>
          <tpl hier="24" item="4"/>
          <tpl fld="0" item="0"/>
        </tpls>
      </n>
      <n v="43.220001220703125">
        <tpls c="8">
          <tpl fld="1" item="51"/>
          <tpl hier="17" item="12"/>
          <tpl hier="19" item="1"/>
          <tpl hier="20" item="2"/>
          <tpl hier="22" item="6"/>
          <tpl hier="23" item="5"/>
          <tpl hier="24" item="4"/>
          <tpl fld="0" item="1"/>
        </tpls>
      </n>
      <m>
        <tpls c="8">
          <tpl fld="1" item="43"/>
          <tpl hier="17" item="12"/>
          <tpl hier="19" item="1"/>
          <tpl hier="20" item="2"/>
          <tpl hier="22" item="6"/>
          <tpl hier="23" item="5"/>
          <tpl hier="24" item="4"/>
          <tpl fld="0" item="0"/>
        </tpls>
      </m>
      <m>
        <tpls c="8">
          <tpl fld="1" item="43"/>
          <tpl hier="17" item="12"/>
          <tpl hier="19" item="1"/>
          <tpl hier="20" item="2"/>
          <tpl hier="22" item="6"/>
          <tpl hier="23" item="5"/>
          <tpl hier="24" item="4"/>
          <tpl fld="0" item="1"/>
        </tpls>
      </m>
      <m>
        <tpls c="8">
          <tpl fld="1" item="35"/>
          <tpl hier="17" item="12"/>
          <tpl hier="19" item="1"/>
          <tpl hier="20" item="2"/>
          <tpl hier="22" item="6"/>
          <tpl hier="23" item="5"/>
          <tpl hier="24" item="4"/>
          <tpl fld="0" item="0"/>
        </tpls>
      </m>
      <m>
        <tpls c="8">
          <tpl fld="1" item="35"/>
          <tpl hier="17" item="12"/>
          <tpl hier="19" item="1"/>
          <tpl hier="20" item="2"/>
          <tpl hier="22" item="6"/>
          <tpl hier="23" item="5"/>
          <tpl hier="24" item="4"/>
          <tpl fld="0" item="1"/>
        </tpls>
      </m>
      <n v="3">
        <tpls c="8">
          <tpl fld="1" item="27"/>
          <tpl hier="17" item="12"/>
          <tpl hier="19" item="1"/>
          <tpl hier="20" item="2"/>
          <tpl hier="22" item="6"/>
          <tpl hier="23" item="5"/>
          <tpl hier="24" item="4"/>
          <tpl fld="0" item="0"/>
        </tpls>
      </n>
      <n v="129.66000366210938">
        <tpls c="8">
          <tpl fld="1" item="27"/>
          <tpl hier="17" item="12"/>
          <tpl hier="19" item="1"/>
          <tpl hier="20" item="2"/>
          <tpl hier="22" item="6"/>
          <tpl hier="23" item="5"/>
          <tpl hier="24" item="4"/>
          <tpl fld="0" item="1"/>
        </tpls>
      </n>
      <m>
        <tpls c="8">
          <tpl fld="1" item="19"/>
          <tpl hier="17" item="12"/>
          <tpl hier="19" item="1"/>
          <tpl hier="20" item="2"/>
          <tpl hier="22" item="6"/>
          <tpl hier="23" item="5"/>
          <tpl hier="24" item="4"/>
          <tpl fld="0" item="0"/>
        </tpls>
      </m>
      <m>
        <tpls c="8">
          <tpl fld="1" item="19"/>
          <tpl hier="17" item="12"/>
          <tpl hier="19" item="1"/>
          <tpl hier="20" item="2"/>
          <tpl hier="22" item="6"/>
          <tpl hier="23" item="5"/>
          <tpl hier="24" item="4"/>
          <tpl fld="0" item="1"/>
        </tpls>
      </m>
      <m>
        <tpls c="8">
          <tpl fld="1" item="11"/>
          <tpl hier="17" item="12"/>
          <tpl hier="19" item="1"/>
          <tpl hier="20" item="2"/>
          <tpl hier="22" item="6"/>
          <tpl hier="23" item="5"/>
          <tpl hier="24" item="4"/>
          <tpl fld="0" item="0"/>
        </tpls>
      </m>
      <m>
        <tpls c="8">
          <tpl fld="1" item="11"/>
          <tpl hier="17" item="12"/>
          <tpl hier="19" item="1"/>
          <tpl hier="20" item="2"/>
          <tpl hier="22" item="6"/>
          <tpl hier="23" item="5"/>
          <tpl hier="24" item="4"/>
          <tpl fld="0" item="1"/>
        </tpls>
      </m>
      <n v="3">
        <tpls c="8">
          <tpl fld="1" item="3"/>
          <tpl hier="17" item="12"/>
          <tpl hier="19" item="1"/>
          <tpl hier="20" item="2"/>
          <tpl hier="22" item="6"/>
          <tpl hier="23" item="5"/>
          <tpl hier="24" item="4"/>
          <tpl fld="0" item="0"/>
        </tpls>
      </n>
      <n v="129.66000366210938">
        <tpls c="8">
          <tpl fld="1" item="3"/>
          <tpl hier="17" item="12"/>
          <tpl hier="19" item="1"/>
          <tpl hier="20" item="2"/>
          <tpl hier="22" item="6"/>
          <tpl hier="23" item="5"/>
          <tpl hier="24" item="4"/>
          <tpl fld="0" item="1"/>
        </tpls>
      </n>
      <n v="2">
        <tpls c="8">
          <tpl fld="1" item="17"/>
          <tpl hier="17" item="12"/>
          <tpl hier="19" item="1"/>
          <tpl hier="20" item="2"/>
          <tpl hier="22" item="6"/>
          <tpl hier="23" item="5"/>
          <tpl hier="24" item="4"/>
          <tpl fld="0" item="0"/>
        </tpls>
      </n>
      <n v="129.66000366210938">
        <tpls c="8">
          <tpl fld="1" item="17"/>
          <tpl hier="17" item="12"/>
          <tpl hier="19" item="1"/>
          <tpl hier="20" item="2"/>
          <tpl hier="22" item="6"/>
          <tpl hier="23" item="5"/>
          <tpl hier="24" item="4"/>
          <tpl fld="0" item="1"/>
        </tpls>
      </n>
      <m>
        <tpls c="8">
          <tpl fld="1" item="31"/>
          <tpl hier="17" item="12"/>
          <tpl hier="19" item="1"/>
          <tpl hier="20" item="2"/>
          <tpl hier="22" item="6"/>
          <tpl hier="23" item="5"/>
          <tpl hier="24" item="4"/>
          <tpl fld="0" item="0"/>
        </tpls>
      </m>
      <m>
        <tpls c="8">
          <tpl fld="1" item="31"/>
          <tpl hier="17" item="12"/>
          <tpl hier="19" item="1"/>
          <tpl hier="20" item="2"/>
          <tpl hier="22" item="6"/>
          <tpl hier="23" item="5"/>
          <tpl hier="24" item="4"/>
          <tpl fld="0" item="1"/>
        </tpls>
      </m>
      <m>
        <tpls c="8">
          <tpl fld="1" item="172"/>
          <tpl hier="17" item="12"/>
          <tpl hier="19" item="1"/>
          <tpl hier="20" item="2"/>
          <tpl hier="22" item="6"/>
          <tpl hier="23" item="5"/>
          <tpl hier="24" item="4"/>
          <tpl fld="0" item="0"/>
        </tpls>
      </m>
      <m>
        <tpls c="8">
          <tpl fld="1" item="172"/>
          <tpl hier="17" item="12"/>
          <tpl hier="19" item="1"/>
          <tpl hier="20" item="2"/>
          <tpl hier="22" item="6"/>
          <tpl hier="23" item="5"/>
          <tpl hier="24" item="4"/>
          <tpl fld="0" item="1"/>
        </tpls>
      </m>
      <m>
        <tpls c="8">
          <tpl fld="1" item="124"/>
          <tpl hier="17" item="12"/>
          <tpl hier="19" item="1"/>
          <tpl hier="20" item="2"/>
          <tpl hier="22" item="6"/>
          <tpl hier="23" item="5"/>
          <tpl hier="24" item="4"/>
          <tpl fld="0" item="0"/>
        </tpls>
      </m>
      <m>
        <tpls c="8">
          <tpl fld="1" item="124"/>
          <tpl hier="17" item="12"/>
          <tpl hier="19" item="1"/>
          <tpl hier="20" item="2"/>
          <tpl hier="22" item="6"/>
          <tpl hier="23" item="5"/>
          <tpl hier="24" item="4"/>
          <tpl fld="0" item="1"/>
        </tpls>
      </m>
      <m>
        <tpls c="8">
          <tpl fld="1" item="68"/>
          <tpl hier="17" item="12"/>
          <tpl hier="19" item="1"/>
          <tpl hier="20" item="2"/>
          <tpl hier="22" item="6"/>
          <tpl hier="23" item="5"/>
          <tpl hier="24" item="4"/>
          <tpl fld="0" item="0"/>
        </tpls>
      </m>
      <m>
        <tpls c="8">
          <tpl fld="1" item="68"/>
          <tpl hier="17" item="12"/>
          <tpl hier="19" item="1"/>
          <tpl hier="20" item="2"/>
          <tpl hier="22" item="6"/>
          <tpl hier="23" item="5"/>
          <tpl hier="24" item="4"/>
          <tpl fld="0" item="1"/>
        </tpls>
      </m>
      <m>
        <tpls c="8">
          <tpl fld="1" item="20"/>
          <tpl hier="17" item="12"/>
          <tpl hier="19" item="1"/>
          <tpl hier="20" item="2"/>
          <tpl hier="22" item="6"/>
          <tpl hier="23" item="5"/>
          <tpl hier="24" item="4"/>
          <tpl fld="0" item="0"/>
        </tpls>
      </m>
      <m>
        <tpls c="8">
          <tpl fld="1" item="20"/>
          <tpl hier="17" item="12"/>
          <tpl hier="19" item="1"/>
          <tpl hier="20" item="2"/>
          <tpl hier="22" item="6"/>
          <tpl hier="23" item="5"/>
          <tpl hier="24" item="4"/>
          <tpl fld="0" item="1"/>
        </tpls>
      </m>
      <n v="150.80000305175781">
        <tpls c="8">
          <tpl fld="1" item="73"/>
          <tpl hier="17" item="12"/>
          <tpl hier="19" item="1"/>
          <tpl hier="20" item="2"/>
          <tpl hier="22" item="9"/>
          <tpl hier="23" item="5"/>
          <tpl hier="24" item="4"/>
          <tpl fld="0" item="1"/>
        </tpls>
      </n>
      <m>
        <tpls c="8">
          <tpl fld="1" item="49"/>
          <tpl hier="17" item="12"/>
          <tpl hier="19" item="1"/>
          <tpl hier="20" item="2"/>
          <tpl hier="22" item="9"/>
          <tpl hier="23" item="5"/>
          <tpl hier="24" item="4"/>
          <tpl fld="0" item="1"/>
        </tpls>
      </m>
      <n v="377.00000762939453">
        <tpls c="8">
          <tpl fld="1" item="137"/>
          <tpl hier="17" item="12"/>
          <tpl hier="19" item="1"/>
          <tpl hier="20" item="2"/>
          <tpl hier="22" item="9"/>
          <tpl hier="23" item="5"/>
          <tpl hier="24" item="4"/>
          <tpl fld="0" item="1"/>
        </tpls>
      </n>
      <m>
        <tpls c="8">
          <tpl fld="1" item="81"/>
          <tpl hier="17" item="12"/>
          <tpl hier="19" item="1"/>
          <tpl hier="20" item="2"/>
          <tpl hier="22" item="9"/>
          <tpl hier="23" item="5"/>
          <tpl hier="24" item="4"/>
          <tpl fld="0" item="1"/>
        </tpls>
      </m>
      <m>
        <tpls c="8">
          <tpl fld="1" item="194"/>
          <tpl hier="17" item="12"/>
          <tpl hier="19" item="1"/>
          <tpl hier="20" item="2"/>
          <tpl hier="22" item="9"/>
          <tpl hier="23" item="5"/>
          <tpl hier="24" item="4"/>
          <tpl fld="0" item="1"/>
        </tpls>
      </m>
      <n v="75.400001525878906">
        <tpls c="8">
          <tpl fld="1" item="186"/>
          <tpl hier="17" item="12"/>
          <tpl hier="19" item="1"/>
          <tpl hier="20" item="2"/>
          <tpl hier="22" item="9"/>
          <tpl hier="23" item="5"/>
          <tpl hier="24" item="4"/>
          <tpl fld="0" item="1"/>
        </tpls>
      </n>
      <m>
        <tpls c="8">
          <tpl fld="1" item="178"/>
          <tpl hier="17" item="12"/>
          <tpl hier="19" item="1"/>
          <tpl hier="20" item="2"/>
          <tpl hier="22" item="9"/>
          <tpl hier="23" item="5"/>
          <tpl hier="24" item="4"/>
          <tpl fld="0" item="1"/>
        </tpls>
      </m>
      <n v="150.80000305175781">
        <tpls c="8">
          <tpl fld="1" item="170"/>
          <tpl hier="17" item="12"/>
          <tpl hier="19" item="1"/>
          <tpl hier="20" item="2"/>
          <tpl hier="22" item="9"/>
          <tpl hier="23" item="5"/>
          <tpl hier="24" item="4"/>
          <tpl fld="0" item="1"/>
        </tpls>
      </n>
      <n v="301.60000610351563">
        <tpls c="8">
          <tpl fld="1" item="162"/>
          <tpl hier="17" item="12"/>
          <tpl hier="19" item="1"/>
          <tpl hier="20" item="2"/>
          <tpl hier="22" item="9"/>
          <tpl hier="23" item="5"/>
          <tpl hier="24" item="4"/>
          <tpl fld="0" item="1"/>
        </tpls>
      </n>
      <n v="150.80000305175781">
        <tpls c="8">
          <tpl fld="1" item="154"/>
          <tpl hier="17" item="12"/>
          <tpl hier="19" item="1"/>
          <tpl hier="20" item="2"/>
          <tpl hier="22" item="9"/>
          <tpl hier="23" item="5"/>
          <tpl hier="24" item="4"/>
          <tpl fld="0" item="1"/>
        </tpls>
      </n>
      <m>
        <tpls c="8">
          <tpl fld="1" item="146"/>
          <tpl hier="17" item="12"/>
          <tpl hier="19" item="1"/>
          <tpl hier="20" item="2"/>
          <tpl hier="22" item="9"/>
          <tpl hier="23" item="5"/>
          <tpl hier="24" item="4"/>
          <tpl fld="0" item="1"/>
        </tpls>
      </m>
      <n v="75.400001525878906">
        <tpls c="8">
          <tpl fld="1" item="138"/>
          <tpl hier="17" item="12"/>
          <tpl hier="19" item="1"/>
          <tpl hier="20" item="2"/>
          <tpl hier="22" item="9"/>
          <tpl hier="23" item="5"/>
          <tpl hier="24" item="4"/>
          <tpl fld="0" item="1"/>
        </tpls>
      </n>
      <n v="150.80000305175781">
        <tpls c="8">
          <tpl fld="1" item="130"/>
          <tpl hier="17" item="12"/>
          <tpl hier="19" item="1"/>
          <tpl hier="20" item="2"/>
          <tpl hier="22" item="9"/>
          <tpl hier="23" item="5"/>
          <tpl hier="24" item="4"/>
          <tpl fld="0" item="1"/>
        </tpls>
      </n>
      <m>
        <tpls c="8">
          <tpl fld="1" item="122"/>
          <tpl hier="17" item="12"/>
          <tpl hier="19" item="1"/>
          <tpl hier="20" item="2"/>
          <tpl hier="22" item="9"/>
          <tpl hier="23" item="5"/>
          <tpl hier="24" item="4"/>
          <tpl fld="0" item="1"/>
        </tpls>
      </m>
      <m>
        <tpls c="8">
          <tpl fld="1" item="114"/>
          <tpl hier="17" item="12"/>
          <tpl hier="19" item="1"/>
          <tpl hier="20" item="2"/>
          <tpl hier="22" item="9"/>
          <tpl hier="23" item="5"/>
          <tpl hier="24" item="4"/>
          <tpl fld="0" item="1"/>
        </tpls>
      </m>
      <m>
        <tpls c="8">
          <tpl fld="1" item="106"/>
          <tpl hier="17" item="12"/>
          <tpl hier="19" item="1"/>
          <tpl hier="20" item="2"/>
          <tpl hier="22" item="9"/>
          <tpl hier="23" item="5"/>
          <tpl hier="24" item="4"/>
          <tpl fld="0" item="1"/>
        </tpls>
      </m>
      <m>
        <tpls c="8">
          <tpl fld="1" item="98"/>
          <tpl hier="17" item="12"/>
          <tpl hier="19" item="1"/>
          <tpl hier="20" item="2"/>
          <tpl hier="22" item="9"/>
          <tpl hier="23" item="5"/>
          <tpl hier="24" item="4"/>
          <tpl fld="0" item="1"/>
        </tpls>
      </m>
      <n v="75.400001525878906">
        <tpls c="8">
          <tpl fld="1" item="90"/>
          <tpl hier="17" item="12"/>
          <tpl hier="19" item="1"/>
          <tpl hier="20" item="2"/>
          <tpl hier="22" item="9"/>
          <tpl hier="23" item="5"/>
          <tpl hier="24" item="4"/>
          <tpl fld="0" item="1"/>
        </tpls>
      </n>
      <m>
        <tpls c="8">
          <tpl fld="1" item="82"/>
          <tpl hier="17" item="12"/>
          <tpl hier="19" item="1"/>
          <tpl hier="20" item="2"/>
          <tpl hier="22" item="9"/>
          <tpl hier="23" item="5"/>
          <tpl hier="24" item="4"/>
          <tpl fld="0" item="1"/>
        </tpls>
      </m>
      <m>
        <tpls c="8">
          <tpl fld="1" item="74"/>
          <tpl hier="17" item="12"/>
          <tpl hier="19" item="1"/>
          <tpl hier="20" item="2"/>
          <tpl hier="22" item="9"/>
          <tpl hier="23" item="5"/>
          <tpl hier="24" item="4"/>
          <tpl fld="0" item="1"/>
        </tpls>
      </m>
      <m>
        <tpls c="8">
          <tpl fld="1" item="66"/>
          <tpl hier="17" item="12"/>
          <tpl hier="19" item="1"/>
          <tpl hier="20" item="2"/>
          <tpl hier="22" item="9"/>
          <tpl hier="23" item="5"/>
          <tpl hier="24" item="4"/>
          <tpl fld="0" item="1"/>
        </tpls>
      </m>
      <m>
        <tpls c="8">
          <tpl fld="1" item="58"/>
          <tpl hier="17" item="12"/>
          <tpl hier="19" item="1"/>
          <tpl hier="20" item="2"/>
          <tpl hier="22" item="9"/>
          <tpl hier="23" item="5"/>
          <tpl hier="24" item="4"/>
          <tpl fld="0" item="1"/>
        </tpls>
      </m>
      <m>
        <tpls c="8">
          <tpl fld="1" item="50"/>
          <tpl hier="17" item="12"/>
          <tpl hier="19" item="1"/>
          <tpl hier="20" item="2"/>
          <tpl hier="22" item="9"/>
          <tpl hier="23" item="5"/>
          <tpl hier="24" item="4"/>
          <tpl fld="0" item="1"/>
        </tpls>
      </m>
      <n v="150.80000305175781">
        <tpls c="8">
          <tpl fld="1" item="42"/>
          <tpl hier="17" item="12"/>
          <tpl hier="19" item="1"/>
          <tpl hier="20" item="2"/>
          <tpl hier="22" item="9"/>
          <tpl hier="23" item="5"/>
          <tpl hier="24" item="4"/>
          <tpl fld="0" item="1"/>
        </tpls>
      </n>
      <m>
        <tpls c="8">
          <tpl fld="1" item="34"/>
          <tpl hier="17" item="12"/>
          <tpl hier="19" item="1"/>
          <tpl hier="20" item="2"/>
          <tpl hier="22" item="9"/>
          <tpl hier="23" item="5"/>
          <tpl hier="24" item="4"/>
          <tpl fld="0" item="1"/>
        </tpls>
      </m>
      <m>
        <tpls c="8">
          <tpl fld="1" item="26"/>
          <tpl hier="17" item="12"/>
          <tpl hier="19" item="1"/>
          <tpl hier="20" item="2"/>
          <tpl hier="22" item="9"/>
          <tpl hier="23" item="5"/>
          <tpl hier="24" item="4"/>
          <tpl fld="0" item="1"/>
        </tpls>
      </m>
      <n v="150.80000305175781">
        <tpls c="8">
          <tpl fld="1" item="18"/>
          <tpl hier="17" item="12"/>
          <tpl hier="19" item="1"/>
          <tpl hier="20" item="2"/>
          <tpl hier="22" item="9"/>
          <tpl hier="23" item="5"/>
          <tpl hier="24" item="4"/>
          <tpl fld="0" item="1"/>
        </tpls>
      </n>
      <n v="75.400001525878906">
        <tpls c="8">
          <tpl fld="1" item="10"/>
          <tpl hier="17" item="12"/>
          <tpl hier="19" item="1"/>
          <tpl hier="20" item="2"/>
          <tpl hier="22" item="9"/>
          <tpl hier="23" item="5"/>
          <tpl hier="24" item="4"/>
          <tpl fld="0" item="1"/>
        </tpls>
      </n>
      <m>
        <tpls c="8">
          <tpl fld="1" item="2"/>
          <tpl hier="17" item="12"/>
          <tpl hier="19" item="1"/>
          <tpl hier="20" item="2"/>
          <tpl hier="22" item="9"/>
          <tpl hier="23" item="5"/>
          <tpl hier="24" item="4"/>
          <tpl fld="0" item="1"/>
        </tpls>
      </m>
      <m>
        <tpls c="8">
          <tpl fld="1" item="198"/>
          <tpl hier="17" item="12"/>
          <tpl hier="19" item="1"/>
          <tpl hier="20" item="2"/>
          <tpl hier="22" item="9"/>
          <tpl hier="23" item="5"/>
          <tpl hier="24" item="4"/>
          <tpl fld="0" item="1"/>
        </tpls>
      </m>
      <n v="150.80000305175781">
        <tpls c="8">
          <tpl fld="1" item="190"/>
          <tpl hier="17" item="12"/>
          <tpl hier="19" item="1"/>
          <tpl hier="20" item="2"/>
          <tpl hier="22" item="9"/>
          <tpl hier="23" item="5"/>
          <tpl hier="24" item="4"/>
          <tpl fld="0" item="1"/>
        </tpls>
      </n>
      <m>
        <tpls c="8">
          <tpl fld="1" item="182"/>
          <tpl hier="17" item="12"/>
          <tpl hier="19" item="1"/>
          <tpl hier="20" item="2"/>
          <tpl hier="22" item="9"/>
          <tpl hier="23" item="5"/>
          <tpl hier="24" item="4"/>
          <tpl fld="0" item="1"/>
        </tpls>
      </m>
      <n v="226.20000457763672">
        <tpls c="8">
          <tpl fld="1" item="174"/>
          <tpl hier="17" item="12"/>
          <tpl hier="19" item="1"/>
          <tpl hier="20" item="2"/>
          <tpl hier="22" item="9"/>
          <tpl hier="23" item="5"/>
          <tpl hier="24" item="4"/>
          <tpl fld="0" item="1"/>
        </tpls>
      </n>
      <n v="75.400001525878906">
        <tpls c="8">
          <tpl fld="1" item="166"/>
          <tpl hier="17" item="12"/>
          <tpl hier="19" item="1"/>
          <tpl hier="20" item="2"/>
          <tpl hier="22" item="9"/>
          <tpl hier="23" item="5"/>
          <tpl hier="24" item="4"/>
          <tpl fld="0" item="1"/>
        </tpls>
      </n>
      <m>
        <tpls c="8">
          <tpl fld="1" item="158"/>
          <tpl hier="17" item="12"/>
          <tpl hier="19" item="1"/>
          <tpl hier="20" item="2"/>
          <tpl hier="22" item="9"/>
          <tpl hier="23" item="5"/>
          <tpl hier="24" item="4"/>
          <tpl fld="0" item="1"/>
        </tpls>
      </m>
      <n v="75.400001525878906">
        <tpls c="8">
          <tpl fld="1" item="150"/>
          <tpl hier="17" item="12"/>
          <tpl hier="19" item="1"/>
          <tpl hier="20" item="2"/>
          <tpl hier="22" item="9"/>
          <tpl hier="23" item="5"/>
          <tpl hier="24" item="4"/>
          <tpl fld="0" item="1"/>
        </tpls>
      </n>
      <m>
        <tpls c="8">
          <tpl fld="1" item="142"/>
          <tpl hier="17" item="12"/>
          <tpl hier="19" item="1"/>
          <tpl hier="20" item="2"/>
          <tpl hier="22" item="9"/>
          <tpl hier="23" item="5"/>
          <tpl hier="24" item="4"/>
          <tpl fld="0" item="1"/>
        </tpls>
      </m>
      <m>
        <tpls c="8">
          <tpl fld="1" item="134"/>
          <tpl hier="17" item="12"/>
          <tpl hier="19" item="1"/>
          <tpl hier="20" item="2"/>
          <tpl hier="22" item="9"/>
          <tpl hier="23" item="5"/>
          <tpl hier="24" item="4"/>
          <tpl fld="0" item="1"/>
        </tpls>
      </m>
      <m>
        <tpls c="8">
          <tpl fld="1" item="126"/>
          <tpl hier="17" item="12"/>
          <tpl hier="19" item="1"/>
          <tpl hier="20" item="2"/>
          <tpl hier="22" item="9"/>
          <tpl hier="23" item="5"/>
          <tpl hier="24" item="4"/>
          <tpl fld="0" item="1"/>
        </tpls>
      </m>
      <m>
        <tpls c="8">
          <tpl fld="1" item="118"/>
          <tpl hier="17" item="12"/>
          <tpl hier="19" item="1"/>
          <tpl hier="20" item="2"/>
          <tpl hier="22" item="9"/>
          <tpl hier="23" item="5"/>
          <tpl hier="24" item="4"/>
          <tpl fld="0" item="1"/>
        </tpls>
      </m>
      <n v="75.400001525878906">
        <tpls c="8">
          <tpl fld="1" item="110"/>
          <tpl hier="17" item="12"/>
          <tpl hier="19" item="1"/>
          <tpl hier="20" item="2"/>
          <tpl hier="22" item="9"/>
          <tpl hier="23" item="5"/>
          <tpl hier="24" item="4"/>
          <tpl fld="0" item="1"/>
        </tpls>
      </n>
      <m>
        <tpls c="8">
          <tpl fld="1" item="102"/>
          <tpl hier="17" item="12"/>
          <tpl hier="19" item="1"/>
          <tpl hier="20" item="2"/>
          <tpl hier="22" item="9"/>
          <tpl hier="23" item="5"/>
          <tpl hier="24" item="4"/>
          <tpl fld="0" item="1"/>
        </tpls>
      </m>
      <n v="75.400001525878906">
        <tpls c="8">
          <tpl fld="1" item="94"/>
          <tpl hier="17" item="12"/>
          <tpl hier="19" item="1"/>
          <tpl hier="20" item="2"/>
          <tpl hier="22" item="9"/>
          <tpl hier="23" item="5"/>
          <tpl hier="24" item="4"/>
          <tpl fld="0" item="1"/>
        </tpls>
      </n>
      <m>
        <tpls c="8">
          <tpl fld="1" item="86"/>
          <tpl hier="17" item="12"/>
          <tpl hier="19" item="1"/>
          <tpl hier="20" item="2"/>
          <tpl hier="22" item="9"/>
          <tpl hier="23" item="5"/>
          <tpl hier="24" item="4"/>
          <tpl fld="0" item="1"/>
        </tpls>
      </m>
      <n v="226.20000457763672">
        <tpls c="8">
          <tpl fld="1" item="78"/>
          <tpl hier="17" item="12"/>
          <tpl hier="19" item="1"/>
          <tpl hier="20" item="2"/>
          <tpl hier="22" item="9"/>
          <tpl hier="23" item="5"/>
          <tpl hier="24" item="4"/>
          <tpl fld="0" item="1"/>
        </tpls>
      </n>
      <m>
        <tpls c="8">
          <tpl fld="1" item="70"/>
          <tpl hier="17" item="12"/>
          <tpl hier="19" item="1"/>
          <tpl hier="20" item="2"/>
          <tpl hier="22" item="9"/>
          <tpl hier="23" item="5"/>
          <tpl hier="24" item="4"/>
          <tpl fld="0" item="1"/>
        </tpls>
      </m>
      <n v="150.80000305175781">
        <tpls c="8">
          <tpl fld="1" item="62"/>
          <tpl hier="17" item="12"/>
          <tpl hier="19" item="1"/>
          <tpl hier="20" item="2"/>
          <tpl hier="22" item="9"/>
          <tpl hier="23" item="5"/>
          <tpl hier="24" item="4"/>
          <tpl fld="0" item="1"/>
        </tpls>
      </n>
      <m>
        <tpls c="8">
          <tpl fld="1" item="54"/>
          <tpl hier="17" item="12"/>
          <tpl hier="19" item="1"/>
          <tpl hier="20" item="2"/>
          <tpl hier="22" item="9"/>
          <tpl hier="23" item="5"/>
          <tpl hier="24" item="4"/>
          <tpl fld="0" item="1"/>
        </tpls>
      </m>
      <n v="75.400001525878906">
        <tpls c="8">
          <tpl fld="1" item="46"/>
          <tpl hier="17" item="12"/>
          <tpl hier="19" item="1"/>
          <tpl hier="20" item="2"/>
          <tpl hier="22" item="9"/>
          <tpl hier="23" item="5"/>
          <tpl hier="24" item="4"/>
          <tpl fld="0" item="1"/>
        </tpls>
      </n>
      <m>
        <tpls c="8">
          <tpl fld="1" item="38"/>
          <tpl hier="17" item="12"/>
          <tpl hier="19" item="1"/>
          <tpl hier="20" item="2"/>
          <tpl hier="22" item="9"/>
          <tpl hier="23" item="5"/>
          <tpl hier="24" item="4"/>
          <tpl fld="0" item="1"/>
        </tpls>
      </m>
      <m>
        <tpls c="8">
          <tpl fld="1" item="30"/>
          <tpl hier="17" item="12"/>
          <tpl hier="19" item="1"/>
          <tpl hier="20" item="2"/>
          <tpl hier="22" item="9"/>
          <tpl hier="23" item="5"/>
          <tpl hier="24" item="4"/>
          <tpl fld="0" item="1"/>
        </tpls>
      </m>
      <m>
        <tpls c="8">
          <tpl fld="1" item="22"/>
          <tpl hier="17" item="12"/>
          <tpl hier="19" item="1"/>
          <tpl hier="20" item="2"/>
          <tpl hier="22" item="9"/>
          <tpl hier="23" item="5"/>
          <tpl hier="24" item="4"/>
          <tpl fld="0" item="1"/>
        </tpls>
      </m>
      <m>
        <tpls c="8">
          <tpl fld="1" item="14"/>
          <tpl hier="17" item="12"/>
          <tpl hier="19" item="1"/>
          <tpl hier="20" item="2"/>
          <tpl hier="22" item="9"/>
          <tpl hier="23" item="5"/>
          <tpl hier="24" item="4"/>
          <tpl fld="0" item="1"/>
        </tpls>
      </m>
      <n v="75.400001525878906">
        <tpls c="8">
          <tpl fld="1" item="6"/>
          <tpl hier="17" item="12"/>
          <tpl hier="19" item="1"/>
          <tpl hier="20" item="2"/>
          <tpl hier="22" item="9"/>
          <tpl hier="23" item="5"/>
          <tpl hier="24" item="4"/>
          <tpl fld="0" item="1"/>
        </tpls>
      </n>
      <m>
        <tpls c="8">
          <tpl fld="1" item="25"/>
          <tpl hier="17" item="12"/>
          <tpl hier="19" item="1"/>
          <tpl hier="20" item="2"/>
          <tpl hier="22" item="9"/>
          <tpl hier="23" item="5"/>
          <tpl hier="24" item="4"/>
          <tpl fld="0" item="1"/>
        </tpls>
      </m>
      <m>
        <tpls c="8">
          <tpl fld="1" item="198"/>
          <tpl hier="17" item="12"/>
          <tpl hier="19" item="1"/>
          <tpl hier="20" item="2"/>
          <tpl hier="22" item="9"/>
          <tpl hier="23" item="5"/>
          <tpl hier="24" item="4"/>
          <tpl fld="0" item="0"/>
        </tpls>
      </m>
      <m>
        <tpls c="8">
          <tpl fld="1" item="194"/>
          <tpl hier="17" item="12"/>
          <tpl hier="19" item="1"/>
          <tpl hier="20" item="2"/>
          <tpl hier="22" item="9"/>
          <tpl hier="23" item="5"/>
          <tpl hier="24" item="4"/>
          <tpl fld="0" item="0"/>
        </tpls>
      </m>
      <n v="2">
        <tpls c="8">
          <tpl fld="1" item="190"/>
          <tpl hier="17" item="12"/>
          <tpl hier="19" item="1"/>
          <tpl hier="20" item="2"/>
          <tpl hier="22" item="9"/>
          <tpl hier="23" item="5"/>
          <tpl hier="24" item="4"/>
          <tpl fld="0" item="0"/>
        </tpls>
      </n>
      <n v="1">
        <tpls c="8">
          <tpl fld="1" item="186"/>
          <tpl hier="17" item="12"/>
          <tpl hier="19" item="1"/>
          <tpl hier="20" item="2"/>
          <tpl hier="22" item="9"/>
          <tpl hier="23" item="5"/>
          <tpl hier="24" item="4"/>
          <tpl fld="0" item="0"/>
        </tpls>
      </n>
      <m>
        <tpls c="8">
          <tpl fld="1" item="182"/>
          <tpl hier="17" item="12"/>
          <tpl hier="19" item="1"/>
          <tpl hier="20" item="2"/>
          <tpl hier="22" item="9"/>
          <tpl hier="23" item="5"/>
          <tpl hier="24" item="4"/>
          <tpl fld="0" item="0"/>
        </tpls>
      </m>
      <m>
        <tpls c="8">
          <tpl fld="1" item="178"/>
          <tpl hier="17" item="12"/>
          <tpl hier="19" item="1"/>
          <tpl hier="20" item="2"/>
          <tpl hier="22" item="9"/>
          <tpl hier="23" item="5"/>
          <tpl hier="24" item="4"/>
          <tpl fld="0" item="0"/>
        </tpls>
      </m>
      <n v="3">
        <tpls c="8">
          <tpl fld="1" item="174"/>
          <tpl hier="17" item="12"/>
          <tpl hier="19" item="1"/>
          <tpl hier="20" item="2"/>
          <tpl hier="22" item="9"/>
          <tpl hier="23" item="5"/>
          <tpl hier="24" item="4"/>
          <tpl fld="0" item="0"/>
        </tpls>
      </n>
      <n v="2">
        <tpls c="8">
          <tpl fld="1" item="170"/>
          <tpl hier="17" item="12"/>
          <tpl hier="19" item="1"/>
          <tpl hier="20" item="2"/>
          <tpl hier="22" item="9"/>
          <tpl hier="23" item="5"/>
          <tpl hier="24" item="4"/>
          <tpl fld="0" item="0"/>
        </tpls>
      </n>
      <n v="1">
        <tpls c="8">
          <tpl fld="1" item="166"/>
          <tpl hier="17" item="12"/>
          <tpl hier="19" item="1"/>
          <tpl hier="20" item="2"/>
          <tpl hier="22" item="9"/>
          <tpl hier="23" item="5"/>
          <tpl hier="24" item="4"/>
          <tpl fld="0" item="0"/>
        </tpls>
      </n>
      <n v="2">
        <tpls c="8">
          <tpl fld="1" item="162"/>
          <tpl hier="17" item="12"/>
          <tpl hier="19" item="1"/>
          <tpl hier="20" item="2"/>
          <tpl hier="22" item="9"/>
          <tpl hier="23" item="5"/>
          <tpl hier="24" item="4"/>
          <tpl fld="0" item="0"/>
        </tpls>
      </n>
      <m>
        <tpls c="8">
          <tpl fld="1" item="158"/>
          <tpl hier="17" item="12"/>
          <tpl hier="19" item="1"/>
          <tpl hier="20" item="2"/>
          <tpl hier="22" item="9"/>
          <tpl hier="23" item="5"/>
          <tpl hier="24" item="4"/>
          <tpl fld="0" item="0"/>
        </tpls>
      </m>
      <n v="2">
        <tpls c="8">
          <tpl fld="1" item="154"/>
          <tpl hier="17" item="12"/>
          <tpl hier="19" item="1"/>
          <tpl hier="20" item="2"/>
          <tpl hier="22" item="9"/>
          <tpl hier="23" item="5"/>
          <tpl hier="24" item="4"/>
          <tpl fld="0" item="0"/>
        </tpls>
      </n>
      <n v="1">
        <tpls c="8">
          <tpl fld="1" item="150"/>
          <tpl hier="17" item="12"/>
          <tpl hier="19" item="1"/>
          <tpl hier="20" item="2"/>
          <tpl hier="22" item="9"/>
          <tpl hier="23" item="5"/>
          <tpl hier="24" item="4"/>
          <tpl fld="0" item="0"/>
        </tpls>
      </n>
      <m>
        <tpls c="8">
          <tpl fld="1" item="146"/>
          <tpl hier="17" item="12"/>
          <tpl hier="19" item="1"/>
          <tpl hier="20" item="2"/>
          <tpl hier="22" item="9"/>
          <tpl hier="23" item="5"/>
          <tpl hier="24" item="4"/>
          <tpl fld="0" item="0"/>
        </tpls>
      </m>
      <m>
        <tpls c="8">
          <tpl fld="1" item="142"/>
          <tpl hier="17" item="12"/>
          <tpl hier="19" item="1"/>
          <tpl hier="20" item="2"/>
          <tpl hier="22" item="9"/>
          <tpl hier="23" item="5"/>
          <tpl hier="24" item="4"/>
          <tpl fld="0" item="0"/>
        </tpls>
      </m>
      <n v="1">
        <tpls c="8">
          <tpl fld="1" item="138"/>
          <tpl hier="17" item="12"/>
          <tpl hier="19" item="1"/>
          <tpl hier="20" item="2"/>
          <tpl hier="22" item="9"/>
          <tpl hier="23" item="5"/>
          <tpl hier="24" item="4"/>
          <tpl fld="0" item="0"/>
        </tpls>
      </n>
      <m>
        <tpls c="8">
          <tpl fld="1" item="134"/>
          <tpl hier="17" item="12"/>
          <tpl hier="19" item="1"/>
          <tpl hier="20" item="2"/>
          <tpl hier="22" item="9"/>
          <tpl hier="23" item="5"/>
          <tpl hier="24" item="4"/>
          <tpl fld="0" item="0"/>
        </tpls>
      </m>
      <n v="2">
        <tpls c="8">
          <tpl fld="1" item="130"/>
          <tpl hier="17" item="12"/>
          <tpl hier="19" item="1"/>
          <tpl hier="20" item="2"/>
          <tpl hier="22" item="9"/>
          <tpl hier="23" item="5"/>
          <tpl hier="24" item="4"/>
          <tpl fld="0" item="0"/>
        </tpls>
      </n>
      <m>
        <tpls c="8">
          <tpl fld="1" item="126"/>
          <tpl hier="17" item="12"/>
          <tpl hier="19" item="1"/>
          <tpl hier="20" item="2"/>
          <tpl hier="22" item="9"/>
          <tpl hier="23" item="5"/>
          <tpl hier="24" item="4"/>
          <tpl fld="0" item="0"/>
        </tpls>
      </m>
      <m>
        <tpls c="8">
          <tpl fld="1" item="122"/>
          <tpl hier="17" item="12"/>
          <tpl hier="19" item="1"/>
          <tpl hier="20" item="2"/>
          <tpl hier="22" item="9"/>
          <tpl hier="23" item="5"/>
          <tpl hier="24" item="4"/>
          <tpl fld="0" item="0"/>
        </tpls>
      </m>
      <m>
        <tpls c="8">
          <tpl fld="1" item="118"/>
          <tpl hier="17" item="12"/>
          <tpl hier="19" item="1"/>
          <tpl hier="20" item="2"/>
          <tpl hier="22" item="9"/>
          <tpl hier="23" item="5"/>
          <tpl hier="24" item="4"/>
          <tpl fld="0" item="0"/>
        </tpls>
      </m>
      <m>
        <tpls c="8">
          <tpl fld="1" item="114"/>
          <tpl hier="17" item="12"/>
          <tpl hier="19" item="1"/>
          <tpl hier="20" item="2"/>
          <tpl hier="22" item="9"/>
          <tpl hier="23" item="5"/>
          <tpl hier="24" item="4"/>
          <tpl fld="0" item="0"/>
        </tpls>
      </m>
      <n v="1">
        <tpls c="8">
          <tpl fld="1" item="110"/>
          <tpl hier="17" item="12"/>
          <tpl hier="19" item="1"/>
          <tpl hier="20" item="2"/>
          <tpl hier="22" item="9"/>
          <tpl hier="23" item="5"/>
          <tpl hier="24" item="4"/>
          <tpl fld="0" item="0"/>
        </tpls>
      </n>
      <m>
        <tpls c="8">
          <tpl fld="1" item="106"/>
          <tpl hier="17" item="12"/>
          <tpl hier="19" item="1"/>
          <tpl hier="20" item="2"/>
          <tpl hier="22" item="9"/>
          <tpl hier="23" item="5"/>
          <tpl hier="24" item="4"/>
          <tpl fld="0" item="0"/>
        </tpls>
      </m>
      <m>
        <tpls c="8">
          <tpl fld="1" item="102"/>
          <tpl hier="17" item="12"/>
          <tpl hier="19" item="1"/>
          <tpl hier="20" item="2"/>
          <tpl hier="22" item="9"/>
          <tpl hier="23" item="5"/>
          <tpl hier="24" item="4"/>
          <tpl fld="0" item="0"/>
        </tpls>
      </m>
      <m>
        <tpls c="8">
          <tpl fld="1" item="98"/>
          <tpl hier="17" item="12"/>
          <tpl hier="19" item="1"/>
          <tpl hier="20" item="2"/>
          <tpl hier="22" item="9"/>
          <tpl hier="23" item="5"/>
          <tpl hier="24" item="4"/>
          <tpl fld="0" item="0"/>
        </tpls>
      </m>
      <n v="1">
        <tpls c="8">
          <tpl fld="1" item="94"/>
          <tpl hier="17" item="12"/>
          <tpl hier="19" item="1"/>
          <tpl hier="20" item="2"/>
          <tpl hier="22" item="9"/>
          <tpl hier="23" item="5"/>
          <tpl hier="24" item="4"/>
          <tpl fld="0" item="0"/>
        </tpls>
      </n>
      <n v="1">
        <tpls c="8">
          <tpl fld="1" item="90"/>
          <tpl hier="17" item="12"/>
          <tpl hier="19" item="1"/>
          <tpl hier="20" item="2"/>
          <tpl hier="22" item="9"/>
          <tpl hier="23" item="5"/>
          <tpl hier="24" item="4"/>
          <tpl fld="0" item="0"/>
        </tpls>
      </n>
      <m>
        <tpls c="8">
          <tpl fld="1" item="86"/>
          <tpl hier="17" item="12"/>
          <tpl hier="19" item="1"/>
          <tpl hier="20" item="2"/>
          <tpl hier="22" item="9"/>
          <tpl hier="23" item="5"/>
          <tpl hier="24" item="4"/>
          <tpl fld="0" item="0"/>
        </tpls>
      </m>
      <m>
        <tpls c="8">
          <tpl fld="1" item="82"/>
          <tpl hier="17" item="12"/>
          <tpl hier="19" item="1"/>
          <tpl hier="20" item="2"/>
          <tpl hier="22" item="9"/>
          <tpl hier="23" item="5"/>
          <tpl hier="24" item="4"/>
          <tpl fld="0" item="0"/>
        </tpls>
      </m>
      <n v="3">
        <tpls c="8">
          <tpl fld="1" item="78"/>
          <tpl hier="17" item="12"/>
          <tpl hier="19" item="1"/>
          <tpl hier="20" item="2"/>
          <tpl hier="22" item="9"/>
          <tpl hier="23" item="5"/>
          <tpl hier="24" item="4"/>
          <tpl fld="0" item="0"/>
        </tpls>
      </n>
      <m>
        <tpls c="8">
          <tpl fld="1" item="74"/>
          <tpl hier="17" item="12"/>
          <tpl hier="19" item="1"/>
          <tpl hier="20" item="2"/>
          <tpl hier="22" item="9"/>
          <tpl hier="23" item="5"/>
          <tpl hier="24" item="4"/>
          <tpl fld="0" item="0"/>
        </tpls>
      </m>
      <m>
        <tpls c="8">
          <tpl fld="1" item="70"/>
          <tpl hier="17" item="12"/>
          <tpl hier="19" item="1"/>
          <tpl hier="20" item="2"/>
          <tpl hier="22" item="9"/>
          <tpl hier="23" item="5"/>
          <tpl hier="24" item="4"/>
          <tpl fld="0" item="0"/>
        </tpls>
      </m>
      <m>
        <tpls c="8">
          <tpl fld="1" item="66"/>
          <tpl hier="17" item="12"/>
          <tpl hier="19" item="1"/>
          <tpl hier="20" item="2"/>
          <tpl hier="22" item="9"/>
          <tpl hier="23" item="5"/>
          <tpl hier="24" item="4"/>
          <tpl fld="0" item="0"/>
        </tpls>
      </m>
      <n v="1">
        <tpls c="8">
          <tpl fld="1" item="62"/>
          <tpl hier="17" item="12"/>
          <tpl hier="19" item="1"/>
          <tpl hier="20" item="2"/>
          <tpl hier="22" item="9"/>
          <tpl hier="23" item="5"/>
          <tpl hier="24" item="4"/>
          <tpl fld="0" item="0"/>
        </tpls>
      </n>
      <m>
        <tpls c="8">
          <tpl fld="1" item="58"/>
          <tpl hier="17" item="12"/>
          <tpl hier="19" item="1"/>
          <tpl hier="20" item="2"/>
          <tpl hier="22" item="9"/>
          <tpl hier="23" item="5"/>
          <tpl hier="24" item="4"/>
          <tpl fld="0" item="0"/>
        </tpls>
      </m>
      <m>
        <tpls c="8">
          <tpl fld="1" item="54"/>
          <tpl hier="17" item="12"/>
          <tpl hier="19" item="1"/>
          <tpl hier="20" item="2"/>
          <tpl hier="22" item="9"/>
          <tpl hier="23" item="5"/>
          <tpl hier="24" item="4"/>
          <tpl fld="0" item="0"/>
        </tpls>
      </m>
      <m>
        <tpls c="8">
          <tpl fld="1" item="50"/>
          <tpl hier="17" item="12"/>
          <tpl hier="19" item="1"/>
          <tpl hier="20" item="2"/>
          <tpl hier="22" item="9"/>
          <tpl hier="23" item="5"/>
          <tpl hier="24" item="4"/>
          <tpl fld="0" item="0"/>
        </tpls>
      </m>
      <n v="1">
        <tpls c="8">
          <tpl fld="1" item="46"/>
          <tpl hier="17" item="12"/>
          <tpl hier="19" item="1"/>
          <tpl hier="20" item="2"/>
          <tpl hier="22" item="9"/>
          <tpl hier="23" item="5"/>
          <tpl hier="24" item="4"/>
          <tpl fld="0" item="0"/>
        </tpls>
      </n>
      <n v="2">
        <tpls c="8">
          <tpl fld="1" item="42"/>
          <tpl hier="17" item="12"/>
          <tpl hier="19" item="1"/>
          <tpl hier="20" item="2"/>
          <tpl hier="22" item="9"/>
          <tpl hier="23" item="5"/>
          <tpl hier="24" item="4"/>
          <tpl fld="0" item="0"/>
        </tpls>
      </n>
      <m>
        <tpls c="8">
          <tpl fld="1" item="38"/>
          <tpl hier="17" item="12"/>
          <tpl hier="19" item="1"/>
          <tpl hier="20" item="2"/>
          <tpl hier="22" item="9"/>
          <tpl hier="23" item="5"/>
          <tpl hier="24" item="4"/>
          <tpl fld="0" item="0"/>
        </tpls>
      </m>
      <m>
        <tpls c="8">
          <tpl fld="1" item="34"/>
          <tpl hier="17" item="12"/>
          <tpl hier="19" item="1"/>
          <tpl hier="20" item="2"/>
          <tpl hier="22" item="9"/>
          <tpl hier="23" item="5"/>
          <tpl hier="24" item="4"/>
          <tpl fld="0" item="0"/>
        </tpls>
      </m>
      <m>
        <tpls c="8">
          <tpl fld="1" item="30"/>
          <tpl hier="17" item="12"/>
          <tpl hier="19" item="1"/>
          <tpl hier="20" item="2"/>
          <tpl hier="22" item="9"/>
          <tpl hier="23" item="5"/>
          <tpl hier="24" item="4"/>
          <tpl fld="0" item="0"/>
        </tpls>
      </m>
      <m>
        <tpls c="8">
          <tpl fld="1" item="26"/>
          <tpl hier="17" item="12"/>
          <tpl hier="19" item="1"/>
          <tpl hier="20" item="2"/>
          <tpl hier="22" item="9"/>
          <tpl hier="23" item="5"/>
          <tpl hier="24" item="4"/>
          <tpl fld="0" item="0"/>
        </tpls>
      </m>
      <m>
        <tpls c="8">
          <tpl fld="1" item="22"/>
          <tpl hier="17" item="12"/>
          <tpl hier="19" item="1"/>
          <tpl hier="20" item="2"/>
          <tpl hier="22" item="9"/>
          <tpl hier="23" item="5"/>
          <tpl hier="24" item="4"/>
          <tpl fld="0" item="0"/>
        </tpls>
      </m>
      <n v="2">
        <tpls c="8">
          <tpl fld="1" item="18"/>
          <tpl hier="17" item="12"/>
          <tpl hier="19" item="1"/>
          <tpl hier="20" item="2"/>
          <tpl hier="22" item="9"/>
          <tpl hier="23" item="5"/>
          <tpl hier="24" item="4"/>
          <tpl fld="0" item="0"/>
        </tpls>
      </n>
      <m>
        <tpls c="8">
          <tpl fld="1" item="14"/>
          <tpl hier="17" item="12"/>
          <tpl hier="19" item="1"/>
          <tpl hier="20" item="2"/>
          <tpl hier="22" item="9"/>
          <tpl hier="23" item="5"/>
          <tpl hier="24" item="4"/>
          <tpl fld="0" item="0"/>
        </tpls>
      </m>
      <n v="1">
        <tpls c="8">
          <tpl fld="1" item="10"/>
          <tpl hier="17" item="12"/>
          <tpl hier="19" item="1"/>
          <tpl hier="20" item="2"/>
          <tpl hier="22" item="9"/>
          <tpl hier="23" item="5"/>
          <tpl hier="24" item="4"/>
          <tpl fld="0" item="0"/>
        </tpls>
      </n>
      <n v="1">
        <tpls c="8">
          <tpl fld="1" item="6"/>
          <tpl hier="17" item="12"/>
          <tpl hier="19" item="1"/>
          <tpl hier="20" item="2"/>
          <tpl hier="22" item="9"/>
          <tpl hier="23" item="5"/>
          <tpl hier="24" item="4"/>
          <tpl fld="0" item="0"/>
        </tpls>
      </n>
      <m>
        <tpls c="8">
          <tpl fld="1" item="2"/>
          <tpl hier="17" item="12"/>
          <tpl hier="19" item="1"/>
          <tpl hier="20" item="2"/>
          <tpl hier="22" item="9"/>
          <tpl hier="23" item="5"/>
          <tpl hier="24" item="4"/>
          <tpl fld="0" item="0"/>
        </tpls>
      </m>
      <n v="75.400001525878906">
        <tpls c="8">
          <tpl fld="1" item="133"/>
          <tpl hier="17" item="12"/>
          <tpl hier="19" item="1"/>
          <tpl hier="20" item="2"/>
          <tpl hier="22" item="9"/>
          <tpl hier="23" item="5"/>
          <tpl hier="24" item="4"/>
          <tpl fld="0" item="1"/>
        </tpls>
      </n>
      <m>
        <tpls c="8">
          <tpl fld="1" item="125"/>
          <tpl hier="17" item="12"/>
          <tpl hier="19" item="1"/>
          <tpl hier="20" item="2"/>
          <tpl hier="22" item="9"/>
          <tpl hier="23" item="5"/>
          <tpl hier="24" item="4"/>
          <tpl fld="0" item="1"/>
        </tpls>
      </m>
      <m>
        <tpls c="8">
          <tpl fld="1" item="117"/>
          <tpl hier="17" item="12"/>
          <tpl hier="19" item="1"/>
          <tpl hier="20" item="2"/>
          <tpl hier="22" item="9"/>
          <tpl hier="23" item="5"/>
          <tpl hier="24" item="4"/>
          <tpl fld="0" item="1"/>
        </tpls>
      </m>
      <n v="150.80000305175781">
        <tpls c="8">
          <tpl fld="1" item="85"/>
          <tpl hier="17" item="12"/>
          <tpl hier="19" item="1"/>
          <tpl hier="20" item="2"/>
          <tpl hier="22" item="9"/>
          <tpl hier="23" item="5"/>
          <tpl hier="24" item="4"/>
          <tpl fld="0" item="1"/>
        </tpls>
      </n>
      <m>
        <tpls c="8">
          <tpl fld="1" item="77"/>
          <tpl hier="17" item="12"/>
          <tpl hier="19" item="1"/>
          <tpl hier="20" item="2"/>
          <tpl hier="22" item="9"/>
          <tpl hier="23" item="5"/>
          <tpl hier="24" item="4"/>
          <tpl fld="0" item="1"/>
        </tpls>
      </m>
      <m>
        <tpls c="8">
          <tpl fld="1" item="69"/>
          <tpl hier="17" item="12"/>
          <tpl hier="19" item="1"/>
          <tpl hier="20" item="2"/>
          <tpl hier="22" item="9"/>
          <tpl hier="23" item="5"/>
          <tpl hier="24" item="4"/>
          <tpl fld="0" item="1"/>
        </tpls>
      </m>
      <n v="150.80000305175781">
        <tpls c="8">
          <tpl fld="1" item="53"/>
          <tpl hier="17" item="12"/>
          <tpl hier="19" item="1"/>
          <tpl hier="20" item="2"/>
          <tpl hier="22" item="9"/>
          <tpl hier="23" item="5"/>
          <tpl hier="24" item="4"/>
          <tpl fld="0" item="1"/>
        </tpls>
      </n>
      <n v="150.80000305175781">
        <tpls c="8">
          <tpl fld="1" item="45"/>
          <tpl hier="17" item="12"/>
          <tpl hier="19" item="1"/>
          <tpl hier="20" item="2"/>
          <tpl hier="22" item="9"/>
          <tpl hier="23" item="5"/>
          <tpl hier="24" item="4"/>
          <tpl fld="0" item="1"/>
        </tpls>
      </n>
      <m>
        <tpls c="8">
          <tpl fld="1" item="37"/>
          <tpl hier="17" item="12"/>
          <tpl hier="19" item="1"/>
          <tpl hier="20" item="2"/>
          <tpl hier="22" item="9"/>
          <tpl hier="23" item="5"/>
          <tpl hier="24" item="4"/>
          <tpl fld="0" item="1"/>
        </tpls>
      </m>
      <n v="75.400001525878906">
        <tpls c="8">
          <tpl fld="1" item="29"/>
          <tpl hier="17" item="12"/>
          <tpl hier="19" item="1"/>
          <tpl hier="20" item="2"/>
          <tpl hier="22" item="9"/>
          <tpl hier="23" item="5"/>
          <tpl hier="24" item="4"/>
          <tpl fld="0" item="1"/>
        </tpls>
      </n>
      <m>
        <tpls c="8">
          <tpl fld="1" item="21"/>
          <tpl hier="17" item="12"/>
          <tpl hier="19" item="1"/>
          <tpl hier="20" item="2"/>
          <tpl hier="22" item="9"/>
          <tpl hier="23" item="5"/>
          <tpl hier="24" item="4"/>
          <tpl fld="0" item="1"/>
        </tpls>
      </m>
      <n v="150.80000305175781">
        <tpls c="8">
          <tpl fld="1" item="5"/>
          <tpl hier="17" item="12"/>
          <tpl hier="19" item="1"/>
          <tpl hier="20" item="2"/>
          <tpl hier="22" item="9"/>
          <tpl hier="23" item="5"/>
          <tpl hier="24" item="4"/>
          <tpl fld="0" item="1"/>
        </tpls>
      </n>
      <n v="75.400001525878906">
        <tpls c="8">
          <tpl fld="1" item="197"/>
          <tpl hier="17" item="12"/>
          <tpl hier="19" item="1"/>
          <tpl hier="20" item="2"/>
          <tpl hier="22" item="9"/>
          <tpl hier="23" item="5"/>
          <tpl hier="24" item="4"/>
          <tpl fld="0" item="1"/>
        </tpls>
      </n>
      <n v="75.400001525878906">
        <tpls c="8">
          <tpl fld="1" item="193"/>
          <tpl hier="17" item="12"/>
          <tpl hier="19" item="1"/>
          <tpl hier="20" item="2"/>
          <tpl hier="22" item="9"/>
          <tpl hier="23" item="5"/>
          <tpl hier="24" item="4"/>
          <tpl fld="0" item="1"/>
        </tpls>
      </n>
      <n v="75.400001525878906">
        <tpls c="8">
          <tpl fld="1" item="189"/>
          <tpl hier="17" item="12"/>
          <tpl hier="19" item="1"/>
          <tpl hier="20" item="2"/>
          <tpl hier="22" item="9"/>
          <tpl hier="23" item="5"/>
          <tpl hier="24" item="4"/>
          <tpl fld="0" item="1"/>
        </tpls>
      </n>
      <m>
        <tpls c="8">
          <tpl fld="1" item="185"/>
          <tpl hier="17" item="12"/>
          <tpl hier="19" item="1"/>
          <tpl hier="20" item="2"/>
          <tpl hier="22" item="9"/>
          <tpl hier="23" item="5"/>
          <tpl hier="24" item="4"/>
          <tpl fld="0" item="1"/>
        </tpls>
      </m>
      <m>
        <tpls c="8">
          <tpl fld="1" item="181"/>
          <tpl hier="17" item="12"/>
          <tpl hier="19" item="1"/>
          <tpl hier="20" item="2"/>
          <tpl hier="22" item="9"/>
          <tpl hier="23" item="5"/>
          <tpl hier="24" item="4"/>
          <tpl fld="0" item="1"/>
        </tpls>
      </m>
      <m>
        <tpls c="8">
          <tpl fld="1" item="177"/>
          <tpl hier="17" item="12"/>
          <tpl hier="19" item="1"/>
          <tpl hier="20" item="2"/>
          <tpl hier="22" item="9"/>
          <tpl hier="23" item="5"/>
          <tpl hier="24" item="4"/>
          <tpl fld="0" item="1"/>
        </tpls>
      </m>
      <m>
        <tpls c="8">
          <tpl fld="1" item="173"/>
          <tpl hier="17" item="12"/>
          <tpl hier="19" item="1"/>
          <tpl hier="20" item="2"/>
          <tpl hier="22" item="9"/>
          <tpl hier="23" item="5"/>
          <tpl hier="24" item="4"/>
          <tpl fld="0" item="1"/>
        </tpls>
      </m>
      <n v="75.400001525878906">
        <tpls c="8">
          <tpl fld="1" item="169"/>
          <tpl hier="17" item="12"/>
          <tpl hier="19" item="1"/>
          <tpl hier="20" item="2"/>
          <tpl hier="22" item="9"/>
          <tpl hier="23" item="5"/>
          <tpl hier="24" item="4"/>
          <tpl fld="0" item="1"/>
        </tpls>
      </n>
      <m>
        <tpls c="8">
          <tpl fld="1" item="165"/>
          <tpl hier="17" item="12"/>
          <tpl hier="19" item="1"/>
          <tpl hier="20" item="2"/>
          <tpl hier="22" item="9"/>
          <tpl hier="23" item="5"/>
          <tpl hier="24" item="4"/>
          <tpl fld="0" item="1"/>
        </tpls>
      </m>
      <m>
        <tpls c="8">
          <tpl fld="1" item="161"/>
          <tpl hier="17" item="12"/>
          <tpl hier="19" item="1"/>
          <tpl hier="20" item="2"/>
          <tpl hier="22" item="9"/>
          <tpl hier="23" item="5"/>
          <tpl hier="24" item="4"/>
          <tpl fld="0" item="1"/>
        </tpls>
      </m>
      <n v="75.400001525878906">
        <tpls c="8">
          <tpl fld="1" item="157"/>
          <tpl hier="17" item="12"/>
          <tpl hier="19" item="1"/>
          <tpl hier="20" item="2"/>
          <tpl hier="22" item="9"/>
          <tpl hier="23" item="5"/>
          <tpl hier="24" item="4"/>
          <tpl fld="0" item="1"/>
        </tpls>
      </n>
      <m>
        <tpls c="8">
          <tpl fld="1" item="153"/>
          <tpl hier="17" item="12"/>
          <tpl hier="19" item="1"/>
          <tpl hier="20" item="2"/>
          <tpl hier="22" item="9"/>
          <tpl hier="23" item="5"/>
          <tpl hier="24" item="4"/>
          <tpl fld="0" item="1"/>
        </tpls>
      </m>
      <m>
        <tpls c="8">
          <tpl fld="1" item="149"/>
          <tpl hier="17" item="12"/>
          <tpl hier="19" item="1"/>
          <tpl hier="20" item="2"/>
          <tpl hier="22" item="9"/>
          <tpl hier="23" item="5"/>
          <tpl hier="24" item="4"/>
          <tpl fld="0" item="1"/>
        </tpls>
      </m>
      <m>
        <tpls c="8">
          <tpl fld="1" item="145"/>
          <tpl hier="17" item="12"/>
          <tpl hier="19" item="1"/>
          <tpl hier="20" item="2"/>
          <tpl hier="22" item="9"/>
          <tpl hier="23" item="5"/>
          <tpl hier="24" item="4"/>
          <tpl fld="0" item="1"/>
        </tpls>
      </m>
      <m>
        <tpls c="8">
          <tpl fld="1" item="141"/>
          <tpl hier="17" item="12"/>
          <tpl hier="19" item="1"/>
          <tpl hier="20" item="2"/>
          <tpl hier="22" item="9"/>
          <tpl hier="23" item="5"/>
          <tpl hier="24" item="4"/>
          <tpl fld="0" item="1"/>
        </tpls>
      </m>
      <n v="75.400001525878906">
        <tpls c="8">
          <tpl fld="1" item="113"/>
          <tpl hier="17" item="12"/>
          <tpl hier="19" item="1"/>
          <tpl hier="20" item="2"/>
          <tpl hier="22" item="9"/>
          <tpl hier="23" item="5"/>
          <tpl hier="24" item="4"/>
          <tpl fld="0" item="1"/>
        </tpls>
      </n>
      <m>
        <tpls c="8">
          <tpl fld="1" item="109"/>
          <tpl hier="17" item="12"/>
          <tpl hier="19" item="1"/>
          <tpl hier="20" item="2"/>
          <tpl hier="22" item="9"/>
          <tpl hier="23" item="5"/>
          <tpl hier="24" item="4"/>
          <tpl fld="0" item="1"/>
        </tpls>
      </m>
      <n v="75.400001525878906">
        <tpls c="8">
          <tpl fld="1" item="105"/>
          <tpl hier="17" item="12"/>
          <tpl hier="19" item="1"/>
          <tpl hier="20" item="2"/>
          <tpl hier="22" item="9"/>
          <tpl hier="23" item="5"/>
          <tpl hier="24" item="4"/>
          <tpl fld="0" item="1"/>
        </tpls>
      </n>
      <n v="150.80000305175781">
        <tpls c="8">
          <tpl fld="1" item="101"/>
          <tpl hier="17" item="12"/>
          <tpl hier="19" item="1"/>
          <tpl hier="20" item="2"/>
          <tpl hier="22" item="9"/>
          <tpl hier="23" item="5"/>
          <tpl hier="24" item="4"/>
          <tpl fld="0" item="1"/>
        </tpls>
      </n>
      <m>
        <tpls c="8">
          <tpl fld="1" item="97"/>
          <tpl hier="17" item="12"/>
          <tpl hier="19" item="1"/>
          <tpl hier="20" item="2"/>
          <tpl hier="22" item="9"/>
          <tpl hier="23" item="5"/>
          <tpl hier="24" item="4"/>
          <tpl fld="0" item="1"/>
        </tpls>
      </m>
      <m>
        <tpls c="8">
          <tpl fld="1" item="89"/>
          <tpl hier="17" item="12"/>
          <tpl hier="19" item="1"/>
          <tpl hier="20" item="2"/>
          <tpl hier="22" item="9"/>
          <tpl hier="23" item="5"/>
          <tpl hier="24" item="4"/>
          <tpl fld="0" item="1"/>
        </tpls>
      </m>
      <m>
        <tpls c="8">
          <tpl fld="1" item="65"/>
          <tpl hier="17" item="12"/>
          <tpl hier="19" item="1"/>
          <tpl hier="20" item="2"/>
          <tpl hier="22" item="9"/>
          <tpl hier="23" item="5"/>
          <tpl hier="24" item="4"/>
          <tpl fld="0" item="1"/>
        </tpls>
      </m>
      <m>
        <tpls c="8">
          <tpl fld="1" item="41"/>
          <tpl hier="17" item="12"/>
          <tpl hier="19" item="1"/>
          <tpl hier="20" item="2"/>
          <tpl hier="22" item="9"/>
          <tpl hier="23" item="5"/>
          <tpl hier="24" item="4"/>
          <tpl fld="0" item="1"/>
        </tpls>
      </m>
      <m>
        <tpls c="8">
          <tpl fld="1" item="13"/>
          <tpl hier="17" item="12"/>
          <tpl hier="19" item="1"/>
          <tpl hier="20" item="2"/>
          <tpl hier="22" item="9"/>
          <tpl hier="23" item="5"/>
          <tpl hier="24" item="4"/>
          <tpl fld="0" item="1"/>
        </tpls>
      </m>
      <n v="1">
        <tpls c="8">
          <tpl fld="1" item="197"/>
          <tpl hier="17" item="12"/>
          <tpl hier="19" item="1"/>
          <tpl hier="20" item="2"/>
          <tpl hier="22" item="9"/>
          <tpl hier="23" item="5"/>
          <tpl hier="24" item="4"/>
          <tpl fld="0" item="0"/>
        </tpls>
      </n>
      <n v="1">
        <tpls c="8">
          <tpl fld="1" item="193"/>
          <tpl hier="17" item="12"/>
          <tpl hier="19" item="1"/>
          <tpl hier="20" item="2"/>
          <tpl hier="22" item="9"/>
          <tpl hier="23" item="5"/>
          <tpl hier="24" item="4"/>
          <tpl fld="0" item="0"/>
        </tpls>
      </n>
      <n v="1">
        <tpls c="8">
          <tpl fld="1" item="189"/>
          <tpl hier="17" item="12"/>
          <tpl hier="19" item="1"/>
          <tpl hier="20" item="2"/>
          <tpl hier="22" item="9"/>
          <tpl hier="23" item="5"/>
          <tpl hier="24" item="4"/>
          <tpl fld="0" item="0"/>
        </tpls>
      </n>
      <m>
        <tpls c="8">
          <tpl fld="1" item="185"/>
          <tpl hier="17" item="12"/>
          <tpl hier="19" item="1"/>
          <tpl hier="20" item="2"/>
          <tpl hier="22" item="9"/>
          <tpl hier="23" item="5"/>
          <tpl hier="24" item="4"/>
          <tpl fld="0" item="0"/>
        </tpls>
      </m>
      <m>
        <tpls c="8">
          <tpl fld="1" item="181"/>
          <tpl hier="17" item="12"/>
          <tpl hier="19" item="1"/>
          <tpl hier="20" item="2"/>
          <tpl hier="22" item="9"/>
          <tpl hier="23" item="5"/>
          <tpl hier="24" item="4"/>
          <tpl fld="0" item="0"/>
        </tpls>
      </m>
      <m>
        <tpls c="8">
          <tpl fld="1" item="177"/>
          <tpl hier="17" item="12"/>
          <tpl hier="19" item="1"/>
          <tpl hier="20" item="2"/>
          <tpl hier="22" item="9"/>
          <tpl hier="23" item="5"/>
          <tpl hier="24" item="4"/>
          <tpl fld="0" item="0"/>
        </tpls>
      </m>
      <m>
        <tpls c="8">
          <tpl fld="1" item="173"/>
          <tpl hier="17" item="12"/>
          <tpl hier="19" item="1"/>
          <tpl hier="20" item="2"/>
          <tpl hier="22" item="9"/>
          <tpl hier="23" item="5"/>
          <tpl hier="24" item="4"/>
          <tpl fld="0" item="0"/>
        </tpls>
      </m>
      <n v="1">
        <tpls c="8">
          <tpl fld="1" item="169"/>
          <tpl hier="17" item="12"/>
          <tpl hier="19" item="1"/>
          <tpl hier="20" item="2"/>
          <tpl hier="22" item="9"/>
          <tpl hier="23" item="5"/>
          <tpl hier="24" item="4"/>
          <tpl fld="0" item="0"/>
        </tpls>
      </n>
      <m>
        <tpls c="8">
          <tpl fld="1" item="165"/>
          <tpl hier="17" item="12"/>
          <tpl hier="19" item="1"/>
          <tpl hier="20" item="2"/>
          <tpl hier="22" item="9"/>
          <tpl hier="23" item="5"/>
          <tpl hier="24" item="4"/>
          <tpl fld="0" item="0"/>
        </tpls>
      </m>
      <m>
        <tpls c="8">
          <tpl fld="1" item="161"/>
          <tpl hier="17" item="12"/>
          <tpl hier="19" item="1"/>
          <tpl hier="20" item="2"/>
          <tpl hier="22" item="9"/>
          <tpl hier="23" item="5"/>
          <tpl hier="24" item="4"/>
          <tpl fld="0" item="0"/>
        </tpls>
      </m>
      <n v="1">
        <tpls c="8">
          <tpl fld="1" item="157"/>
          <tpl hier="17" item="12"/>
          <tpl hier="19" item="1"/>
          <tpl hier="20" item="2"/>
          <tpl hier="22" item="9"/>
          <tpl hier="23" item="5"/>
          <tpl hier="24" item="4"/>
          <tpl fld="0" item="0"/>
        </tpls>
      </n>
      <m>
        <tpls c="8">
          <tpl fld="1" item="153"/>
          <tpl hier="17" item="12"/>
          <tpl hier="19" item="1"/>
          <tpl hier="20" item="2"/>
          <tpl hier="22" item="9"/>
          <tpl hier="23" item="5"/>
          <tpl hier="24" item="4"/>
          <tpl fld="0" item="0"/>
        </tpls>
      </m>
      <m>
        <tpls c="8">
          <tpl fld="1" item="149"/>
          <tpl hier="17" item="12"/>
          <tpl hier="19" item="1"/>
          <tpl hier="20" item="2"/>
          <tpl hier="22" item="9"/>
          <tpl hier="23" item="5"/>
          <tpl hier="24" item="4"/>
          <tpl fld="0" item="0"/>
        </tpls>
      </m>
      <m>
        <tpls c="8">
          <tpl fld="1" item="145"/>
          <tpl hier="17" item="12"/>
          <tpl hier="19" item="1"/>
          <tpl hier="20" item="2"/>
          <tpl hier="22" item="9"/>
          <tpl hier="23" item="5"/>
          <tpl hier="24" item="4"/>
          <tpl fld="0" item="0"/>
        </tpls>
      </m>
      <m>
        <tpls c="8">
          <tpl fld="1" item="141"/>
          <tpl hier="17" item="12"/>
          <tpl hier="19" item="1"/>
          <tpl hier="20" item="2"/>
          <tpl hier="22" item="9"/>
          <tpl hier="23" item="5"/>
          <tpl hier="24" item="4"/>
          <tpl fld="0" item="0"/>
        </tpls>
      </m>
      <n v="3">
        <tpls c="8">
          <tpl fld="1" item="137"/>
          <tpl hier="17" item="12"/>
          <tpl hier="19" item="1"/>
          <tpl hier="20" item="2"/>
          <tpl hier="22" item="9"/>
          <tpl hier="23" item="5"/>
          <tpl hier="24" item="4"/>
          <tpl fld="0" item="0"/>
        </tpls>
      </n>
      <n v="1">
        <tpls c="8">
          <tpl fld="1" item="133"/>
          <tpl hier="17" item="12"/>
          <tpl hier="19" item="1"/>
          <tpl hier="20" item="2"/>
          <tpl hier="22" item="9"/>
          <tpl hier="23" item="5"/>
          <tpl hier="24" item="4"/>
          <tpl fld="0" item="0"/>
        </tpls>
      </n>
      <m>
        <tpls c="8">
          <tpl fld="1" item="129"/>
          <tpl hier="17" item="12"/>
          <tpl hier="19" item="1"/>
          <tpl hier="20" item="2"/>
          <tpl hier="22" item="9"/>
          <tpl hier="23" item="5"/>
          <tpl hier="24" item="4"/>
          <tpl fld="0" item="0"/>
        </tpls>
      </m>
      <m>
        <tpls c="8">
          <tpl fld="1" item="125"/>
          <tpl hier="17" item="12"/>
          <tpl hier="19" item="1"/>
          <tpl hier="20" item="2"/>
          <tpl hier="22" item="9"/>
          <tpl hier="23" item="5"/>
          <tpl hier="24" item="4"/>
          <tpl fld="0" item="0"/>
        </tpls>
      </m>
      <m>
        <tpls c="8">
          <tpl fld="1" item="121"/>
          <tpl hier="17" item="12"/>
          <tpl hier="19" item="1"/>
          <tpl hier="20" item="2"/>
          <tpl hier="22" item="9"/>
          <tpl hier="23" item="5"/>
          <tpl hier="24" item="4"/>
          <tpl fld="0" item="0"/>
        </tpls>
      </m>
      <m>
        <tpls c="8">
          <tpl fld="1" item="117"/>
          <tpl hier="17" item="12"/>
          <tpl hier="19" item="1"/>
          <tpl hier="20" item="2"/>
          <tpl hier="22" item="9"/>
          <tpl hier="23" item="5"/>
          <tpl hier="24" item="4"/>
          <tpl fld="0" item="0"/>
        </tpls>
      </m>
      <n v="1">
        <tpls c="8">
          <tpl fld="1" item="113"/>
          <tpl hier="17" item="12"/>
          <tpl hier="19" item="1"/>
          <tpl hier="20" item="2"/>
          <tpl hier="22" item="9"/>
          <tpl hier="23" item="5"/>
          <tpl hier="24" item="4"/>
          <tpl fld="0" item="0"/>
        </tpls>
      </n>
      <m>
        <tpls c="8">
          <tpl fld="1" item="109"/>
          <tpl hier="17" item="12"/>
          <tpl hier="19" item="1"/>
          <tpl hier="20" item="2"/>
          <tpl hier="22" item="9"/>
          <tpl hier="23" item="5"/>
          <tpl hier="24" item="4"/>
          <tpl fld="0" item="0"/>
        </tpls>
      </m>
      <n v="1">
        <tpls c="8">
          <tpl fld="1" item="105"/>
          <tpl hier="17" item="12"/>
          <tpl hier="19" item="1"/>
          <tpl hier="20" item="2"/>
          <tpl hier="22" item="9"/>
          <tpl hier="23" item="5"/>
          <tpl hier="24" item="4"/>
          <tpl fld="0" item="0"/>
        </tpls>
      </n>
      <n v="2">
        <tpls c="8">
          <tpl fld="1" item="101"/>
          <tpl hier="17" item="12"/>
          <tpl hier="19" item="1"/>
          <tpl hier="20" item="2"/>
          <tpl hier="22" item="9"/>
          <tpl hier="23" item="5"/>
          <tpl hier="24" item="4"/>
          <tpl fld="0" item="0"/>
        </tpls>
      </n>
      <m>
        <tpls c="8">
          <tpl fld="1" item="97"/>
          <tpl hier="17" item="12"/>
          <tpl hier="19" item="1"/>
          <tpl hier="20" item="2"/>
          <tpl hier="22" item="9"/>
          <tpl hier="23" item="5"/>
          <tpl hier="24" item="4"/>
          <tpl fld="0" item="0"/>
        </tpls>
      </m>
      <n v="2">
        <tpls c="8">
          <tpl fld="1" item="93"/>
          <tpl hier="17" item="12"/>
          <tpl hier="19" item="1"/>
          <tpl hier="20" item="2"/>
          <tpl hier="22" item="9"/>
          <tpl hier="23" item="5"/>
          <tpl hier="24" item="4"/>
          <tpl fld="0" item="0"/>
        </tpls>
      </n>
      <m>
        <tpls c="8">
          <tpl fld="1" item="89"/>
          <tpl hier="17" item="12"/>
          <tpl hier="19" item="1"/>
          <tpl hier="20" item="2"/>
          <tpl hier="22" item="9"/>
          <tpl hier="23" item="5"/>
          <tpl hier="24" item="4"/>
          <tpl fld="0" item="0"/>
        </tpls>
      </m>
      <n v="2">
        <tpls c="8">
          <tpl fld="1" item="85"/>
          <tpl hier="17" item="12"/>
          <tpl hier="19" item="1"/>
          <tpl hier="20" item="2"/>
          <tpl hier="22" item="9"/>
          <tpl hier="23" item="5"/>
          <tpl hier="24" item="4"/>
          <tpl fld="0" item="0"/>
        </tpls>
      </n>
      <m>
        <tpls c="8">
          <tpl fld="1" item="81"/>
          <tpl hier="17" item="12"/>
          <tpl hier="19" item="1"/>
          <tpl hier="20" item="2"/>
          <tpl hier="22" item="9"/>
          <tpl hier="23" item="5"/>
          <tpl hier="24" item="4"/>
          <tpl fld="0" item="0"/>
        </tpls>
      </m>
      <m>
        <tpls c="8">
          <tpl fld="1" item="77"/>
          <tpl hier="17" item="12"/>
          <tpl hier="19" item="1"/>
          <tpl hier="20" item="2"/>
          <tpl hier="22" item="9"/>
          <tpl hier="23" item="5"/>
          <tpl hier="24" item="4"/>
          <tpl fld="0" item="0"/>
        </tpls>
      </m>
      <n v="2">
        <tpls c="8">
          <tpl fld="1" item="73"/>
          <tpl hier="17" item="12"/>
          <tpl hier="19" item="1"/>
          <tpl hier="20" item="2"/>
          <tpl hier="22" item="9"/>
          <tpl hier="23" item="5"/>
          <tpl hier="24" item="4"/>
          <tpl fld="0" item="0"/>
        </tpls>
      </n>
      <m>
        <tpls c="8">
          <tpl fld="1" item="69"/>
          <tpl hier="17" item="12"/>
          <tpl hier="19" item="1"/>
          <tpl hier="20" item="2"/>
          <tpl hier="22" item="9"/>
          <tpl hier="23" item="5"/>
          <tpl hier="24" item="4"/>
          <tpl fld="0" item="0"/>
        </tpls>
      </m>
      <m>
        <tpls c="8">
          <tpl fld="1" item="65"/>
          <tpl hier="17" item="12"/>
          <tpl hier="19" item="1"/>
          <tpl hier="20" item="2"/>
          <tpl hier="22" item="9"/>
          <tpl hier="23" item="5"/>
          <tpl hier="24" item="4"/>
          <tpl fld="0" item="0"/>
        </tpls>
      </m>
      <m>
        <tpls c="8">
          <tpl fld="1" item="61"/>
          <tpl hier="17" item="12"/>
          <tpl hier="19" item="1"/>
          <tpl hier="20" item="2"/>
          <tpl hier="22" item="9"/>
          <tpl hier="23" item="5"/>
          <tpl hier="24" item="4"/>
          <tpl fld="0" item="0"/>
        </tpls>
      </m>
      <n v="1">
        <tpls c="8">
          <tpl fld="1" item="57"/>
          <tpl hier="17" item="12"/>
          <tpl hier="19" item="1"/>
          <tpl hier="20" item="2"/>
          <tpl hier="22" item="9"/>
          <tpl hier="23" item="5"/>
          <tpl hier="24" item="4"/>
          <tpl fld="0" item="0"/>
        </tpls>
      </n>
      <n v="2">
        <tpls c="8">
          <tpl fld="1" item="53"/>
          <tpl hier="17" item="12"/>
          <tpl hier="19" item="1"/>
          <tpl hier="20" item="2"/>
          <tpl hier="22" item="9"/>
          <tpl hier="23" item="5"/>
          <tpl hier="24" item="4"/>
          <tpl fld="0" item="0"/>
        </tpls>
      </n>
      <m>
        <tpls c="8">
          <tpl fld="1" item="49"/>
          <tpl hier="17" item="12"/>
          <tpl hier="19" item="1"/>
          <tpl hier="20" item="2"/>
          <tpl hier="22" item="9"/>
          <tpl hier="23" item="5"/>
          <tpl hier="24" item="4"/>
          <tpl fld="0" item="0"/>
        </tpls>
      </m>
      <n v="2">
        <tpls c="8">
          <tpl fld="1" item="45"/>
          <tpl hier="17" item="12"/>
          <tpl hier="19" item="1"/>
          <tpl hier="20" item="2"/>
          <tpl hier="22" item="9"/>
          <tpl hier="23" item="5"/>
          <tpl hier="24" item="4"/>
          <tpl fld="0" item="0"/>
        </tpls>
      </n>
      <m>
        <tpls c="8">
          <tpl fld="1" item="41"/>
          <tpl hier="17" item="12"/>
          <tpl hier="19" item="1"/>
          <tpl hier="20" item="2"/>
          <tpl hier="22" item="9"/>
          <tpl hier="23" item="5"/>
          <tpl hier="24" item="4"/>
          <tpl fld="0" item="0"/>
        </tpls>
      </m>
      <m>
        <tpls c="8">
          <tpl fld="1" item="37"/>
          <tpl hier="17" item="12"/>
          <tpl hier="19" item="1"/>
          <tpl hier="20" item="2"/>
          <tpl hier="22" item="9"/>
          <tpl hier="23" item="5"/>
          <tpl hier="24" item="4"/>
          <tpl fld="0" item="0"/>
        </tpls>
      </m>
      <m>
        <tpls c="8">
          <tpl fld="1" item="33"/>
          <tpl hier="17" item="12"/>
          <tpl hier="19" item="1"/>
          <tpl hier="20" item="2"/>
          <tpl hier="22" item="9"/>
          <tpl hier="23" item="5"/>
          <tpl hier="24" item="4"/>
          <tpl fld="0" item="0"/>
        </tpls>
      </m>
      <n v="1">
        <tpls c="8">
          <tpl fld="1" item="29"/>
          <tpl hier="17" item="12"/>
          <tpl hier="19" item="1"/>
          <tpl hier="20" item="2"/>
          <tpl hier="22" item="9"/>
          <tpl hier="23" item="5"/>
          <tpl hier="24" item="4"/>
          <tpl fld="0" item="0"/>
        </tpls>
      </n>
      <m>
        <tpls c="8">
          <tpl fld="1" item="25"/>
          <tpl hier="17" item="12"/>
          <tpl hier="19" item="1"/>
          <tpl hier="20" item="2"/>
          <tpl hier="22" item="9"/>
          <tpl hier="23" item="5"/>
          <tpl hier="24" item="4"/>
          <tpl fld="0" item="0"/>
        </tpls>
      </m>
      <m>
        <tpls c="8">
          <tpl fld="1" item="21"/>
          <tpl hier="17" item="12"/>
          <tpl hier="19" item="1"/>
          <tpl hier="20" item="2"/>
          <tpl hier="22" item="9"/>
          <tpl hier="23" item="5"/>
          <tpl hier="24" item="4"/>
          <tpl fld="0" item="0"/>
        </tpls>
      </m>
      <m>
        <tpls c="8">
          <tpl fld="1" item="13"/>
          <tpl hier="17" item="12"/>
          <tpl hier="19" item="1"/>
          <tpl hier="20" item="2"/>
          <tpl hier="22" item="9"/>
          <tpl hier="23" item="5"/>
          <tpl hier="24" item="4"/>
          <tpl fld="0" item="0"/>
        </tpls>
      </m>
      <m>
        <tpls c="8">
          <tpl fld="1" item="9"/>
          <tpl hier="17" item="12"/>
          <tpl hier="19" item="1"/>
          <tpl hier="20" item="2"/>
          <tpl hier="22" item="9"/>
          <tpl hier="23" item="5"/>
          <tpl hier="24" item="4"/>
          <tpl fld="0" item="0"/>
        </tpls>
      </m>
      <n v="2">
        <tpls c="8">
          <tpl fld="1" item="5"/>
          <tpl hier="17" item="12"/>
          <tpl hier="19" item="1"/>
          <tpl hier="20" item="2"/>
          <tpl hier="22" item="9"/>
          <tpl hier="23" item="5"/>
          <tpl hier="24" item="4"/>
          <tpl fld="0" item="0"/>
        </tpls>
      </n>
      <m>
        <tpls c="8">
          <tpl fld="1" item="1"/>
          <tpl hier="17" item="12"/>
          <tpl hier="19" item="1"/>
          <tpl hier="20" item="2"/>
          <tpl hier="22" item="9"/>
          <tpl hier="23" item="5"/>
          <tpl hier="24" item="4"/>
          <tpl fld="0" item="0"/>
        </tpls>
      </m>
      <m>
        <tpls c="8">
          <tpl fld="1" item="121"/>
          <tpl hier="17" item="12"/>
          <tpl hier="19" item="1"/>
          <tpl hier="20" item="2"/>
          <tpl hier="22" item="9"/>
          <tpl hier="23" item="5"/>
          <tpl hier="24" item="4"/>
          <tpl fld="0" item="1"/>
        </tpls>
      </m>
      <n v="150.80000305175781">
        <tpls c="8">
          <tpl fld="1" item="93"/>
          <tpl hier="17" item="12"/>
          <tpl hier="19" item="1"/>
          <tpl hier="20" item="2"/>
          <tpl hier="22" item="9"/>
          <tpl hier="23" item="5"/>
          <tpl hier="24" item="4"/>
          <tpl fld="0" item="1"/>
        </tpls>
      </n>
      <m>
        <tpls c="8">
          <tpl fld="1" item="61"/>
          <tpl hier="17" item="12"/>
          <tpl hier="19" item="1"/>
          <tpl hier="20" item="2"/>
          <tpl hier="22" item="9"/>
          <tpl hier="23" item="5"/>
          <tpl hier="24" item="4"/>
          <tpl fld="0" item="1"/>
        </tpls>
      </m>
      <m>
        <tpls c="8">
          <tpl fld="1" item="33"/>
          <tpl hier="17" item="12"/>
          <tpl hier="19" item="1"/>
          <tpl hier="20" item="2"/>
          <tpl hier="22" item="9"/>
          <tpl hier="23" item="5"/>
          <tpl hier="24" item="4"/>
          <tpl fld="0" item="1"/>
        </tpls>
      </m>
      <m>
        <tpls c="8">
          <tpl fld="1" item="9"/>
          <tpl hier="17" item="12"/>
          <tpl hier="19" item="1"/>
          <tpl hier="20" item="2"/>
          <tpl hier="22" item="9"/>
          <tpl hier="23" item="5"/>
          <tpl hier="24" item="4"/>
          <tpl fld="0" item="1"/>
        </tpls>
      </m>
      <n v="1">
        <tpls c="8">
          <tpl fld="1" item="156"/>
          <tpl hier="17" item="12"/>
          <tpl hier="19" item="1"/>
          <tpl hier="20" item="2"/>
          <tpl hier="22" item="9"/>
          <tpl hier="23" item="5"/>
          <tpl hier="24" item="4"/>
          <tpl fld="0" item="0"/>
        </tpls>
      </n>
      <n v="75.400001525878906">
        <tpls c="8">
          <tpl fld="1" item="156"/>
          <tpl hier="17" item="12"/>
          <tpl hier="19" item="1"/>
          <tpl hier="20" item="2"/>
          <tpl hier="22" item="9"/>
          <tpl hier="23" item="5"/>
          <tpl hier="24" item="4"/>
          <tpl fld="0" item="1"/>
        </tpls>
      </n>
      <m>
        <tpls c="8">
          <tpl fld="1" item="92"/>
          <tpl hier="17" item="12"/>
          <tpl hier="19" item="1"/>
          <tpl hier="20" item="2"/>
          <tpl hier="22" item="9"/>
          <tpl hier="23" item="5"/>
          <tpl hier="24" item="4"/>
          <tpl fld="0" item="0"/>
        </tpls>
      </m>
      <m>
        <tpls c="8">
          <tpl fld="1" item="92"/>
          <tpl hier="17" item="12"/>
          <tpl hier="19" item="1"/>
          <tpl hier="20" item="2"/>
          <tpl hier="22" item="9"/>
          <tpl hier="23" item="5"/>
          <tpl hier="24" item="4"/>
          <tpl fld="0" item="1"/>
        </tpls>
      </m>
      <n v="2">
        <tpls c="8">
          <tpl fld="1" item="36"/>
          <tpl hier="17" item="12"/>
          <tpl hier="19" item="1"/>
          <tpl hier="20" item="2"/>
          <tpl hier="22" item="9"/>
          <tpl hier="23" item="5"/>
          <tpl hier="24" item="4"/>
          <tpl fld="0" item="0"/>
        </tpls>
      </n>
      <n v="150.80000305175781">
        <tpls c="8">
          <tpl fld="1" item="36"/>
          <tpl hier="17" item="12"/>
          <tpl hier="19" item="1"/>
          <tpl hier="20" item="2"/>
          <tpl hier="22" item="9"/>
          <tpl hier="23" item="5"/>
          <tpl hier="24" item="4"/>
          <tpl fld="0" item="1"/>
        </tpls>
      </n>
      <n v="104">
        <tpls c="8">
          <tpl hier="16" item="4294967295"/>
          <tpl hier="17" item="12"/>
          <tpl hier="19" item="1"/>
          <tpl hier="20" item="2"/>
          <tpl hier="22" item="9"/>
          <tpl hier="23" item="5"/>
          <tpl hier="24" item="4"/>
          <tpl fld="0" item="0"/>
        </tpls>
      </n>
      <n v="8520.2001724243164">
        <tpls c="8">
          <tpl hier="16" item="4294967295"/>
          <tpl hier="17" item="12"/>
          <tpl hier="19" item="1"/>
          <tpl hier="20" item="2"/>
          <tpl hier="22" item="9"/>
          <tpl hier="23" item="5"/>
          <tpl hier="24" item="4"/>
          <tpl fld="0" item="1"/>
        </tpls>
      </n>
      <n v="1">
        <tpls c="8">
          <tpl fld="1" item="192"/>
          <tpl hier="17" item="12"/>
          <tpl hier="19" item="1"/>
          <tpl hier="20" item="2"/>
          <tpl hier="22" item="9"/>
          <tpl hier="23" item="5"/>
          <tpl hier="24" item="4"/>
          <tpl fld="0" item="0"/>
        </tpls>
      </n>
      <n v="75.400001525878906">
        <tpls c="8">
          <tpl fld="1" item="192"/>
          <tpl hier="17" item="12"/>
          <tpl hier="19" item="1"/>
          <tpl hier="20" item="2"/>
          <tpl hier="22" item="9"/>
          <tpl hier="23" item="5"/>
          <tpl hier="24" item="4"/>
          <tpl fld="0" item="1"/>
        </tpls>
      </n>
      <m>
        <tpls c="8">
          <tpl fld="1" item="184"/>
          <tpl hier="17" item="12"/>
          <tpl hier="19" item="1"/>
          <tpl hier="20" item="2"/>
          <tpl hier="22" item="9"/>
          <tpl hier="23" item="5"/>
          <tpl hier="24" item="4"/>
          <tpl fld="0" item="0"/>
        </tpls>
      </m>
      <m>
        <tpls c="8">
          <tpl fld="1" item="184"/>
          <tpl hier="17" item="12"/>
          <tpl hier="19" item="1"/>
          <tpl hier="20" item="2"/>
          <tpl hier="22" item="9"/>
          <tpl hier="23" item="5"/>
          <tpl hier="24" item="4"/>
          <tpl fld="0" item="1"/>
        </tpls>
      </m>
      <m>
        <tpls c="8">
          <tpl fld="1" item="176"/>
          <tpl hier="17" item="12"/>
          <tpl hier="19" item="1"/>
          <tpl hier="20" item="2"/>
          <tpl hier="22" item="9"/>
          <tpl hier="23" item="5"/>
          <tpl hier="24" item="4"/>
          <tpl fld="0" item="0"/>
        </tpls>
      </m>
      <m>
        <tpls c="8">
          <tpl fld="1" item="176"/>
          <tpl hier="17" item="12"/>
          <tpl hier="19" item="1"/>
          <tpl hier="20" item="2"/>
          <tpl hier="22" item="9"/>
          <tpl hier="23" item="5"/>
          <tpl hier="24" item="4"/>
          <tpl fld="0" item="1"/>
        </tpls>
      </m>
      <m>
        <tpls c="8">
          <tpl fld="1" item="168"/>
          <tpl hier="17" item="12"/>
          <tpl hier="19" item="1"/>
          <tpl hier="20" item="2"/>
          <tpl hier="22" item="9"/>
          <tpl hier="23" item="5"/>
          <tpl hier="24" item="4"/>
          <tpl fld="0" item="0"/>
        </tpls>
      </m>
      <m>
        <tpls c="8">
          <tpl fld="1" item="168"/>
          <tpl hier="17" item="12"/>
          <tpl hier="19" item="1"/>
          <tpl hier="20" item="2"/>
          <tpl hier="22" item="9"/>
          <tpl hier="23" item="5"/>
          <tpl hier="24" item="4"/>
          <tpl fld="0" item="1"/>
        </tpls>
      </m>
      <m>
        <tpls c="8">
          <tpl fld="1" item="160"/>
          <tpl hier="17" item="12"/>
          <tpl hier="19" item="1"/>
          <tpl hier="20" item="2"/>
          <tpl hier="22" item="9"/>
          <tpl hier="23" item="5"/>
          <tpl hier="24" item="4"/>
          <tpl fld="0" item="0"/>
        </tpls>
      </m>
      <m>
        <tpls c="8">
          <tpl fld="1" item="160"/>
          <tpl hier="17" item="12"/>
          <tpl hier="19" item="1"/>
          <tpl hier="20" item="2"/>
          <tpl hier="22" item="9"/>
          <tpl hier="23" item="5"/>
          <tpl hier="24" item="4"/>
          <tpl fld="0" item="1"/>
        </tpls>
      </m>
      <m>
        <tpls c="8">
          <tpl fld="1" item="152"/>
          <tpl hier="17" item="12"/>
          <tpl hier="19" item="1"/>
          <tpl hier="20" item="2"/>
          <tpl hier="22" item="9"/>
          <tpl hier="23" item="5"/>
          <tpl hier="24" item="4"/>
          <tpl fld="0" item="0"/>
        </tpls>
      </m>
      <m>
        <tpls c="8">
          <tpl fld="1" item="152"/>
          <tpl hier="17" item="12"/>
          <tpl hier="19" item="1"/>
          <tpl hier="20" item="2"/>
          <tpl hier="22" item="9"/>
          <tpl hier="23" item="5"/>
          <tpl hier="24" item="4"/>
          <tpl fld="0" item="1"/>
        </tpls>
      </m>
      <n v="1">
        <tpls c="8">
          <tpl fld="1" item="144"/>
          <tpl hier="17" item="12"/>
          <tpl hier="19" item="1"/>
          <tpl hier="20" item="2"/>
          <tpl hier="22" item="9"/>
          <tpl hier="23" item="5"/>
          <tpl hier="24" item="4"/>
          <tpl fld="0" item="0"/>
        </tpls>
      </n>
      <n v="75.400001525878906">
        <tpls c="8">
          <tpl fld="1" item="144"/>
          <tpl hier="17" item="12"/>
          <tpl hier="19" item="1"/>
          <tpl hier="20" item="2"/>
          <tpl hier="22" item="9"/>
          <tpl hier="23" item="5"/>
          <tpl hier="24" item="4"/>
          <tpl fld="0" item="1"/>
        </tpls>
      </n>
      <n v="1">
        <tpls c="8">
          <tpl fld="1" item="136"/>
          <tpl hier="17" item="12"/>
          <tpl hier="19" item="1"/>
          <tpl hier="20" item="2"/>
          <tpl hier="22" item="9"/>
          <tpl hier="23" item="5"/>
          <tpl hier="24" item="4"/>
          <tpl fld="0" item="0"/>
        </tpls>
      </n>
      <n v="75.400001525878906">
        <tpls c="8">
          <tpl fld="1" item="136"/>
          <tpl hier="17" item="12"/>
          <tpl hier="19" item="1"/>
          <tpl hier="20" item="2"/>
          <tpl hier="22" item="9"/>
          <tpl hier="23" item="5"/>
          <tpl hier="24" item="4"/>
          <tpl fld="0" item="1"/>
        </tpls>
      </n>
      <m>
        <tpls c="8">
          <tpl fld="1" item="128"/>
          <tpl hier="17" item="12"/>
          <tpl hier="19" item="1"/>
          <tpl hier="20" item="2"/>
          <tpl hier="22" item="9"/>
          <tpl hier="23" item="5"/>
          <tpl hier="24" item="4"/>
          <tpl fld="0" item="0"/>
        </tpls>
      </m>
      <m>
        <tpls c="8">
          <tpl fld="1" item="128"/>
          <tpl hier="17" item="12"/>
          <tpl hier="19" item="1"/>
          <tpl hier="20" item="2"/>
          <tpl hier="22" item="9"/>
          <tpl hier="23" item="5"/>
          <tpl hier="24" item="4"/>
          <tpl fld="0" item="1"/>
        </tpls>
      </m>
      <m>
        <tpls c="8">
          <tpl fld="1" item="120"/>
          <tpl hier="17" item="12"/>
          <tpl hier="19" item="1"/>
          <tpl hier="20" item="2"/>
          <tpl hier="22" item="9"/>
          <tpl hier="23" item="5"/>
          <tpl hier="24" item="4"/>
          <tpl fld="0" item="0"/>
        </tpls>
      </m>
      <m>
        <tpls c="8">
          <tpl fld="1" item="120"/>
          <tpl hier="17" item="12"/>
          <tpl hier="19" item="1"/>
          <tpl hier="20" item="2"/>
          <tpl hier="22" item="9"/>
          <tpl hier="23" item="5"/>
          <tpl hier="24" item="4"/>
          <tpl fld="0" item="1"/>
        </tpls>
      </m>
      <m>
        <tpls c="8">
          <tpl fld="1" item="112"/>
          <tpl hier="17" item="12"/>
          <tpl hier="19" item="1"/>
          <tpl hier="20" item="2"/>
          <tpl hier="22" item="9"/>
          <tpl hier="23" item="5"/>
          <tpl hier="24" item="4"/>
          <tpl fld="0" item="0"/>
        </tpls>
      </m>
      <m>
        <tpls c="8">
          <tpl fld="1" item="112"/>
          <tpl hier="17" item="12"/>
          <tpl hier="19" item="1"/>
          <tpl hier="20" item="2"/>
          <tpl hier="22" item="9"/>
          <tpl hier="23" item="5"/>
          <tpl hier="24" item="4"/>
          <tpl fld="0" item="1"/>
        </tpls>
      </m>
      <n v="1">
        <tpls c="8">
          <tpl fld="1" item="104"/>
          <tpl hier="17" item="12"/>
          <tpl hier="19" item="1"/>
          <tpl hier="20" item="2"/>
          <tpl hier="22" item="9"/>
          <tpl hier="23" item="5"/>
          <tpl hier="24" item="4"/>
          <tpl fld="0" item="0"/>
        </tpls>
      </n>
      <n v="75.400001525878906">
        <tpls c="8">
          <tpl fld="1" item="104"/>
          <tpl hier="17" item="12"/>
          <tpl hier="19" item="1"/>
          <tpl hier="20" item="2"/>
          <tpl hier="22" item="9"/>
          <tpl hier="23" item="5"/>
          <tpl hier="24" item="4"/>
          <tpl fld="0" item="1"/>
        </tpls>
      </n>
      <m>
        <tpls c="8">
          <tpl fld="1" item="96"/>
          <tpl hier="17" item="12"/>
          <tpl hier="19" item="1"/>
          <tpl hier="20" item="2"/>
          <tpl hier="22" item="9"/>
          <tpl hier="23" item="5"/>
          <tpl hier="24" item="4"/>
          <tpl fld="0" item="0"/>
        </tpls>
      </m>
      <m>
        <tpls c="8">
          <tpl fld="1" item="96"/>
          <tpl hier="17" item="12"/>
          <tpl hier="19" item="1"/>
          <tpl hier="20" item="2"/>
          <tpl hier="22" item="9"/>
          <tpl hier="23" item="5"/>
          <tpl hier="24" item="4"/>
          <tpl fld="0" item="1"/>
        </tpls>
      </m>
      <m>
        <tpls c="8">
          <tpl fld="1" item="88"/>
          <tpl hier="17" item="12"/>
          <tpl hier="19" item="1"/>
          <tpl hier="20" item="2"/>
          <tpl hier="22" item="9"/>
          <tpl hier="23" item="5"/>
          <tpl hier="24" item="4"/>
          <tpl fld="0" item="0"/>
        </tpls>
      </m>
      <m>
        <tpls c="8">
          <tpl fld="1" item="88"/>
          <tpl hier="17" item="12"/>
          <tpl hier="19" item="1"/>
          <tpl hier="20" item="2"/>
          <tpl hier="22" item="9"/>
          <tpl hier="23" item="5"/>
          <tpl hier="24" item="4"/>
          <tpl fld="0" item="1"/>
        </tpls>
      </m>
      <m>
        <tpls c="8">
          <tpl fld="1" item="80"/>
          <tpl hier="17" item="12"/>
          <tpl hier="19" item="1"/>
          <tpl hier="20" item="2"/>
          <tpl hier="22" item="9"/>
          <tpl hier="23" item="5"/>
          <tpl hier="24" item="4"/>
          <tpl fld="0" item="0"/>
        </tpls>
      </m>
      <m>
        <tpls c="8">
          <tpl fld="1" item="80"/>
          <tpl hier="17" item="12"/>
          <tpl hier="19" item="1"/>
          <tpl hier="20" item="2"/>
          <tpl hier="22" item="9"/>
          <tpl hier="23" item="5"/>
          <tpl hier="24" item="4"/>
          <tpl fld="0" item="1"/>
        </tpls>
      </m>
      <m>
        <tpls c="8">
          <tpl fld="1" item="72"/>
          <tpl hier="17" item="12"/>
          <tpl hier="19" item="1"/>
          <tpl hier="20" item="2"/>
          <tpl hier="22" item="9"/>
          <tpl hier="23" item="5"/>
          <tpl hier="24" item="4"/>
          <tpl fld="0" item="0"/>
        </tpls>
      </m>
      <m>
        <tpls c="8">
          <tpl fld="1" item="72"/>
          <tpl hier="17" item="12"/>
          <tpl hier="19" item="1"/>
          <tpl hier="20" item="2"/>
          <tpl hier="22" item="9"/>
          <tpl hier="23" item="5"/>
          <tpl hier="24" item="4"/>
          <tpl fld="0" item="1"/>
        </tpls>
      </m>
      <m>
        <tpls c="8">
          <tpl fld="1" item="64"/>
          <tpl hier="17" item="12"/>
          <tpl hier="19" item="1"/>
          <tpl hier="20" item="2"/>
          <tpl hier="22" item="9"/>
          <tpl hier="23" item="5"/>
          <tpl hier="24" item="4"/>
          <tpl fld="0" item="0"/>
        </tpls>
      </m>
      <m>
        <tpls c="8">
          <tpl fld="1" item="64"/>
          <tpl hier="17" item="12"/>
          <tpl hier="19" item="1"/>
          <tpl hier="20" item="2"/>
          <tpl hier="22" item="9"/>
          <tpl hier="23" item="5"/>
          <tpl hier="24" item="4"/>
          <tpl fld="0" item="1"/>
        </tpls>
      </m>
      <m>
        <tpls c="8">
          <tpl fld="1" item="56"/>
          <tpl hier="17" item="12"/>
          <tpl hier="19" item="1"/>
          <tpl hier="20" item="2"/>
          <tpl hier="22" item="9"/>
          <tpl hier="23" item="5"/>
          <tpl hier="24" item="4"/>
          <tpl fld="0" item="0"/>
        </tpls>
      </m>
      <m>
        <tpls c="8">
          <tpl fld="1" item="56"/>
          <tpl hier="17" item="12"/>
          <tpl hier="19" item="1"/>
          <tpl hier="20" item="2"/>
          <tpl hier="22" item="9"/>
          <tpl hier="23" item="5"/>
          <tpl hier="24" item="4"/>
          <tpl fld="0" item="1"/>
        </tpls>
      </m>
      <m>
        <tpls c="8">
          <tpl fld="1" item="48"/>
          <tpl hier="17" item="12"/>
          <tpl hier="19" item="1"/>
          <tpl hier="20" item="2"/>
          <tpl hier="22" item="9"/>
          <tpl hier="23" item="5"/>
          <tpl hier="24" item="4"/>
          <tpl fld="0" item="0"/>
        </tpls>
      </m>
      <m>
        <tpls c="8">
          <tpl fld="1" item="48"/>
          <tpl hier="17" item="12"/>
          <tpl hier="19" item="1"/>
          <tpl hier="20" item="2"/>
          <tpl hier="22" item="9"/>
          <tpl hier="23" item="5"/>
          <tpl hier="24" item="4"/>
          <tpl fld="0" item="1"/>
        </tpls>
      </m>
      <m>
        <tpls c="8">
          <tpl fld="1" item="40"/>
          <tpl hier="17" item="12"/>
          <tpl hier="19" item="1"/>
          <tpl hier="20" item="2"/>
          <tpl hier="22" item="9"/>
          <tpl hier="23" item="5"/>
          <tpl hier="24" item="4"/>
          <tpl fld="0" item="0"/>
        </tpls>
      </m>
      <m>
        <tpls c="8">
          <tpl fld="1" item="40"/>
          <tpl hier="17" item="12"/>
          <tpl hier="19" item="1"/>
          <tpl hier="20" item="2"/>
          <tpl hier="22" item="9"/>
          <tpl hier="23" item="5"/>
          <tpl hier="24" item="4"/>
          <tpl fld="0" item="1"/>
        </tpls>
      </m>
      <m>
        <tpls c="8">
          <tpl fld="1" item="32"/>
          <tpl hier="17" item="12"/>
          <tpl hier="19" item="1"/>
          <tpl hier="20" item="2"/>
          <tpl hier="22" item="9"/>
          <tpl hier="23" item="5"/>
          <tpl hier="24" item="4"/>
          <tpl fld="0" item="0"/>
        </tpls>
      </m>
      <m>
        <tpls c="8">
          <tpl fld="1" item="32"/>
          <tpl hier="17" item="12"/>
          <tpl hier="19" item="1"/>
          <tpl hier="20" item="2"/>
          <tpl hier="22" item="9"/>
          <tpl hier="23" item="5"/>
          <tpl hier="24" item="4"/>
          <tpl fld="0" item="1"/>
        </tpls>
      </m>
      <n v="1">
        <tpls c="8">
          <tpl fld="1" item="24"/>
          <tpl hier="17" item="12"/>
          <tpl hier="19" item="1"/>
          <tpl hier="20" item="2"/>
          <tpl hier="22" item="9"/>
          <tpl hier="23" item="5"/>
          <tpl hier="24" item="4"/>
          <tpl fld="0" item="0"/>
        </tpls>
      </n>
      <n v="75.400001525878906">
        <tpls c="8">
          <tpl fld="1" item="24"/>
          <tpl hier="17" item="12"/>
          <tpl hier="19" item="1"/>
          <tpl hier="20" item="2"/>
          <tpl hier="22" item="9"/>
          <tpl hier="23" item="5"/>
          <tpl hier="24" item="4"/>
          <tpl fld="0" item="1"/>
        </tpls>
      </n>
      <m>
        <tpls c="8">
          <tpl fld="1" item="16"/>
          <tpl hier="17" item="12"/>
          <tpl hier="19" item="1"/>
          <tpl hier="20" item="2"/>
          <tpl hier="22" item="9"/>
          <tpl hier="23" item="5"/>
          <tpl hier="24" item="4"/>
          <tpl fld="0" item="0"/>
        </tpls>
      </m>
      <m>
        <tpls c="8">
          <tpl fld="1" item="16"/>
          <tpl hier="17" item="12"/>
          <tpl hier="19" item="1"/>
          <tpl hier="20" item="2"/>
          <tpl hier="22" item="9"/>
          <tpl hier="23" item="5"/>
          <tpl hier="24" item="4"/>
          <tpl fld="0" item="1"/>
        </tpls>
      </m>
      <m>
        <tpls c="8">
          <tpl fld="1" item="8"/>
          <tpl hier="17" item="12"/>
          <tpl hier="19" item="1"/>
          <tpl hier="20" item="2"/>
          <tpl hier="22" item="9"/>
          <tpl hier="23" item="5"/>
          <tpl hier="24" item="4"/>
          <tpl fld="0" item="0"/>
        </tpls>
      </m>
      <m>
        <tpls c="8">
          <tpl fld="1" item="8"/>
          <tpl hier="17" item="12"/>
          <tpl hier="19" item="1"/>
          <tpl hier="20" item="2"/>
          <tpl hier="22" item="9"/>
          <tpl hier="23" item="5"/>
          <tpl hier="24" item="4"/>
          <tpl fld="0" item="1"/>
        </tpls>
      </m>
      <n v="1">
        <tpls c="8">
          <tpl fld="1" item="0"/>
          <tpl hier="17" item="12"/>
          <tpl hier="19" item="1"/>
          <tpl hier="20" item="2"/>
          <tpl hier="22" item="9"/>
          <tpl hier="23" item="5"/>
          <tpl hier="24" item="4"/>
          <tpl fld="0" item="0"/>
        </tpls>
      </n>
      <n v="75.400001525878906">
        <tpls c="8">
          <tpl fld="1" item="0"/>
          <tpl hier="17" item="12"/>
          <tpl hier="19" item="1"/>
          <tpl hier="20" item="2"/>
          <tpl hier="22" item="9"/>
          <tpl hier="23" item="5"/>
          <tpl hier="24" item="4"/>
          <tpl fld="0" item="1"/>
        </tpls>
      </n>
      <n v="75.400001525878906">
        <tpls c="8">
          <tpl fld="1" item="71"/>
          <tpl hier="17" item="12"/>
          <tpl hier="19" item="1"/>
          <tpl hier="20" item="2"/>
          <tpl hier="22" item="9"/>
          <tpl hier="23" item="5"/>
          <tpl hier="24" item="4"/>
          <tpl fld="0" item="1"/>
        </tpls>
      </n>
      <m>
        <tpls c="8">
          <tpl fld="1" item="15"/>
          <tpl hier="17" item="12"/>
          <tpl hier="19" item="1"/>
          <tpl hier="20" item="2"/>
          <tpl hier="22" item="9"/>
          <tpl hier="23" item="5"/>
          <tpl hier="24" item="4"/>
          <tpl fld="0" item="1"/>
        </tpls>
      </m>
      <m>
        <tpls c="8">
          <tpl fld="1" item="23"/>
          <tpl hier="17" item="12"/>
          <tpl hier="19" item="1"/>
          <tpl hier="20" item="2"/>
          <tpl hier="22" item="9"/>
          <tpl hier="23" item="5"/>
          <tpl hier="24" item="4"/>
          <tpl fld="0" item="1"/>
        </tpls>
      </m>
      <m>
        <tpls c="8">
          <tpl fld="1" item="1"/>
          <tpl hier="17" item="12"/>
          <tpl hier="19" item="1"/>
          <tpl hier="20" item="2"/>
          <tpl hier="22" item="9"/>
          <tpl hier="23" item="5"/>
          <tpl hier="24" item="4"/>
          <tpl fld="0" item="1"/>
        </tpls>
      </m>
      <n v="75.400001525878906">
        <tpls c="8">
          <tpl fld="1" item="57"/>
          <tpl hier="17" item="12"/>
          <tpl hier="19" item="1"/>
          <tpl hier="20" item="2"/>
          <tpl hier="22" item="9"/>
          <tpl hier="23" item="5"/>
          <tpl hier="24" item="4"/>
          <tpl fld="0" item="1"/>
        </tpls>
      </n>
      <m>
        <tpls c="8">
          <tpl fld="1" item="129"/>
          <tpl hier="17" item="12"/>
          <tpl hier="19" item="1"/>
          <tpl hier="20" item="2"/>
          <tpl hier="22" item="9"/>
          <tpl hier="23" item="5"/>
          <tpl hier="24" item="4"/>
          <tpl fld="0" item="1"/>
        </tpls>
      </m>
      <m>
        <tpls c="8">
          <tpl fld="1" item="28"/>
          <tpl hier="17" item="12"/>
          <tpl hier="19" item="1"/>
          <tpl hier="20" item="2"/>
          <tpl hier="22" item="9"/>
          <tpl hier="23" item="5"/>
          <tpl hier="24" item="4"/>
          <tpl fld="0" item="1"/>
        </tpls>
      </m>
      <m>
        <tpls c="8">
          <tpl fld="1" item="84"/>
          <tpl hier="17" item="12"/>
          <tpl hier="19" item="1"/>
          <tpl hier="20" item="2"/>
          <tpl hier="22" item="9"/>
          <tpl hier="23" item="5"/>
          <tpl hier="24" item="4"/>
          <tpl fld="0" item="1"/>
        </tpls>
      </m>
      <m>
        <tpls c="8">
          <tpl fld="1" item="140"/>
          <tpl hier="17" item="12"/>
          <tpl hier="19" item="1"/>
          <tpl hier="20" item="2"/>
          <tpl hier="22" item="9"/>
          <tpl hier="23" item="5"/>
          <tpl hier="24" item="4"/>
          <tpl fld="0" item="1"/>
        </tpls>
      </m>
      <m>
        <tpls c="8">
          <tpl fld="1" item="188"/>
          <tpl hier="17" item="12"/>
          <tpl hier="19" item="1"/>
          <tpl hier="20" item="2"/>
          <tpl hier="22" item="9"/>
          <tpl hier="23" item="5"/>
          <tpl hier="24" item="4"/>
          <tpl fld="0" item="0"/>
        </tpls>
      </m>
      <m>
        <tpls c="8">
          <tpl fld="1" item="188"/>
          <tpl hier="17" item="12"/>
          <tpl hier="19" item="1"/>
          <tpl hier="20" item="2"/>
          <tpl hier="22" item="9"/>
          <tpl hier="23" item="5"/>
          <tpl hier="24" item="4"/>
          <tpl fld="0" item="1"/>
        </tpls>
      </m>
      <m>
        <tpls c="8">
          <tpl fld="1" item="108"/>
          <tpl hier="17" item="12"/>
          <tpl hier="19" item="1"/>
          <tpl hier="20" item="2"/>
          <tpl hier="22" item="9"/>
          <tpl hier="23" item="5"/>
          <tpl hier="24" item="4"/>
          <tpl fld="0" item="0"/>
        </tpls>
      </m>
      <m>
        <tpls c="8">
          <tpl fld="1" item="108"/>
          <tpl hier="17" item="12"/>
          <tpl hier="19" item="1"/>
          <tpl hier="20" item="2"/>
          <tpl hier="22" item="9"/>
          <tpl hier="23" item="5"/>
          <tpl hier="24" item="4"/>
          <tpl fld="0" item="1"/>
        </tpls>
      </m>
      <m>
        <tpls c="8">
          <tpl fld="1" item="44"/>
          <tpl hier="17" item="12"/>
          <tpl hier="19" item="1"/>
          <tpl hier="20" item="2"/>
          <tpl hier="22" item="9"/>
          <tpl hier="23" item="5"/>
          <tpl hier="24" item="4"/>
          <tpl fld="0" item="0"/>
        </tpls>
      </m>
      <m>
        <tpls c="8">
          <tpl fld="1" item="44"/>
          <tpl hier="17" item="12"/>
          <tpl hier="19" item="1"/>
          <tpl hier="20" item="2"/>
          <tpl hier="22" item="9"/>
          <tpl hier="23" item="5"/>
          <tpl hier="24" item="4"/>
          <tpl fld="0" item="1"/>
        </tpls>
      </m>
      <m>
        <tpls c="8">
          <tpl fld="1" item="199"/>
          <tpl hier="17" item="12"/>
          <tpl hier="19" item="1"/>
          <tpl hier="20" item="2"/>
          <tpl hier="22" item="9"/>
          <tpl hier="23" item="5"/>
          <tpl hier="24" item="4"/>
          <tpl fld="0" item="0"/>
        </tpls>
      </m>
      <m>
        <tpls c="8">
          <tpl fld="1" item="199"/>
          <tpl hier="17" item="12"/>
          <tpl hier="19" item="1"/>
          <tpl hier="20" item="2"/>
          <tpl hier="22" item="9"/>
          <tpl hier="23" item="5"/>
          <tpl hier="24" item="4"/>
          <tpl fld="0" item="1"/>
        </tpls>
      </m>
      <m>
        <tpls c="8">
          <tpl fld="1" item="191"/>
          <tpl hier="17" item="12"/>
          <tpl hier="19" item="1"/>
          <tpl hier="20" item="2"/>
          <tpl hier="22" item="9"/>
          <tpl hier="23" item="5"/>
          <tpl hier="24" item="4"/>
          <tpl fld="0" item="0"/>
        </tpls>
      </m>
      <m>
        <tpls c="8">
          <tpl fld="1" item="191"/>
          <tpl hier="17" item="12"/>
          <tpl hier="19" item="1"/>
          <tpl hier="20" item="2"/>
          <tpl hier="22" item="9"/>
          <tpl hier="23" item="5"/>
          <tpl hier="24" item="4"/>
          <tpl fld="0" item="1"/>
        </tpls>
      </m>
      <m>
        <tpls c="8">
          <tpl fld="1" item="183"/>
          <tpl hier="17" item="12"/>
          <tpl hier="19" item="1"/>
          <tpl hier="20" item="2"/>
          <tpl hier="22" item="9"/>
          <tpl hier="23" item="5"/>
          <tpl hier="24" item="4"/>
          <tpl fld="0" item="0"/>
        </tpls>
      </m>
      <m>
        <tpls c="8">
          <tpl fld="1" item="183"/>
          <tpl hier="17" item="12"/>
          <tpl hier="19" item="1"/>
          <tpl hier="20" item="2"/>
          <tpl hier="22" item="9"/>
          <tpl hier="23" item="5"/>
          <tpl hier="24" item="4"/>
          <tpl fld="0" item="1"/>
        </tpls>
      </m>
      <m>
        <tpls c="8">
          <tpl fld="1" item="175"/>
          <tpl hier="17" item="12"/>
          <tpl hier="19" item="1"/>
          <tpl hier="20" item="2"/>
          <tpl hier="22" item="9"/>
          <tpl hier="23" item="5"/>
          <tpl hier="24" item="4"/>
          <tpl fld="0" item="0"/>
        </tpls>
      </m>
      <m>
        <tpls c="8">
          <tpl fld="1" item="175"/>
          <tpl hier="17" item="12"/>
          <tpl hier="19" item="1"/>
          <tpl hier="20" item="2"/>
          <tpl hier="22" item="9"/>
          <tpl hier="23" item="5"/>
          <tpl hier="24" item="4"/>
          <tpl fld="0" item="1"/>
        </tpls>
      </m>
      <n v="4">
        <tpls c="8">
          <tpl fld="1" item="167"/>
          <tpl hier="17" item="12"/>
          <tpl hier="19" item="1"/>
          <tpl hier="20" item="2"/>
          <tpl hier="22" item="9"/>
          <tpl hier="23" item="5"/>
          <tpl hier="24" item="4"/>
          <tpl fld="0" item="0"/>
        </tpls>
      </n>
      <n v="301.60000610351563">
        <tpls c="8">
          <tpl fld="1" item="167"/>
          <tpl hier="17" item="12"/>
          <tpl hier="19" item="1"/>
          <tpl hier="20" item="2"/>
          <tpl hier="22" item="9"/>
          <tpl hier="23" item="5"/>
          <tpl hier="24" item="4"/>
          <tpl fld="0" item="1"/>
        </tpls>
      </n>
      <m>
        <tpls c="8">
          <tpl fld="1" item="159"/>
          <tpl hier="17" item="12"/>
          <tpl hier="19" item="1"/>
          <tpl hier="20" item="2"/>
          <tpl hier="22" item="9"/>
          <tpl hier="23" item="5"/>
          <tpl hier="24" item="4"/>
          <tpl fld="0" item="0"/>
        </tpls>
      </m>
      <m>
        <tpls c="8">
          <tpl fld="1" item="159"/>
          <tpl hier="17" item="12"/>
          <tpl hier="19" item="1"/>
          <tpl hier="20" item="2"/>
          <tpl hier="22" item="9"/>
          <tpl hier="23" item="5"/>
          <tpl hier="24" item="4"/>
          <tpl fld="0" item="1"/>
        </tpls>
      </m>
      <m>
        <tpls c="8">
          <tpl fld="1" item="151"/>
          <tpl hier="17" item="12"/>
          <tpl hier="19" item="1"/>
          <tpl hier="20" item="2"/>
          <tpl hier="22" item="9"/>
          <tpl hier="23" item="5"/>
          <tpl hier="24" item="4"/>
          <tpl fld="0" item="0"/>
        </tpls>
      </m>
      <m>
        <tpls c="8">
          <tpl fld="1" item="151"/>
          <tpl hier="17" item="12"/>
          <tpl hier="19" item="1"/>
          <tpl hier="20" item="2"/>
          <tpl hier="22" item="9"/>
          <tpl hier="23" item="5"/>
          <tpl hier="24" item="4"/>
          <tpl fld="0" item="1"/>
        </tpls>
      </m>
      <n v="1">
        <tpls c="8">
          <tpl fld="1" item="143"/>
          <tpl hier="17" item="12"/>
          <tpl hier="19" item="1"/>
          <tpl hier="20" item="2"/>
          <tpl hier="22" item="9"/>
          <tpl hier="23" item="5"/>
          <tpl hier="24" item="4"/>
          <tpl fld="0" item="0"/>
        </tpls>
      </n>
      <n v="75.400001525878906">
        <tpls c="8">
          <tpl fld="1" item="143"/>
          <tpl hier="17" item="12"/>
          <tpl hier="19" item="1"/>
          <tpl hier="20" item="2"/>
          <tpl hier="22" item="9"/>
          <tpl hier="23" item="5"/>
          <tpl hier="24" item="4"/>
          <tpl fld="0" item="1"/>
        </tpls>
      </n>
      <m>
        <tpls c="8">
          <tpl fld="1" item="135"/>
          <tpl hier="17" item="12"/>
          <tpl hier="19" item="1"/>
          <tpl hier="20" item="2"/>
          <tpl hier="22" item="9"/>
          <tpl hier="23" item="5"/>
          <tpl hier="24" item="4"/>
          <tpl fld="0" item="0"/>
        </tpls>
      </m>
      <m>
        <tpls c="8">
          <tpl fld="1" item="135"/>
          <tpl hier="17" item="12"/>
          <tpl hier="19" item="1"/>
          <tpl hier="20" item="2"/>
          <tpl hier="22" item="9"/>
          <tpl hier="23" item="5"/>
          <tpl hier="24" item="4"/>
          <tpl fld="0" item="1"/>
        </tpls>
      </m>
      <n v="2">
        <tpls c="8">
          <tpl fld="1" item="127"/>
          <tpl hier="17" item="12"/>
          <tpl hier="19" item="1"/>
          <tpl hier="20" item="2"/>
          <tpl hier="22" item="9"/>
          <tpl hier="23" item="5"/>
          <tpl hier="24" item="4"/>
          <tpl fld="0" item="0"/>
        </tpls>
      </n>
      <n v="150.80000305175781">
        <tpls c="8">
          <tpl fld="1" item="127"/>
          <tpl hier="17" item="12"/>
          <tpl hier="19" item="1"/>
          <tpl hier="20" item="2"/>
          <tpl hier="22" item="9"/>
          <tpl hier="23" item="5"/>
          <tpl hier="24" item="4"/>
          <tpl fld="0" item="1"/>
        </tpls>
      </n>
      <m>
        <tpls c="8">
          <tpl fld="1" item="119"/>
          <tpl hier="17" item="12"/>
          <tpl hier="19" item="1"/>
          <tpl hier="20" item="2"/>
          <tpl hier="22" item="9"/>
          <tpl hier="23" item="5"/>
          <tpl hier="24" item="4"/>
          <tpl fld="0" item="0"/>
        </tpls>
      </m>
      <m>
        <tpls c="8">
          <tpl fld="1" item="119"/>
          <tpl hier="17" item="12"/>
          <tpl hier="19" item="1"/>
          <tpl hier="20" item="2"/>
          <tpl hier="22" item="9"/>
          <tpl hier="23" item="5"/>
          <tpl hier="24" item="4"/>
          <tpl fld="0" item="1"/>
        </tpls>
      </m>
      <m>
        <tpls c="8">
          <tpl fld="1" item="111"/>
          <tpl hier="17" item="12"/>
          <tpl hier="19" item="1"/>
          <tpl hier="20" item="2"/>
          <tpl hier="22" item="9"/>
          <tpl hier="23" item="5"/>
          <tpl hier="24" item="4"/>
          <tpl fld="0" item="0"/>
        </tpls>
      </m>
      <m>
        <tpls c="8">
          <tpl fld="1" item="111"/>
          <tpl hier="17" item="12"/>
          <tpl hier="19" item="1"/>
          <tpl hier="20" item="2"/>
          <tpl hier="22" item="9"/>
          <tpl hier="23" item="5"/>
          <tpl hier="24" item="4"/>
          <tpl fld="0" item="1"/>
        </tpls>
      </m>
      <n v="1">
        <tpls c="8">
          <tpl fld="1" item="103"/>
          <tpl hier="17" item="12"/>
          <tpl hier="19" item="1"/>
          <tpl hier="20" item="2"/>
          <tpl hier="22" item="9"/>
          <tpl hier="23" item="5"/>
          <tpl hier="24" item="4"/>
          <tpl fld="0" item="0"/>
        </tpls>
      </n>
      <n v="75.400001525878906">
        <tpls c="8">
          <tpl fld="1" item="103"/>
          <tpl hier="17" item="12"/>
          <tpl hier="19" item="1"/>
          <tpl hier="20" item="2"/>
          <tpl hier="22" item="9"/>
          <tpl hier="23" item="5"/>
          <tpl hier="24" item="4"/>
          <tpl fld="0" item="1"/>
        </tpls>
      </n>
      <m>
        <tpls c="8">
          <tpl fld="1" item="95"/>
          <tpl hier="17" item="12"/>
          <tpl hier="19" item="1"/>
          <tpl hier="20" item="2"/>
          <tpl hier="22" item="9"/>
          <tpl hier="23" item="5"/>
          <tpl hier="24" item="4"/>
          <tpl fld="0" item="0"/>
        </tpls>
      </m>
      <m>
        <tpls c="8">
          <tpl fld="1" item="95"/>
          <tpl hier="17" item="12"/>
          <tpl hier="19" item="1"/>
          <tpl hier="20" item="2"/>
          <tpl hier="22" item="9"/>
          <tpl hier="23" item="5"/>
          <tpl hier="24" item="4"/>
          <tpl fld="0" item="1"/>
        </tpls>
      </m>
      <n v="1">
        <tpls c="8">
          <tpl fld="1" item="87"/>
          <tpl hier="17" item="12"/>
          <tpl hier="19" item="1"/>
          <tpl hier="20" item="2"/>
          <tpl hier="22" item="9"/>
          <tpl hier="23" item="5"/>
          <tpl hier="24" item="4"/>
          <tpl fld="0" item="0"/>
        </tpls>
      </n>
      <n v="75.400001525878906">
        <tpls c="8">
          <tpl fld="1" item="87"/>
          <tpl hier="17" item="12"/>
          <tpl hier="19" item="1"/>
          <tpl hier="20" item="2"/>
          <tpl hier="22" item="9"/>
          <tpl hier="23" item="5"/>
          <tpl hier="24" item="4"/>
          <tpl fld="0" item="1"/>
        </tpls>
      </n>
      <n v="1">
        <tpls c="8">
          <tpl fld="1" item="79"/>
          <tpl hier="17" item="12"/>
          <tpl hier="19" item="1"/>
          <tpl hier="20" item="2"/>
          <tpl hier="22" item="9"/>
          <tpl hier="23" item="5"/>
          <tpl hier="24" item="4"/>
          <tpl fld="0" item="0"/>
        </tpls>
      </n>
      <n v="75.400001525878906">
        <tpls c="8">
          <tpl fld="1" item="79"/>
          <tpl hier="17" item="12"/>
          <tpl hier="19" item="1"/>
          <tpl hier="20" item="2"/>
          <tpl hier="22" item="9"/>
          <tpl hier="23" item="5"/>
          <tpl hier="24" item="4"/>
          <tpl fld="0" item="1"/>
        </tpls>
      </n>
      <n v="1">
        <tpls c="8">
          <tpl fld="1" item="63"/>
          <tpl hier="17" item="12"/>
          <tpl hier="19" item="1"/>
          <tpl hier="20" item="2"/>
          <tpl hier="22" item="9"/>
          <tpl hier="23" item="5"/>
          <tpl hier="24" item="4"/>
          <tpl fld="0" item="0"/>
        </tpls>
      </n>
      <n v="150.80000305175781">
        <tpls c="8">
          <tpl fld="1" item="63"/>
          <tpl hier="17" item="12"/>
          <tpl hier="19" item="1"/>
          <tpl hier="20" item="2"/>
          <tpl hier="22" item="9"/>
          <tpl hier="23" item="5"/>
          <tpl hier="24" item="4"/>
          <tpl fld="0" item="1"/>
        </tpls>
      </n>
      <m>
        <tpls c="8">
          <tpl fld="1" item="55"/>
          <tpl hier="17" item="12"/>
          <tpl hier="19" item="1"/>
          <tpl hier="20" item="2"/>
          <tpl hier="22" item="9"/>
          <tpl hier="23" item="5"/>
          <tpl hier="24" item="4"/>
          <tpl fld="0" item="0"/>
        </tpls>
      </m>
      <m>
        <tpls c="8">
          <tpl fld="1" item="55"/>
          <tpl hier="17" item="12"/>
          <tpl hier="19" item="1"/>
          <tpl hier="20" item="2"/>
          <tpl hier="22" item="9"/>
          <tpl hier="23" item="5"/>
          <tpl hier="24" item="4"/>
          <tpl fld="0" item="1"/>
        </tpls>
      </m>
      <m>
        <tpls c="8">
          <tpl fld="1" item="47"/>
          <tpl hier="17" item="12"/>
          <tpl hier="19" item="1"/>
          <tpl hier="20" item="2"/>
          <tpl hier="22" item="9"/>
          <tpl hier="23" item="5"/>
          <tpl hier="24" item="4"/>
          <tpl fld="0" item="0"/>
        </tpls>
      </m>
      <m>
        <tpls c="8">
          <tpl fld="1" item="47"/>
          <tpl hier="17" item="12"/>
          <tpl hier="19" item="1"/>
          <tpl hier="20" item="2"/>
          <tpl hier="22" item="9"/>
          <tpl hier="23" item="5"/>
          <tpl hier="24" item="4"/>
          <tpl fld="0" item="1"/>
        </tpls>
      </m>
      <m>
        <tpls c="8">
          <tpl fld="1" item="39"/>
          <tpl hier="17" item="12"/>
          <tpl hier="19" item="1"/>
          <tpl hier="20" item="2"/>
          <tpl hier="22" item="9"/>
          <tpl hier="23" item="5"/>
          <tpl hier="24" item="4"/>
          <tpl fld="0" item="0"/>
        </tpls>
      </m>
      <m>
        <tpls c="8">
          <tpl fld="1" item="39"/>
          <tpl hier="17" item="12"/>
          <tpl hier="19" item="1"/>
          <tpl hier="20" item="2"/>
          <tpl hier="22" item="9"/>
          <tpl hier="23" item="5"/>
          <tpl hier="24" item="4"/>
          <tpl fld="0" item="1"/>
        </tpls>
      </m>
      <n v="2">
        <tpls c="8">
          <tpl fld="1" item="7"/>
          <tpl hier="17" item="12"/>
          <tpl hier="19" item="1"/>
          <tpl hier="20" item="2"/>
          <tpl hier="22" item="9"/>
          <tpl hier="23" item="5"/>
          <tpl hier="24" item="4"/>
          <tpl fld="0" item="0"/>
        </tpls>
      </n>
      <n v="150.80000305175781">
        <tpls c="8">
          <tpl fld="1" item="7"/>
          <tpl hier="17" item="12"/>
          <tpl hier="19" item="1"/>
          <tpl hier="20" item="2"/>
          <tpl hier="22" item="9"/>
          <tpl hier="23" item="5"/>
          <tpl hier="24" item="4"/>
          <tpl fld="0" item="1"/>
        </tpls>
      </n>
      <m>
        <tpls c="8">
          <tpl fld="1" item="180"/>
          <tpl hier="17" item="12"/>
          <tpl hier="19" item="1"/>
          <tpl hier="20" item="2"/>
          <tpl hier="22" item="9"/>
          <tpl hier="23" item="5"/>
          <tpl hier="24" item="4"/>
          <tpl fld="0" item="0"/>
        </tpls>
      </m>
      <m>
        <tpls c="8">
          <tpl fld="1" item="180"/>
          <tpl hier="17" item="12"/>
          <tpl hier="19" item="1"/>
          <tpl hier="20" item="2"/>
          <tpl hier="22" item="9"/>
          <tpl hier="23" item="5"/>
          <tpl hier="24" item="4"/>
          <tpl fld="0" item="1"/>
        </tpls>
      </m>
      <m>
        <tpls c="8">
          <tpl fld="1" item="132"/>
          <tpl hier="17" item="12"/>
          <tpl hier="19" item="1"/>
          <tpl hier="20" item="2"/>
          <tpl hier="22" item="9"/>
          <tpl hier="23" item="5"/>
          <tpl hier="24" item="4"/>
          <tpl fld="0" item="0"/>
        </tpls>
      </m>
      <m>
        <tpls c="8">
          <tpl fld="1" item="132"/>
          <tpl hier="17" item="12"/>
          <tpl hier="19" item="1"/>
          <tpl hier="20" item="2"/>
          <tpl hier="22" item="9"/>
          <tpl hier="23" item="5"/>
          <tpl hier="24" item="4"/>
          <tpl fld="0" item="1"/>
        </tpls>
      </m>
      <n v="1">
        <tpls c="8">
          <tpl fld="1" item="76"/>
          <tpl hier="17" item="12"/>
          <tpl hier="19" item="1"/>
          <tpl hier="20" item="2"/>
          <tpl hier="22" item="9"/>
          <tpl hier="23" item="5"/>
          <tpl hier="24" item="4"/>
          <tpl fld="0" item="0"/>
        </tpls>
      </n>
      <n v="75.400001525878906">
        <tpls c="8">
          <tpl fld="1" item="76"/>
          <tpl hier="17" item="12"/>
          <tpl hier="19" item="1"/>
          <tpl hier="20" item="2"/>
          <tpl hier="22" item="9"/>
          <tpl hier="23" item="5"/>
          <tpl hier="24" item="4"/>
          <tpl fld="0" item="1"/>
        </tpls>
      </n>
      <m>
        <tpls c="8">
          <tpl fld="1" item="4"/>
          <tpl hier="17" item="12"/>
          <tpl hier="19" item="1"/>
          <tpl hier="20" item="2"/>
          <tpl hier="22" item="9"/>
          <tpl hier="23" item="5"/>
          <tpl hier="24" item="4"/>
          <tpl fld="0" item="0"/>
        </tpls>
      </m>
      <m>
        <tpls c="8">
          <tpl fld="1" item="4"/>
          <tpl hier="17" item="12"/>
          <tpl hier="19" item="1"/>
          <tpl hier="20" item="2"/>
          <tpl hier="22" item="9"/>
          <tpl hier="23" item="5"/>
          <tpl hier="24" item="4"/>
          <tpl fld="0" item="1"/>
        </tpls>
      </m>
      <m>
        <tpls c="8">
          <tpl fld="1" item="15"/>
          <tpl hier="17" item="12"/>
          <tpl hier="19" item="1"/>
          <tpl hier="20" item="2"/>
          <tpl hier="22" item="9"/>
          <tpl hier="23" item="5"/>
          <tpl hier="24" item="4"/>
          <tpl fld="0" item="0"/>
        </tpls>
      </m>
      <m>
        <tpls c="8">
          <tpl fld="1" item="23"/>
          <tpl hier="17" item="12"/>
          <tpl hier="19" item="1"/>
          <tpl hier="20" item="2"/>
          <tpl hier="22" item="9"/>
          <tpl hier="23" item="5"/>
          <tpl hier="24" item="4"/>
          <tpl fld="0" item="0"/>
        </tpls>
      </m>
      <n v="1">
        <tpls c="8">
          <tpl fld="1" item="71"/>
          <tpl hier="17" item="12"/>
          <tpl hier="19" item="1"/>
          <tpl hier="20" item="2"/>
          <tpl hier="22" item="9"/>
          <tpl hier="23" item="5"/>
          <tpl hier="24" item="4"/>
          <tpl fld="0" item="0"/>
        </tpls>
      </n>
      <m>
        <tpls c="8">
          <tpl fld="1" item="28"/>
          <tpl hier="17" item="12"/>
          <tpl hier="19" item="1"/>
          <tpl hier="20" item="2"/>
          <tpl hier="22" item="9"/>
          <tpl hier="23" item="5"/>
          <tpl hier="24" item="4"/>
          <tpl fld="0" item="0"/>
        </tpls>
      </m>
      <m>
        <tpls c="8">
          <tpl fld="1" item="84"/>
          <tpl hier="17" item="12"/>
          <tpl hier="19" item="1"/>
          <tpl hier="20" item="2"/>
          <tpl hier="22" item="9"/>
          <tpl hier="23" item="5"/>
          <tpl hier="24" item="4"/>
          <tpl fld="0" item="0"/>
        </tpls>
      </m>
      <m>
        <tpls c="8">
          <tpl fld="1" item="140"/>
          <tpl hier="17" item="12"/>
          <tpl hier="19" item="1"/>
          <tpl hier="20" item="2"/>
          <tpl hier="22" item="9"/>
          <tpl hier="23" item="5"/>
          <tpl hier="24" item="4"/>
          <tpl fld="0" item="0"/>
        </tpls>
      </m>
      <m>
        <tpls c="8">
          <tpl fld="1" item="196"/>
          <tpl hier="17" item="12"/>
          <tpl hier="19" item="1"/>
          <tpl hier="20" item="2"/>
          <tpl hier="22" item="9"/>
          <tpl hier="23" item="5"/>
          <tpl hier="24" item="4"/>
          <tpl fld="0" item="0"/>
        </tpls>
      </m>
      <m>
        <tpls c="8">
          <tpl fld="1" item="196"/>
          <tpl hier="17" item="12"/>
          <tpl hier="19" item="1"/>
          <tpl hier="20" item="2"/>
          <tpl hier="22" item="9"/>
          <tpl hier="23" item="5"/>
          <tpl hier="24" item="4"/>
          <tpl fld="0" item="1"/>
        </tpls>
      </m>
      <n v="1">
        <tpls c="8">
          <tpl fld="1" item="148"/>
          <tpl hier="17" item="12"/>
          <tpl hier="19" item="1"/>
          <tpl hier="20" item="2"/>
          <tpl hier="22" item="9"/>
          <tpl hier="23" item="5"/>
          <tpl hier="24" item="4"/>
          <tpl fld="0" item="0"/>
        </tpls>
      </n>
      <n v="75.400001525878906">
        <tpls c="8">
          <tpl fld="1" item="148"/>
          <tpl hier="17" item="12"/>
          <tpl hier="19" item="1"/>
          <tpl hier="20" item="2"/>
          <tpl hier="22" item="9"/>
          <tpl hier="23" item="5"/>
          <tpl hier="24" item="4"/>
          <tpl fld="0" item="1"/>
        </tpls>
      </n>
      <n v="4">
        <tpls c="8">
          <tpl fld="1" item="100"/>
          <tpl hier="17" item="12"/>
          <tpl hier="19" item="1"/>
          <tpl hier="20" item="2"/>
          <tpl hier="22" item="9"/>
          <tpl hier="23" item="5"/>
          <tpl hier="24" item="4"/>
          <tpl fld="0" item="0"/>
        </tpls>
      </n>
      <n v="377.00000762939453">
        <tpls c="8">
          <tpl fld="1" item="100"/>
          <tpl hier="17" item="12"/>
          <tpl hier="19" item="1"/>
          <tpl hier="20" item="2"/>
          <tpl hier="22" item="9"/>
          <tpl hier="23" item="5"/>
          <tpl hier="24" item="4"/>
          <tpl fld="0" item="1"/>
        </tpls>
      </n>
      <m>
        <tpls c="8">
          <tpl fld="1" item="60"/>
          <tpl hier="17" item="12"/>
          <tpl hier="19" item="1"/>
          <tpl hier="20" item="2"/>
          <tpl hier="22" item="9"/>
          <tpl hier="23" item="5"/>
          <tpl hier="24" item="4"/>
          <tpl fld="0" item="0"/>
        </tpls>
      </m>
      <m>
        <tpls c="8">
          <tpl fld="1" item="60"/>
          <tpl hier="17" item="12"/>
          <tpl hier="19" item="1"/>
          <tpl hier="20" item="2"/>
          <tpl hier="22" item="9"/>
          <tpl hier="23" item="5"/>
          <tpl hier="24" item="4"/>
          <tpl fld="0" item="1"/>
        </tpls>
      </m>
      <m>
        <tpls c="8">
          <tpl fld="1" item="12"/>
          <tpl hier="17" item="12"/>
          <tpl hier="19" item="1"/>
          <tpl hier="20" item="2"/>
          <tpl hier="22" item="9"/>
          <tpl hier="23" item="5"/>
          <tpl hier="24" item="4"/>
          <tpl fld="0" item="0"/>
        </tpls>
      </m>
      <m>
        <tpls c="8">
          <tpl fld="1" item="12"/>
          <tpl hier="17" item="12"/>
          <tpl hier="19" item="1"/>
          <tpl hier="20" item="2"/>
          <tpl hier="22" item="9"/>
          <tpl hier="23" item="5"/>
          <tpl hier="24" item="4"/>
          <tpl fld="0" item="1"/>
        </tpls>
      </m>
      <m>
        <tpls c="8">
          <tpl fld="1" item="164"/>
          <tpl hier="17" item="12"/>
          <tpl hier="19" item="1"/>
          <tpl hier="20" item="2"/>
          <tpl hier="22" item="9"/>
          <tpl hier="23" item="5"/>
          <tpl hier="24" item="4"/>
          <tpl fld="0" item="0"/>
        </tpls>
      </m>
      <m>
        <tpls c="8">
          <tpl fld="1" item="164"/>
          <tpl hier="17" item="12"/>
          <tpl hier="19" item="1"/>
          <tpl hier="20" item="2"/>
          <tpl hier="22" item="9"/>
          <tpl hier="23" item="5"/>
          <tpl hier="24" item="4"/>
          <tpl fld="0" item="1"/>
        </tpls>
      </m>
      <n v="2">
        <tpls c="8">
          <tpl fld="1" item="116"/>
          <tpl hier="17" item="12"/>
          <tpl hier="19" item="1"/>
          <tpl hier="20" item="2"/>
          <tpl hier="22" item="9"/>
          <tpl hier="23" item="5"/>
          <tpl hier="24" item="4"/>
          <tpl fld="0" item="0"/>
        </tpls>
      </n>
      <n v="150.80000305175781">
        <tpls c="8">
          <tpl fld="1" item="116"/>
          <tpl hier="17" item="12"/>
          <tpl hier="19" item="1"/>
          <tpl hier="20" item="2"/>
          <tpl hier="22" item="9"/>
          <tpl hier="23" item="5"/>
          <tpl hier="24" item="4"/>
          <tpl fld="0" item="1"/>
        </tpls>
      </n>
      <m>
        <tpls c="8">
          <tpl fld="1" item="52"/>
          <tpl hier="17" item="12"/>
          <tpl hier="19" item="1"/>
          <tpl hier="20" item="2"/>
          <tpl hier="22" item="9"/>
          <tpl hier="23" item="5"/>
          <tpl hier="24" item="4"/>
          <tpl fld="0" item="0"/>
        </tpls>
      </m>
      <m>
        <tpls c="8">
          <tpl fld="1" item="52"/>
          <tpl hier="17" item="12"/>
          <tpl hier="19" item="1"/>
          <tpl hier="20" item="2"/>
          <tpl hier="22" item="9"/>
          <tpl hier="23" item="5"/>
          <tpl hier="24" item="4"/>
          <tpl fld="0" item="1"/>
        </tpls>
      </m>
      <n v="1">
        <tpls c="8">
          <tpl fld="1" item="195"/>
          <tpl hier="17" item="12"/>
          <tpl hier="19" item="1"/>
          <tpl hier="20" item="2"/>
          <tpl hier="22" item="9"/>
          <tpl hier="23" item="5"/>
          <tpl hier="24" item="4"/>
          <tpl fld="0" item="0"/>
        </tpls>
      </n>
      <n v="75.400001525878906">
        <tpls c="8">
          <tpl fld="1" item="195"/>
          <tpl hier="17" item="12"/>
          <tpl hier="19" item="1"/>
          <tpl hier="20" item="2"/>
          <tpl hier="22" item="9"/>
          <tpl hier="23" item="5"/>
          <tpl hier="24" item="4"/>
          <tpl fld="0" item="1"/>
        </tpls>
      </n>
      <m>
        <tpls c="8">
          <tpl fld="1" item="187"/>
          <tpl hier="17" item="12"/>
          <tpl hier="19" item="1"/>
          <tpl hier="20" item="2"/>
          <tpl hier="22" item="9"/>
          <tpl hier="23" item="5"/>
          <tpl hier="24" item="4"/>
          <tpl fld="0" item="0"/>
        </tpls>
      </m>
      <m>
        <tpls c="8">
          <tpl fld="1" item="187"/>
          <tpl hier="17" item="12"/>
          <tpl hier="19" item="1"/>
          <tpl hier="20" item="2"/>
          <tpl hier="22" item="9"/>
          <tpl hier="23" item="5"/>
          <tpl hier="24" item="4"/>
          <tpl fld="0" item="1"/>
        </tpls>
      </m>
      <n v="1">
        <tpls c="8">
          <tpl fld="1" item="179"/>
          <tpl hier="17" item="12"/>
          <tpl hier="19" item="1"/>
          <tpl hier="20" item="2"/>
          <tpl hier="22" item="9"/>
          <tpl hier="23" item="5"/>
          <tpl hier="24" item="4"/>
          <tpl fld="0" item="0"/>
        </tpls>
      </n>
      <n v="75.400001525878906">
        <tpls c="8">
          <tpl fld="1" item="179"/>
          <tpl hier="17" item="12"/>
          <tpl hier="19" item="1"/>
          <tpl hier="20" item="2"/>
          <tpl hier="22" item="9"/>
          <tpl hier="23" item="5"/>
          <tpl hier="24" item="4"/>
          <tpl fld="0" item="1"/>
        </tpls>
      </n>
      <m>
        <tpls c="8">
          <tpl fld="1" item="171"/>
          <tpl hier="17" item="12"/>
          <tpl hier="19" item="1"/>
          <tpl hier="20" item="2"/>
          <tpl hier="22" item="9"/>
          <tpl hier="23" item="5"/>
          <tpl hier="24" item="4"/>
          <tpl fld="0" item="0"/>
        </tpls>
      </m>
      <m>
        <tpls c="8">
          <tpl fld="1" item="171"/>
          <tpl hier="17" item="12"/>
          <tpl hier="19" item="1"/>
          <tpl hier="20" item="2"/>
          <tpl hier="22" item="9"/>
          <tpl hier="23" item="5"/>
          <tpl hier="24" item="4"/>
          <tpl fld="0" item="1"/>
        </tpls>
      </m>
      <m>
        <tpls c="8">
          <tpl fld="1" item="163"/>
          <tpl hier="17" item="12"/>
          <tpl hier="19" item="1"/>
          <tpl hier="20" item="2"/>
          <tpl hier="22" item="9"/>
          <tpl hier="23" item="5"/>
          <tpl hier="24" item="4"/>
          <tpl fld="0" item="0"/>
        </tpls>
      </m>
      <m>
        <tpls c="8">
          <tpl fld="1" item="163"/>
          <tpl hier="17" item="12"/>
          <tpl hier="19" item="1"/>
          <tpl hier="20" item="2"/>
          <tpl hier="22" item="9"/>
          <tpl hier="23" item="5"/>
          <tpl hier="24" item="4"/>
          <tpl fld="0" item="1"/>
        </tpls>
      </m>
      <n v="1">
        <tpls c="8">
          <tpl fld="1" item="155"/>
          <tpl hier="17" item="12"/>
          <tpl hier="19" item="1"/>
          <tpl hier="20" item="2"/>
          <tpl hier="22" item="9"/>
          <tpl hier="23" item="5"/>
          <tpl hier="24" item="4"/>
          <tpl fld="0" item="0"/>
        </tpls>
      </n>
      <n v="75.400001525878906">
        <tpls c="8">
          <tpl fld="1" item="155"/>
          <tpl hier="17" item="12"/>
          <tpl hier="19" item="1"/>
          <tpl hier="20" item="2"/>
          <tpl hier="22" item="9"/>
          <tpl hier="23" item="5"/>
          <tpl hier="24" item="4"/>
          <tpl fld="0" item="1"/>
        </tpls>
      </n>
      <m>
        <tpls c="8">
          <tpl fld="1" item="147"/>
          <tpl hier="17" item="12"/>
          <tpl hier="19" item="1"/>
          <tpl hier="20" item="2"/>
          <tpl hier="22" item="9"/>
          <tpl hier="23" item="5"/>
          <tpl hier="24" item="4"/>
          <tpl fld="0" item="0"/>
        </tpls>
      </m>
      <m>
        <tpls c="8">
          <tpl fld="1" item="147"/>
          <tpl hier="17" item="12"/>
          <tpl hier="19" item="1"/>
          <tpl hier="20" item="2"/>
          <tpl hier="22" item="9"/>
          <tpl hier="23" item="5"/>
          <tpl hier="24" item="4"/>
          <tpl fld="0" item="1"/>
        </tpls>
      </m>
      <n v="4">
        <tpls c="8">
          <tpl fld="1" item="139"/>
          <tpl hier="17" item="12"/>
          <tpl hier="19" item="1"/>
          <tpl hier="20" item="2"/>
          <tpl hier="22" item="9"/>
          <tpl hier="23" item="5"/>
          <tpl hier="24" item="4"/>
          <tpl fld="0" item="0"/>
        </tpls>
      </n>
      <n v="377.00000762939453">
        <tpls c="8">
          <tpl fld="1" item="139"/>
          <tpl hier="17" item="12"/>
          <tpl hier="19" item="1"/>
          <tpl hier="20" item="2"/>
          <tpl hier="22" item="9"/>
          <tpl hier="23" item="5"/>
          <tpl hier="24" item="4"/>
          <tpl fld="0" item="1"/>
        </tpls>
      </n>
      <n v="1">
        <tpls c="8">
          <tpl fld="1" item="131"/>
          <tpl hier="17" item="12"/>
          <tpl hier="19" item="1"/>
          <tpl hier="20" item="2"/>
          <tpl hier="22" item="9"/>
          <tpl hier="23" item="5"/>
          <tpl hier="24" item="4"/>
          <tpl fld="0" item="0"/>
        </tpls>
      </n>
      <n v="75.400001525878906">
        <tpls c="8">
          <tpl fld="1" item="131"/>
          <tpl hier="17" item="12"/>
          <tpl hier="19" item="1"/>
          <tpl hier="20" item="2"/>
          <tpl hier="22" item="9"/>
          <tpl hier="23" item="5"/>
          <tpl hier="24" item="4"/>
          <tpl fld="0" item="1"/>
        </tpls>
      </n>
      <n v="1">
        <tpls c="8">
          <tpl fld="1" item="123"/>
          <tpl hier="17" item="12"/>
          <tpl hier="19" item="1"/>
          <tpl hier="20" item="2"/>
          <tpl hier="22" item="9"/>
          <tpl hier="23" item="5"/>
          <tpl hier="24" item="4"/>
          <tpl fld="0" item="0"/>
        </tpls>
      </n>
      <n v="75.400001525878906">
        <tpls c="8">
          <tpl fld="1" item="123"/>
          <tpl hier="17" item="12"/>
          <tpl hier="19" item="1"/>
          <tpl hier="20" item="2"/>
          <tpl hier="22" item="9"/>
          <tpl hier="23" item="5"/>
          <tpl hier="24" item="4"/>
          <tpl fld="0" item="1"/>
        </tpls>
      </n>
      <m>
        <tpls c="8">
          <tpl fld="1" item="115"/>
          <tpl hier="17" item="12"/>
          <tpl hier="19" item="1"/>
          <tpl hier="20" item="2"/>
          <tpl hier="22" item="9"/>
          <tpl hier="23" item="5"/>
          <tpl hier="24" item="4"/>
          <tpl fld="0" item="0"/>
        </tpls>
      </m>
      <m>
        <tpls c="8">
          <tpl fld="1" item="115"/>
          <tpl hier="17" item="12"/>
          <tpl hier="19" item="1"/>
          <tpl hier="20" item="2"/>
          <tpl hier="22" item="9"/>
          <tpl hier="23" item="5"/>
          <tpl hier="24" item="4"/>
          <tpl fld="0" item="1"/>
        </tpls>
      </m>
      <m>
        <tpls c="8">
          <tpl fld="1" item="107"/>
          <tpl hier="17" item="12"/>
          <tpl hier="19" item="1"/>
          <tpl hier="20" item="2"/>
          <tpl hier="22" item="9"/>
          <tpl hier="23" item="5"/>
          <tpl hier="24" item="4"/>
          <tpl fld="0" item="0"/>
        </tpls>
      </m>
      <m>
        <tpls c="8">
          <tpl fld="1" item="107"/>
          <tpl hier="17" item="12"/>
          <tpl hier="19" item="1"/>
          <tpl hier="20" item="2"/>
          <tpl hier="22" item="9"/>
          <tpl hier="23" item="5"/>
          <tpl hier="24" item="4"/>
          <tpl fld="0" item="1"/>
        </tpls>
      </m>
      <m>
        <tpls c="8">
          <tpl fld="1" item="99"/>
          <tpl hier="17" item="12"/>
          <tpl hier="19" item="1"/>
          <tpl hier="20" item="2"/>
          <tpl hier="22" item="9"/>
          <tpl hier="23" item="5"/>
          <tpl hier="24" item="4"/>
          <tpl fld="0" item="0"/>
        </tpls>
      </m>
      <m>
        <tpls c="8">
          <tpl fld="1" item="99"/>
          <tpl hier="17" item="12"/>
          <tpl hier="19" item="1"/>
          <tpl hier="20" item="2"/>
          <tpl hier="22" item="9"/>
          <tpl hier="23" item="5"/>
          <tpl hier="24" item="4"/>
          <tpl fld="0" item="1"/>
        </tpls>
      </m>
      <n v="1">
        <tpls c="8">
          <tpl fld="1" item="91"/>
          <tpl hier="17" item="12"/>
          <tpl hier="19" item="1"/>
          <tpl hier="20" item="2"/>
          <tpl hier="22" item="9"/>
          <tpl hier="23" item="5"/>
          <tpl hier="24" item="4"/>
          <tpl fld="0" item="0"/>
        </tpls>
      </n>
      <n v="75.400001525878906">
        <tpls c="8">
          <tpl fld="1" item="91"/>
          <tpl hier="17" item="12"/>
          <tpl hier="19" item="1"/>
          <tpl hier="20" item="2"/>
          <tpl hier="22" item="9"/>
          <tpl hier="23" item="5"/>
          <tpl hier="24" item="4"/>
          <tpl fld="0" item="1"/>
        </tpls>
      </n>
      <n v="1">
        <tpls c="8">
          <tpl fld="1" item="83"/>
          <tpl hier="17" item="12"/>
          <tpl hier="19" item="1"/>
          <tpl hier="20" item="2"/>
          <tpl hier="22" item="9"/>
          <tpl hier="23" item="5"/>
          <tpl hier="24" item="4"/>
          <tpl fld="0" item="0"/>
        </tpls>
      </n>
      <n v="75.400001525878906">
        <tpls c="8">
          <tpl fld="1" item="83"/>
          <tpl hier="17" item="12"/>
          <tpl hier="19" item="1"/>
          <tpl hier="20" item="2"/>
          <tpl hier="22" item="9"/>
          <tpl hier="23" item="5"/>
          <tpl hier="24" item="4"/>
          <tpl fld="0" item="1"/>
        </tpls>
      </n>
      <m>
        <tpls c="8">
          <tpl fld="1" item="75"/>
          <tpl hier="17" item="12"/>
          <tpl hier="19" item="1"/>
          <tpl hier="20" item="2"/>
          <tpl hier="22" item="9"/>
          <tpl hier="23" item="5"/>
          <tpl hier="24" item="4"/>
          <tpl fld="0" item="0"/>
        </tpls>
      </m>
      <m>
        <tpls c="8">
          <tpl fld="1" item="75"/>
          <tpl hier="17" item="12"/>
          <tpl hier="19" item="1"/>
          <tpl hier="20" item="2"/>
          <tpl hier="22" item="9"/>
          <tpl hier="23" item="5"/>
          <tpl hier="24" item="4"/>
          <tpl fld="0" item="1"/>
        </tpls>
      </m>
      <n v="1">
        <tpls c="8">
          <tpl fld="1" item="67"/>
          <tpl hier="17" item="12"/>
          <tpl hier="19" item="1"/>
          <tpl hier="20" item="2"/>
          <tpl hier="22" item="9"/>
          <tpl hier="23" item="5"/>
          <tpl hier="24" item="4"/>
          <tpl fld="0" item="0"/>
        </tpls>
      </n>
      <n v="75.400001525878906">
        <tpls c="8">
          <tpl fld="1" item="67"/>
          <tpl hier="17" item="12"/>
          <tpl hier="19" item="1"/>
          <tpl hier="20" item="2"/>
          <tpl hier="22" item="9"/>
          <tpl hier="23" item="5"/>
          <tpl hier="24" item="4"/>
          <tpl fld="0" item="1"/>
        </tpls>
      </n>
      <m>
        <tpls c="8">
          <tpl fld="1" item="59"/>
          <tpl hier="17" item="12"/>
          <tpl hier="19" item="1"/>
          <tpl hier="20" item="2"/>
          <tpl hier="22" item="9"/>
          <tpl hier="23" item="5"/>
          <tpl hier="24" item="4"/>
          <tpl fld="0" item="0"/>
        </tpls>
      </m>
      <m>
        <tpls c="8">
          <tpl fld="1" item="59"/>
          <tpl hier="17" item="12"/>
          <tpl hier="19" item="1"/>
          <tpl hier="20" item="2"/>
          <tpl hier="22" item="9"/>
          <tpl hier="23" item="5"/>
          <tpl hier="24" item="4"/>
          <tpl fld="0" item="1"/>
        </tpls>
      </m>
      <n v="1">
        <tpls c="8">
          <tpl fld="1" item="51"/>
          <tpl hier="17" item="12"/>
          <tpl hier="19" item="1"/>
          <tpl hier="20" item="2"/>
          <tpl hier="22" item="9"/>
          <tpl hier="23" item="5"/>
          <tpl hier="24" item="4"/>
          <tpl fld="0" item="0"/>
        </tpls>
      </n>
      <n v="75.400001525878906">
        <tpls c="8">
          <tpl fld="1" item="51"/>
          <tpl hier="17" item="12"/>
          <tpl hier="19" item="1"/>
          <tpl hier="20" item="2"/>
          <tpl hier="22" item="9"/>
          <tpl hier="23" item="5"/>
          <tpl hier="24" item="4"/>
          <tpl fld="0" item="1"/>
        </tpls>
      </n>
      <m>
        <tpls c="8">
          <tpl fld="1" item="43"/>
          <tpl hier="17" item="12"/>
          <tpl hier="19" item="1"/>
          <tpl hier="20" item="2"/>
          <tpl hier="22" item="9"/>
          <tpl hier="23" item="5"/>
          <tpl hier="24" item="4"/>
          <tpl fld="0" item="0"/>
        </tpls>
      </m>
      <m>
        <tpls c="8">
          <tpl fld="1" item="43"/>
          <tpl hier="17" item="12"/>
          <tpl hier="19" item="1"/>
          <tpl hier="20" item="2"/>
          <tpl hier="22" item="9"/>
          <tpl hier="23" item="5"/>
          <tpl hier="24" item="4"/>
          <tpl fld="0" item="1"/>
        </tpls>
      </m>
      <m>
        <tpls c="8">
          <tpl fld="1" item="35"/>
          <tpl hier="17" item="12"/>
          <tpl hier="19" item="1"/>
          <tpl hier="20" item="2"/>
          <tpl hier="22" item="9"/>
          <tpl hier="23" item="5"/>
          <tpl hier="24" item="4"/>
          <tpl fld="0" item="0"/>
        </tpls>
      </m>
      <m>
        <tpls c="8">
          <tpl fld="1" item="35"/>
          <tpl hier="17" item="12"/>
          <tpl hier="19" item="1"/>
          <tpl hier="20" item="2"/>
          <tpl hier="22" item="9"/>
          <tpl hier="23" item="5"/>
          <tpl hier="24" item="4"/>
          <tpl fld="0" item="1"/>
        </tpls>
      </m>
      <m>
        <tpls c="8">
          <tpl fld="1" item="27"/>
          <tpl hier="17" item="12"/>
          <tpl hier="19" item="1"/>
          <tpl hier="20" item="2"/>
          <tpl hier="22" item="9"/>
          <tpl hier="23" item="5"/>
          <tpl hier="24" item="4"/>
          <tpl fld="0" item="0"/>
        </tpls>
      </m>
      <m>
        <tpls c="8">
          <tpl fld="1" item="27"/>
          <tpl hier="17" item="12"/>
          <tpl hier="19" item="1"/>
          <tpl hier="20" item="2"/>
          <tpl hier="22" item="9"/>
          <tpl hier="23" item="5"/>
          <tpl hier="24" item="4"/>
          <tpl fld="0" item="1"/>
        </tpls>
      </m>
      <m>
        <tpls c="8">
          <tpl fld="1" item="19"/>
          <tpl hier="17" item="12"/>
          <tpl hier="19" item="1"/>
          <tpl hier="20" item="2"/>
          <tpl hier="22" item="9"/>
          <tpl hier="23" item="5"/>
          <tpl hier="24" item="4"/>
          <tpl fld="0" item="0"/>
        </tpls>
      </m>
      <m>
        <tpls c="8">
          <tpl fld="1" item="19"/>
          <tpl hier="17" item="12"/>
          <tpl hier="19" item="1"/>
          <tpl hier="20" item="2"/>
          <tpl hier="22" item="9"/>
          <tpl hier="23" item="5"/>
          <tpl hier="24" item="4"/>
          <tpl fld="0" item="1"/>
        </tpls>
      </m>
      <m>
        <tpls c="8">
          <tpl fld="1" item="11"/>
          <tpl hier="17" item="12"/>
          <tpl hier="19" item="1"/>
          <tpl hier="20" item="2"/>
          <tpl hier="22" item="9"/>
          <tpl hier="23" item="5"/>
          <tpl hier="24" item="4"/>
          <tpl fld="0" item="0"/>
        </tpls>
      </m>
      <m>
        <tpls c="8">
          <tpl fld="1" item="11"/>
          <tpl hier="17" item="12"/>
          <tpl hier="19" item="1"/>
          <tpl hier="20" item="2"/>
          <tpl hier="22" item="9"/>
          <tpl hier="23" item="5"/>
          <tpl hier="24" item="4"/>
          <tpl fld="0" item="1"/>
        </tpls>
      </m>
      <m>
        <tpls c="8">
          <tpl fld="1" item="3"/>
          <tpl hier="17" item="12"/>
          <tpl hier="19" item="1"/>
          <tpl hier="20" item="2"/>
          <tpl hier="22" item="9"/>
          <tpl hier="23" item="5"/>
          <tpl hier="24" item="4"/>
          <tpl fld="0" item="0"/>
        </tpls>
      </m>
      <m>
        <tpls c="8">
          <tpl fld="1" item="3"/>
          <tpl hier="17" item="12"/>
          <tpl hier="19" item="1"/>
          <tpl hier="20" item="2"/>
          <tpl hier="22" item="9"/>
          <tpl hier="23" item="5"/>
          <tpl hier="24" item="4"/>
          <tpl fld="0" item="1"/>
        </tpls>
      </m>
      <n v="2">
        <tpls c="8">
          <tpl fld="1" item="17"/>
          <tpl hier="17" item="12"/>
          <tpl hier="19" item="1"/>
          <tpl hier="20" item="2"/>
          <tpl hier="22" item="9"/>
          <tpl hier="23" item="5"/>
          <tpl hier="24" item="4"/>
          <tpl fld="0" item="0"/>
        </tpls>
      </n>
      <n v="226.20000457763672">
        <tpls c="8">
          <tpl fld="1" item="17"/>
          <tpl hier="17" item="12"/>
          <tpl hier="19" item="1"/>
          <tpl hier="20" item="2"/>
          <tpl hier="22" item="9"/>
          <tpl hier="23" item="5"/>
          <tpl hier="24" item="4"/>
          <tpl fld="0" item="1"/>
        </tpls>
      </n>
      <m>
        <tpls c="8">
          <tpl fld="1" item="31"/>
          <tpl hier="17" item="12"/>
          <tpl hier="19" item="1"/>
          <tpl hier="20" item="2"/>
          <tpl hier="22" item="9"/>
          <tpl hier="23" item="5"/>
          <tpl hier="24" item="4"/>
          <tpl fld="0" item="0"/>
        </tpls>
      </m>
      <m>
        <tpls c="8">
          <tpl fld="1" item="31"/>
          <tpl hier="17" item="12"/>
          <tpl hier="19" item="1"/>
          <tpl hier="20" item="2"/>
          <tpl hier="22" item="9"/>
          <tpl hier="23" item="5"/>
          <tpl hier="24" item="4"/>
          <tpl fld="0" item="1"/>
        </tpls>
      </m>
      <m>
        <tpls c="8">
          <tpl fld="1" item="172"/>
          <tpl hier="17" item="12"/>
          <tpl hier="19" item="1"/>
          <tpl hier="20" item="2"/>
          <tpl hier="22" item="9"/>
          <tpl hier="23" item="5"/>
          <tpl hier="24" item="4"/>
          <tpl fld="0" item="0"/>
        </tpls>
      </m>
      <m>
        <tpls c="8">
          <tpl fld="1" item="172"/>
          <tpl hier="17" item="12"/>
          <tpl hier="19" item="1"/>
          <tpl hier="20" item="2"/>
          <tpl hier="22" item="9"/>
          <tpl hier="23" item="5"/>
          <tpl hier="24" item="4"/>
          <tpl fld="0" item="1"/>
        </tpls>
      </m>
      <m>
        <tpls c="8">
          <tpl fld="1" item="124"/>
          <tpl hier="17" item="12"/>
          <tpl hier="19" item="1"/>
          <tpl hier="20" item="2"/>
          <tpl hier="22" item="9"/>
          <tpl hier="23" item="5"/>
          <tpl hier="24" item="4"/>
          <tpl fld="0" item="0"/>
        </tpls>
      </m>
      <m>
        <tpls c="8">
          <tpl fld="1" item="124"/>
          <tpl hier="17" item="12"/>
          <tpl hier="19" item="1"/>
          <tpl hier="20" item="2"/>
          <tpl hier="22" item="9"/>
          <tpl hier="23" item="5"/>
          <tpl hier="24" item="4"/>
          <tpl fld="0" item="1"/>
        </tpls>
      </m>
      <m>
        <tpls c="8">
          <tpl fld="1" item="68"/>
          <tpl hier="17" item="12"/>
          <tpl hier="19" item="1"/>
          <tpl hier="20" item="2"/>
          <tpl hier="22" item="9"/>
          <tpl hier="23" item="5"/>
          <tpl hier="24" item="4"/>
          <tpl fld="0" item="0"/>
        </tpls>
      </m>
      <m>
        <tpls c="8">
          <tpl fld="1" item="68"/>
          <tpl hier="17" item="12"/>
          <tpl hier="19" item="1"/>
          <tpl hier="20" item="2"/>
          <tpl hier="22" item="9"/>
          <tpl hier="23" item="5"/>
          <tpl hier="24" item="4"/>
          <tpl fld="0" item="1"/>
        </tpls>
      </m>
      <m>
        <tpls c="8">
          <tpl fld="1" item="20"/>
          <tpl hier="17" item="12"/>
          <tpl hier="19" item="1"/>
          <tpl hier="20" item="2"/>
          <tpl hier="22" item="9"/>
          <tpl hier="23" item="5"/>
          <tpl hier="24" item="4"/>
          <tpl fld="0" item="0"/>
        </tpls>
      </m>
      <m>
        <tpls c="8">
          <tpl fld="1" item="20"/>
          <tpl hier="17" item="12"/>
          <tpl hier="19" item="1"/>
          <tpl hier="20" item="2"/>
          <tpl hier="22" item="9"/>
          <tpl hier="23" item="5"/>
          <tpl hier="24" item="4"/>
          <tpl fld="0" item="1"/>
        </tpls>
      </m>
      <m>
        <tpls c="8">
          <tpl fld="1" item="73"/>
          <tpl hier="17" item="13"/>
          <tpl hier="19" item="1"/>
          <tpl hier="20" item="2"/>
          <tpl hier="22" item="9"/>
          <tpl hier="23" item="5"/>
          <tpl hier="24" item="4"/>
          <tpl fld="0" item="1"/>
        </tpls>
      </m>
      <m>
        <tpls c="8">
          <tpl fld="1" item="49"/>
          <tpl hier="17" item="13"/>
          <tpl hier="19" item="1"/>
          <tpl hier="20" item="2"/>
          <tpl hier="22" item="9"/>
          <tpl hier="23" item="5"/>
          <tpl hier="24" item="4"/>
          <tpl fld="0" item="1"/>
        </tpls>
      </m>
      <m>
        <tpls c="8">
          <tpl fld="1" item="137"/>
          <tpl hier="17" item="13"/>
          <tpl hier="19" item="1"/>
          <tpl hier="20" item="2"/>
          <tpl hier="22" item="9"/>
          <tpl hier="23" item="5"/>
          <tpl hier="24" item="4"/>
          <tpl fld="0" item="1"/>
        </tpls>
      </m>
      <n v="226.20000457763672">
        <tpls c="8">
          <tpl fld="1" item="81"/>
          <tpl hier="17" item="13"/>
          <tpl hier="19" item="1"/>
          <tpl hier="20" item="2"/>
          <tpl hier="22" item="9"/>
          <tpl hier="23" item="5"/>
          <tpl hier="24" item="4"/>
          <tpl fld="0" item="1"/>
        </tpls>
      </n>
      <n v="75.400001525878906">
        <tpls c="8">
          <tpl fld="1" item="194"/>
          <tpl hier="17" item="13"/>
          <tpl hier="19" item="1"/>
          <tpl hier="20" item="2"/>
          <tpl hier="22" item="9"/>
          <tpl hier="23" item="5"/>
          <tpl hier="24" item="4"/>
          <tpl fld="0" item="1"/>
        </tpls>
      </n>
      <m>
        <tpls c="8">
          <tpl fld="1" item="186"/>
          <tpl hier="17" item="13"/>
          <tpl hier="19" item="1"/>
          <tpl hier="20" item="2"/>
          <tpl hier="22" item="9"/>
          <tpl hier="23" item="5"/>
          <tpl hier="24" item="4"/>
          <tpl fld="0" item="1"/>
        </tpls>
      </m>
      <n v="75.400001525878906">
        <tpls c="8">
          <tpl fld="1" item="178"/>
          <tpl hier="17" item="13"/>
          <tpl hier="19" item="1"/>
          <tpl hier="20" item="2"/>
          <tpl hier="22" item="9"/>
          <tpl hier="23" item="5"/>
          <tpl hier="24" item="4"/>
          <tpl fld="0" item="1"/>
        </tpls>
      </n>
      <m>
        <tpls c="8">
          <tpl fld="1" item="170"/>
          <tpl hier="17" item="13"/>
          <tpl hier="19" item="1"/>
          <tpl hier="20" item="2"/>
          <tpl hier="22" item="9"/>
          <tpl hier="23" item="5"/>
          <tpl hier="24" item="4"/>
          <tpl fld="0" item="1"/>
        </tpls>
      </m>
      <m>
        <tpls c="8">
          <tpl fld="1" item="162"/>
          <tpl hier="17" item="13"/>
          <tpl hier="19" item="1"/>
          <tpl hier="20" item="2"/>
          <tpl hier="22" item="9"/>
          <tpl hier="23" item="5"/>
          <tpl hier="24" item="4"/>
          <tpl fld="0" item="1"/>
        </tpls>
      </m>
      <m>
        <tpls c="8">
          <tpl fld="1" item="154"/>
          <tpl hier="17" item="13"/>
          <tpl hier="19" item="1"/>
          <tpl hier="20" item="2"/>
          <tpl hier="22" item="9"/>
          <tpl hier="23" item="5"/>
          <tpl hier="24" item="4"/>
          <tpl fld="0" item="1"/>
        </tpls>
      </m>
      <m>
        <tpls c="8">
          <tpl fld="1" item="146"/>
          <tpl hier="17" item="13"/>
          <tpl hier="19" item="1"/>
          <tpl hier="20" item="2"/>
          <tpl hier="22" item="9"/>
          <tpl hier="23" item="5"/>
          <tpl hier="24" item="4"/>
          <tpl fld="0" item="1"/>
        </tpls>
      </m>
      <m>
        <tpls c="8">
          <tpl fld="1" item="138"/>
          <tpl hier="17" item="13"/>
          <tpl hier="19" item="1"/>
          <tpl hier="20" item="2"/>
          <tpl hier="22" item="9"/>
          <tpl hier="23" item="5"/>
          <tpl hier="24" item="4"/>
          <tpl fld="0" item="1"/>
        </tpls>
      </m>
      <m>
        <tpls c="8">
          <tpl fld="1" item="130"/>
          <tpl hier="17" item="13"/>
          <tpl hier="19" item="1"/>
          <tpl hier="20" item="2"/>
          <tpl hier="22" item="9"/>
          <tpl hier="23" item="5"/>
          <tpl hier="24" item="4"/>
          <tpl fld="0" item="1"/>
        </tpls>
      </m>
      <n v="75.400001525878906">
        <tpls c="8">
          <tpl fld="1" item="122"/>
          <tpl hier="17" item="13"/>
          <tpl hier="19" item="1"/>
          <tpl hier="20" item="2"/>
          <tpl hier="22" item="9"/>
          <tpl hier="23" item="5"/>
          <tpl hier="24" item="4"/>
          <tpl fld="0" item="1"/>
        </tpls>
      </n>
      <n v="301.60000610351563">
        <tpls c="8">
          <tpl fld="1" item="114"/>
          <tpl hier="17" item="13"/>
          <tpl hier="19" item="1"/>
          <tpl hier="20" item="2"/>
          <tpl hier="22" item="9"/>
          <tpl hier="23" item="5"/>
          <tpl hier="24" item="4"/>
          <tpl fld="0" item="1"/>
        </tpls>
      </n>
      <n v="75.400001525878906">
        <tpls c="8">
          <tpl fld="1" item="106"/>
          <tpl hier="17" item="13"/>
          <tpl hier="19" item="1"/>
          <tpl hier="20" item="2"/>
          <tpl hier="22" item="9"/>
          <tpl hier="23" item="5"/>
          <tpl hier="24" item="4"/>
          <tpl fld="0" item="1"/>
        </tpls>
      </n>
      <m>
        <tpls c="8">
          <tpl fld="1" item="98"/>
          <tpl hier="17" item="13"/>
          <tpl hier="19" item="1"/>
          <tpl hier="20" item="2"/>
          <tpl hier="22" item="9"/>
          <tpl hier="23" item="5"/>
          <tpl hier="24" item="4"/>
          <tpl fld="0" item="1"/>
        </tpls>
      </m>
      <m>
        <tpls c="8">
          <tpl fld="1" item="90"/>
          <tpl hier="17" item="13"/>
          <tpl hier="19" item="1"/>
          <tpl hier="20" item="2"/>
          <tpl hier="22" item="9"/>
          <tpl hier="23" item="5"/>
          <tpl hier="24" item="4"/>
          <tpl fld="0" item="1"/>
        </tpls>
      </m>
      <m>
        <tpls c="8">
          <tpl fld="1" item="82"/>
          <tpl hier="17" item="13"/>
          <tpl hier="19" item="1"/>
          <tpl hier="20" item="2"/>
          <tpl hier="22" item="9"/>
          <tpl hier="23" item="5"/>
          <tpl hier="24" item="4"/>
          <tpl fld="0" item="1"/>
        </tpls>
      </m>
      <m>
        <tpls c="8">
          <tpl fld="1" item="74"/>
          <tpl hier="17" item="13"/>
          <tpl hier="19" item="1"/>
          <tpl hier="20" item="2"/>
          <tpl hier="22" item="9"/>
          <tpl hier="23" item="5"/>
          <tpl hier="24" item="4"/>
          <tpl fld="0" item="1"/>
        </tpls>
      </m>
      <n v="75.400001525878906">
        <tpls c="8">
          <tpl fld="1" item="66"/>
          <tpl hier="17" item="13"/>
          <tpl hier="19" item="1"/>
          <tpl hier="20" item="2"/>
          <tpl hier="22" item="9"/>
          <tpl hier="23" item="5"/>
          <tpl hier="24" item="4"/>
          <tpl fld="0" item="1"/>
        </tpls>
      </n>
      <m>
        <tpls c="8">
          <tpl fld="1" item="58"/>
          <tpl hier="17" item="13"/>
          <tpl hier="19" item="1"/>
          <tpl hier="20" item="2"/>
          <tpl hier="22" item="9"/>
          <tpl hier="23" item="5"/>
          <tpl hier="24" item="4"/>
          <tpl fld="0" item="1"/>
        </tpls>
      </m>
      <m>
        <tpls c="8">
          <tpl fld="1" item="50"/>
          <tpl hier="17" item="13"/>
          <tpl hier="19" item="1"/>
          <tpl hier="20" item="2"/>
          <tpl hier="22" item="9"/>
          <tpl hier="23" item="5"/>
          <tpl hier="24" item="4"/>
          <tpl fld="0" item="1"/>
        </tpls>
      </m>
      <m>
        <tpls c="8">
          <tpl fld="1" item="42"/>
          <tpl hier="17" item="13"/>
          <tpl hier="19" item="1"/>
          <tpl hier="20" item="2"/>
          <tpl hier="22" item="9"/>
          <tpl hier="23" item="5"/>
          <tpl hier="24" item="4"/>
          <tpl fld="0" item="1"/>
        </tpls>
      </m>
      <n v="150.80000305175781">
        <tpls c="8">
          <tpl fld="1" item="34"/>
          <tpl hier="17" item="13"/>
          <tpl hier="19" item="1"/>
          <tpl hier="20" item="2"/>
          <tpl hier="22" item="9"/>
          <tpl hier="23" item="5"/>
          <tpl hier="24" item="4"/>
          <tpl fld="0" item="1"/>
        </tpls>
      </n>
      <n v="150.80000305175781">
        <tpls c="8">
          <tpl fld="1" item="26"/>
          <tpl hier="17" item="13"/>
          <tpl hier="19" item="1"/>
          <tpl hier="20" item="2"/>
          <tpl hier="22" item="9"/>
          <tpl hier="23" item="5"/>
          <tpl hier="24" item="4"/>
          <tpl fld="0" item="1"/>
        </tpls>
      </n>
      <m>
        <tpls c="8">
          <tpl fld="1" item="18"/>
          <tpl hier="17" item="13"/>
          <tpl hier="19" item="1"/>
          <tpl hier="20" item="2"/>
          <tpl hier="22" item="9"/>
          <tpl hier="23" item="5"/>
          <tpl hier="24" item="4"/>
          <tpl fld="0" item="1"/>
        </tpls>
      </m>
      <m>
        <tpls c="8">
          <tpl fld="1" item="10"/>
          <tpl hier="17" item="13"/>
          <tpl hier="19" item="1"/>
          <tpl hier="20" item="2"/>
          <tpl hier="22" item="9"/>
          <tpl hier="23" item="5"/>
          <tpl hier="24" item="4"/>
          <tpl fld="0" item="1"/>
        </tpls>
      </m>
      <n v="150.80000305175781">
        <tpls c="8">
          <tpl fld="1" item="2"/>
          <tpl hier="17" item="13"/>
          <tpl hier="19" item="1"/>
          <tpl hier="20" item="2"/>
          <tpl hier="22" item="9"/>
          <tpl hier="23" item="5"/>
          <tpl hier="24" item="4"/>
          <tpl fld="0" item="1"/>
        </tpls>
      </n>
      <n v="75.400001525878906">
        <tpls c="8">
          <tpl fld="1" item="198"/>
          <tpl hier="17" item="13"/>
          <tpl hier="19" item="1"/>
          <tpl hier="20" item="2"/>
          <tpl hier="22" item="9"/>
          <tpl hier="23" item="5"/>
          <tpl hier="24" item="4"/>
          <tpl fld="0" item="1"/>
        </tpls>
      </n>
      <m>
        <tpls c="8">
          <tpl fld="1" item="190"/>
          <tpl hier="17" item="13"/>
          <tpl hier="19" item="1"/>
          <tpl hier="20" item="2"/>
          <tpl hier="22" item="9"/>
          <tpl hier="23" item="5"/>
          <tpl hier="24" item="4"/>
          <tpl fld="0" item="1"/>
        </tpls>
      </m>
      <m>
        <tpls c="8">
          <tpl fld="1" item="182"/>
          <tpl hier="17" item="13"/>
          <tpl hier="19" item="1"/>
          <tpl hier="20" item="2"/>
          <tpl hier="22" item="9"/>
          <tpl hier="23" item="5"/>
          <tpl hier="24" item="4"/>
          <tpl fld="0" item="1"/>
        </tpls>
      </m>
      <m>
        <tpls c="8">
          <tpl fld="1" item="174"/>
          <tpl hier="17" item="13"/>
          <tpl hier="19" item="1"/>
          <tpl hier="20" item="2"/>
          <tpl hier="22" item="9"/>
          <tpl hier="23" item="5"/>
          <tpl hier="24" item="4"/>
          <tpl fld="0" item="1"/>
        </tpls>
      </m>
      <m>
        <tpls c="8">
          <tpl fld="1" item="166"/>
          <tpl hier="17" item="13"/>
          <tpl hier="19" item="1"/>
          <tpl hier="20" item="2"/>
          <tpl hier="22" item="9"/>
          <tpl hier="23" item="5"/>
          <tpl hier="24" item="4"/>
          <tpl fld="0" item="1"/>
        </tpls>
      </m>
      <m>
        <tpls c="8">
          <tpl fld="1" item="158"/>
          <tpl hier="17" item="13"/>
          <tpl hier="19" item="1"/>
          <tpl hier="20" item="2"/>
          <tpl hier="22" item="9"/>
          <tpl hier="23" item="5"/>
          <tpl hier="24" item="4"/>
          <tpl fld="0" item="1"/>
        </tpls>
      </m>
      <m>
        <tpls c="8">
          <tpl fld="1" item="150"/>
          <tpl hier="17" item="13"/>
          <tpl hier="19" item="1"/>
          <tpl hier="20" item="2"/>
          <tpl hier="22" item="9"/>
          <tpl hier="23" item="5"/>
          <tpl hier="24" item="4"/>
          <tpl fld="0" item="1"/>
        </tpls>
      </m>
      <n v="75.400001525878906">
        <tpls c="8">
          <tpl fld="1" item="142"/>
          <tpl hier="17" item="13"/>
          <tpl hier="19" item="1"/>
          <tpl hier="20" item="2"/>
          <tpl hier="22" item="9"/>
          <tpl hier="23" item="5"/>
          <tpl hier="24" item="4"/>
          <tpl fld="0" item="1"/>
        </tpls>
      </n>
      <m>
        <tpls c="8">
          <tpl fld="1" item="134"/>
          <tpl hier="17" item="13"/>
          <tpl hier="19" item="1"/>
          <tpl hier="20" item="2"/>
          <tpl hier="22" item="9"/>
          <tpl hier="23" item="5"/>
          <tpl hier="24" item="4"/>
          <tpl fld="0" item="1"/>
        </tpls>
      </m>
      <n v="75.400001525878906">
        <tpls c="8">
          <tpl fld="1" item="126"/>
          <tpl hier="17" item="13"/>
          <tpl hier="19" item="1"/>
          <tpl hier="20" item="2"/>
          <tpl hier="22" item="9"/>
          <tpl hier="23" item="5"/>
          <tpl hier="24" item="4"/>
          <tpl fld="0" item="1"/>
        </tpls>
      </n>
      <n v="75.400001525878906">
        <tpls c="8">
          <tpl fld="1" item="118"/>
          <tpl hier="17" item="13"/>
          <tpl hier="19" item="1"/>
          <tpl hier="20" item="2"/>
          <tpl hier="22" item="9"/>
          <tpl hier="23" item="5"/>
          <tpl hier="24" item="4"/>
          <tpl fld="0" item="1"/>
        </tpls>
      </n>
      <m>
        <tpls c="8">
          <tpl fld="1" item="110"/>
          <tpl hier="17" item="13"/>
          <tpl hier="19" item="1"/>
          <tpl hier="20" item="2"/>
          <tpl hier="22" item="9"/>
          <tpl hier="23" item="5"/>
          <tpl hier="24" item="4"/>
          <tpl fld="0" item="1"/>
        </tpls>
      </m>
      <m>
        <tpls c="8">
          <tpl fld="1" item="102"/>
          <tpl hier="17" item="13"/>
          <tpl hier="19" item="1"/>
          <tpl hier="20" item="2"/>
          <tpl hier="22" item="9"/>
          <tpl hier="23" item="5"/>
          <tpl hier="24" item="4"/>
          <tpl fld="0" item="1"/>
        </tpls>
      </m>
      <m>
        <tpls c="8">
          <tpl fld="1" item="94"/>
          <tpl hier="17" item="13"/>
          <tpl hier="19" item="1"/>
          <tpl hier="20" item="2"/>
          <tpl hier="22" item="9"/>
          <tpl hier="23" item="5"/>
          <tpl hier="24" item="4"/>
          <tpl fld="0" item="1"/>
        </tpls>
      </m>
      <m>
        <tpls c="8">
          <tpl fld="1" item="86"/>
          <tpl hier="17" item="13"/>
          <tpl hier="19" item="1"/>
          <tpl hier="20" item="2"/>
          <tpl hier="22" item="9"/>
          <tpl hier="23" item="5"/>
          <tpl hier="24" item="4"/>
          <tpl fld="0" item="1"/>
        </tpls>
      </m>
      <m>
        <tpls c="8">
          <tpl fld="1" item="78"/>
          <tpl hier="17" item="13"/>
          <tpl hier="19" item="1"/>
          <tpl hier="20" item="2"/>
          <tpl hier="22" item="9"/>
          <tpl hier="23" item="5"/>
          <tpl hier="24" item="4"/>
          <tpl fld="0" item="1"/>
        </tpls>
      </m>
      <m>
        <tpls c="8">
          <tpl fld="1" item="70"/>
          <tpl hier="17" item="13"/>
          <tpl hier="19" item="1"/>
          <tpl hier="20" item="2"/>
          <tpl hier="22" item="9"/>
          <tpl hier="23" item="5"/>
          <tpl hier="24" item="4"/>
          <tpl fld="0" item="1"/>
        </tpls>
      </m>
      <m>
        <tpls c="8">
          <tpl fld="1" item="62"/>
          <tpl hier="17" item="13"/>
          <tpl hier="19" item="1"/>
          <tpl hier="20" item="2"/>
          <tpl hier="22" item="9"/>
          <tpl hier="23" item="5"/>
          <tpl hier="24" item="4"/>
          <tpl fld="0" item="1"/>
        </tpls>
      </m>
      <m>
        <tpls c="8">
          <tpl fld="1" item="54"/>
          <tpl hier="17" item="13"/>
          <tpl hier="19" item="1"/>
          <tpl hier="20" item="2"/>
          <tpl hier="22" item="9"/>
          <tpl hier="23" item="5"/>
          <tpl hier="24" item="4"/>
          <tpl fld="0" item="1"/>
        </tpls>
      </m>
      <m>
        <tpls c="8">
          <tpl fld="1" item="46"/>
          <tpl hier="17" item="13"/>
          <tpl hier="19" item="1"/>
          <tpl hier="20" item="2"/>
          <tpl hier="22" item="9"/>
          <tpl hier="23" item="5"/>
          <tpl hier="24" item="4"/>
          <tpl fld="0" item="1"/>
        </tpls>
      </m>
      <m>
        <tpls c="8">
          <tpl fld="1" item="38"/>
          <tpl hier="17" item="13"/>
          <tpl hier="19" item="1"/>
          <tpl hier="20" item="2"/>
          <tpl hier="22" item="9"/>
          <tpl hier="23" item="5"/>
          <tpl hier="24" item="4"/>
          <tpl fld="0" item="1"/>
        </tpls>
      </m>
      <n v="150.80000305175781">
        <tpls c="8">
          <tpl fld="1" item="30"/>
          <tpl hier="17" item="13"/>
          <tpl hier="19" item="1"/>
          <tpl hier="20" item="2"/>
          <tpl hier="22" item="9"/>
          <tpl hier="23" item="5"/>
          <tpl hier="24" item="4"/>
          <tpl fld="0" item="1"/>
        </tpls>
      </n>
      <n v="75.400001525878906">
        <tpls c="8">
          <tpl fld="1" item="22"/>
          <tpl hier="17" item="13"/>
          <tpl hier="19" item="1"/>
          <tpl hier="20" item="2"/>
          <tpl hier="22" item="9"/>
          <tpl hier="23" item="5"/>
          <tpl hier="24" item="4"/>
          <tpl fld="0" item="1"/>
        </tpls>
      </n>
      <n v="75.400001525878906">
        <tpls c="8">
          <tpl fld="1" item="14"/>
          <tpl hier="17" item="13"/>
          <tpl hier="19" item="1"/>
          <tpl hier="20" item="2"/>
          <tpl hier="22" item="9"/>
          <tpl hier="23" item="5"/>
          <tpl hier="24" item="4"/>
          <tpl fld="0" item="1"/>
        </tpls>
      </n>
      <m>
        <tpls c="8">
          <tpl fld="1" item="6"/>
          <tpl hier="17" item="13"/>
          <tpl hier="19" item="1"/>
          <tpl hier="20" item="2"/>
          <tpl hier="22" item="9"/>
          <tpl hier="23" item="5"/>
          <tpl hier="24" item="4"/>
          <tpl fld="0" item="1"/>
        </tpls>
      </m>
      <m>
        <tpls c="8">
          <tpl fld="1" item="25"/>
          <tpl hier="17" item="13"/>
          <tpl hier="19" item="1"/>
          <tpl hier="20" item="2"/>
          <tpl hier="22" item="9"/>
          <tpl hier="23" item="5"/>
          <tpl hier="24" item="4"/>
          <tpl fld="0" item="1"/>
        </tpls>
      </m>
      <n v="1">
        <tpls c="8">
          <tpl fld="1" item="198"/>
          <tpl hier="17" item="13"/>
          <tpl hier="19" item="1"/>
          <tpl hier="20" item="2"/>
          <tpl hier="22" item="9"/>
          <tpl hier="23" item="5"/>
          <tpl hier="24" item="4"/>
          <tpl fld="0" item="0"/>
        </tpls>
      </n>
      <n v="1">
        <tpls c="8">
          <tpl fld="1" item="194"/>
          <tpl hier="17" item="13"/>
          <tpl hier="19" item="1"/>
          <tpl hier="20" item="2"/>
          <tpl hier="22" item="9"/>
          <tpl hier="23" item="5"/>
          <tpl hier="24" item="4"/>
          <tpl fld="0" item="0"/>
        </tpls>
      </n>
      <m>
        <tpls c="8">
          <tpl fld="1" item="190"/>
          <tpl hier="17" item="13"/>
          <tpl hier="19" item="1"/>
          <tpl hier="20" item="2"/>
          <tpl hier="22" item="9"/>
          <tpl hier="23" item="5"/>
          <tpl hier="24" item="4"/>
          <tpl fld="0" item="0"/>
        </tpls>
      </m>
      <m>
        <tpls c="8">
          <tpl fld="1" item="186"/>
          <tpl hier="17" item="13"/>
          <tpl hier="19" item="1"/>
          <tpl hier="20" item="2"/>
          <tpl hier="22" item="9"/>
          <tpl hier="23" item="5"/>
          <tpl hier="24" item="4"/>
          <tpl fld="0" item="0"/>
        </tpls>
      </m>
      <m>
        <tpls c="8">
          <tpl fld="1" item="182"/>
          <tpl hier="17" item="13"/>
          <tpl hier="19" item="1"/>
          <tpl hier="20" item="2"/>
          <tpl hier="22" item="9"/>
          <tpl hier="23" item="5"/>
          <tpl hier="24" item="4"/>
          <tpl fld="0" item="0"/>
        </tpls>
      </m>
      <n v="1">
        <tpls c="8">
          <tpl fld="1" item="178"/>
          <tpl hier="17" item="13"/>
          <tpl hier="19" item="1"/>
          <tpl hier="20" item="2"/>
          <tpl hier="22" item="9"/>
          <tpl hier="23" item="5"/>
          <tpl hier="24" item="4"/>
          <tpl fld="0" item="0"/>
        </tpls>
      </n>
      <m>
        <tpls c="8">
          <tpl fld="1" item="174"/>
          <tpl hier="17" item="13"/>
          <tpl hier="19" item="1"/>
          <tpl hier="20" item="2"/>
          <tpl hier="22" item="9"/>
          <tpl hier="23" item="5"/>
          <tpl hier="24" item="4"/>
          <tpl fld="0" item="0"/>
        </tpls>
      </m>
      <m>
        <tpls c="8">
          <tpl fld="1" item="170"/>
          <tpl hier="17" item="13"/>
          <tpl hier="19" item="1"/>
          <tpl hier="20" item="2"/>
          <tpl hier="22" item="9"/>
          <tpl hier="23" item="5"/>
          <tpl hier="24" item="4"/>
          <tpl fld="0" item="0"/>
        </tpls>
      </m>
      <m>
        <tpls c="8">
          <tpl fld="1" item="166"/>
          <tpl hier="17" item="13"/>
          <tpl hier="19" item="1"/>
          <tpl hier="20" item="2"/>
          <tpl hier="22" item="9"/>
          <tpl hier="23" item="5"/>
          <tpl hier="24" item="4"/>
          <tpl fld="0" item="0"/>
        </tpls>
      </m>
      <m>
        <tpls c="8">
          <tpl fld="1" item="162"/>
          <tpl hier="17" item="13"/>
          <tpl hier="19" item="1"/>
          <tpl hier="20" item="2"/>
          <tpl hier="22" item="9"/>
          <tpl hier="23" item="5"/>
          <tpl hier="24" item="4"/>
          <tpl fld="0" item="0"/>
        </tpls>
      </m>
      <m>
        <tpls c="8">
          <tpl fld="1" item="158"/>
          <tpl hier="17" item="13"/>
          <tpl hier="19" item="1"/>
          <tpl hier="20" item="2"/>
          <tpl hier="22" item="9"/>
          <tpl hier="23" item="5"/>
          <tpl hier="24" item="4"/>
          <tpl fld="0" item="0"/>
        </tpls>
      </m>
      <m>
        <tpls c="8">
          <tpl fld="1" item="154"/>
          <tpl hier="17" item="13"/>
          <tpl hier="19" item="1"/>
          <tpl hier="20" item="2"/>
          <tpl hier="22" item="9"/>
          <tpl hier="23" item="5"/>
          <tpl hier="24" item="4"/>
          <tpl fld="0" item="0"/>
        </tpls>
      </m>
      <m>
        <tpls c="8">
          <tpl fld="1" item="150"/>
          <tpl hier="17" item="13"/>
          <tpl hier="19" item="1"/>
          <tpl hier="20" item="2"/>
          <tpl hier="22" item="9"/>
          <tpl hier="23" item="5"/>
          <tpl hier="24" item="4"/>
          <tpl fld="0" item="0"/>
        </tpls>
      </m>
      <m>
        <tpls c="8">
          <tpl fld="1" item="146"/>
          <tpl hier="17" item="13"/>
          <tpl hier="19" item="1"/>
          <tpl hier="20" item="2"/>
          <tpl hier="22" item="9"/>
          <tpl hier="23" item="5"/>
          <tpl hier="24" item="4"/>
          <tpl fld="0" item="0"/>
        </tpls>
      </m>
      <n v="1">
        <tpls c="8">
          <tpl fld="1" item="142"/>
          <tpl hier="17" item="13"/>
          <tpl hier="19" item="1"/>
          <tpl hier="20" item="2"/>
          <tpl hier="22" item="9"/>
          <tpl hier="23" item="5"/>
          <tpl hier="24" item="4"/>
          <tpl fld="0" item="0"/>
        </tpls>
      </n>
      <m>
        <tpls c="8">
          <tpl fld="1" item="138"/>
          <tpl hier="17" item="13"/>
          <tpl hier="19" item="1"/>
          <tpl hier="20" item="2"/>
          <tpl hier="22" item="9"/>
          <tpl hier="23" item="5"/>
          <tpl hier="24" item="4"/>
          <tpl fld="0" item="0"/>
        </tpls>
      </m>
      <m>
        <tpls c="8">
          <tpl fld="1" item="134"/>
          <tpl hier="17" item="13"/>
          <tpl hier="19" item="1"/>
          <tpl hier="20" item="2"/>
          <tpl hier="22" item="9"/>
          <tpl hier="23" item="5"/>
          <tpl hier="24" item="4"/>
          <tpl fld="0" item="0"/>
        </tpls>
      </m>
      <m>
        <tpls c="8">
          <tpl fld="1" item="130"/>
          <tpl hier="17" item="13"/>
          <tpl hier="19" item="1"/>
          <tpl hier="20" item="2"/>
          <tpl hier="22" item="9"/>
          <tpl hier="23" item="5"/>
          <tpl hier="24" item="4"/>
          <tpl fld="0" item="0"/>
        </tpls>
      </m>
      <n v="1">
        <tpls c="8">
          <tpl fld="1" item="126"/>
          <tpl hier="17" item="13"/>
          <tpl hier="19" item="1"/>
          <tpl hier="20" item="2"/>
          <tpl hier="22" item="9"/>
          <tpl hier="23" item="5"/>
          <tpl hier="24" item="4"/>
          <tpl fld="0" item="0"/>
        </tpls>
      </n>
      <n v="1">
        <tpls c="8">
          <tpl fld="1" item="122"/>
          <tpl hier="17" item="13"/>
          <tpl hier="19" item="1"/>
          <tpl hier="20" item="2"/>
          <tpl hier="22" item="9"/>
          <tpl hier="23" item="5"/>
          <tpl hier="24" item="4"/>
          <tpl fld="0" item="0"/>
        </tpls>
      </n>
      <n v="1">
        <tpls c="8">
          <tpl fld="1" item="118"/>
          <tpl hier="17" item="13"/>
          <tpl hier="19" item="1"/>
          <tpl hier="20" item="2"/>
          <tpl hier="22" item="9"/>
          <tpl hier="23" item="5"/>
          <tpl hier="24" item="4"/>
          <tpl fld="0" item="0"/>
        </tpls>
      </n>
      <n v="4">
        <tpls c="8">
          <tpl fld="1" item="114"/>
          <tpl hier="17" item="13"/>
          <tpl hier="19" item="1"/>
          <tpl hier="20" item="2"/>
          <tpl hier="22" item="9"/>
          <tpl hier="23" item="5"/>
          <tpl hier="24" item="4"/>
          <tpl fld="0" item="0"/>
        </tpls>
      </n>
      <m>
        <tpls c="8">
          <tpl fld="1" item="110"/>
          <tpl hier="17" item="13"/>
          <tpl hier="19" item="1"/>
          <tpl hier="20" item="2"/>
          <tpl hier="22" item="9"/>
          <tpl hier="23" item="5"/>
          <tpl hier="24" item="4"/>
          <tpl fld="0" item="0"/>
        </tpls>
      </m>
      <n v="1">
        <tpls c="8">
          <tpl fld="1" item="106"/>
          <tpl hier="17" item="13"/>
          <tpl hier="19" item="1"/>
          <tpl hier="20" item="2"/>
          <tpl hier="22" item="9"/>
          <tpl hier="23" item="5"/>
          <tpl hier="24" item="4"/>
          <tpl fld="0" item="0"/>
        </tpls>
      </n>
      <m>
        <tpls c="8">
          <tpl fld="1" item="102"/>
          <tpl hier="17" item="13"/>
          <tpl hier="19" item="1"/>
          <tpl hier="20" item="2"/>
          <tpl hier="22" item="9"/>
          <tpl hier="23" item="5"/>
          <tpl hier="24" item="4"/>
          <tpl fld="0" item="0"/>
        </tpls>
      </m>
      <m>
        <tpls c="8">
          <tpl fld="1" item="98"/>
          <tpl hier="17" item="13"/>
          <tpl hier="19" item="1"/>
          <tpl hier="20" item="2"/>
          <tpl hier="22" item="9"/>
          <tpl hier="23" item="5"/>
          <tpl hier="24" item="4"/>
          <tpl fld="0" item="0"/>
        </tpls>
      </m>
      <m>
        <tpls c="8">
          <tpl fld="1" item="94"/>
          <tpl hier="17" item="13"/>
          <tpl hier="19" item="1"/>
          <tpl hier="20" item="2"/>
          <tpl hier="22" item="9"/>
          <tpl hier="23" item="5"/>
          <tpl hier="24" item="4"/>
          <tpl fld="0" item="0"/>
        </tpls>
      </m>
      <m>
        <tpls c="8">
          <tpl fld="1" item="90"/>
          <tpl hier="17" item="13"/>
          <tpl hier="19" item="1"/>
          <tpl hier="20" item="2"/>
          <tpl hier="22" item="9"/>
          <tpl hier="23" item="5"/>
          <tpl hier="24" item="4"/>
          <tpl fld="0" item="0"/>
        </tpls>
      </m>
      <m>
        <tpls c="8">
          <tpl fld="1" item="86"/>
          <tpl hier="17" item="13"/>
          <tpl hier="19" item="1"/>
          <tpl hier="20" item="2"/>
          <tpl hier="22" item="9"/>
          <tpl hier="23" item="5"/>
          <tpl hier="24" item="4"/>
          <tpl fld="0" item="0"/>
        </tpls>
      </m>
      <m>
        <tpls c="8">
          <tpl fld="1" item="82"/>
          <tpl hier="17" item="13"/>
          <tpl hier="19" item="1"/>
          <tpl hier="20" item="2"/>
          <tpl hier="22" item="9"/>
          <tpl hier="23" item="5"/>
          <tpl hier="24" item="4"/>
          <tpl fld="0" item="0"/>
        </tpls>
      </m>
      <m>
        <tpls c="8">
          <tpl fld="1" item="78"/>
          <tpl hier="17" item="13"/>
          <tpl hier="19" item="1"/>
          <tpl hier="20" item="2"/>
          <tpl hier="22" item="9"/>
          <tpl hier="23" item="5"/>
          <tpl hier="24" item="4"/>
          <tpl fld="0" item="0"/>
        </tpls>
      </m>
      <m>
        <tpls c="8">
          <tpl fld="1" item="74"/>
          <tpl hier="17" item="13"/>
          <tpl hier="19" item="1"/>
          <tpl hier="20" item="2"/>
          <tpl hier="22" item="9"/>
          <tpl hier="23" item="5"/>
          <tpl hier="24" item="4"/>
          <tpl fld="0" item="0"/>
        </tpls>
      </m>
      <m>
        <tpls c="8">
          <tpl fld="1" item="70"/>
          <tpl hier="17" item="13"/>
          <tpl hier="19" item="1"/>
          <tpl hier="20" item="2"/>
          <tpl hier="22" item="9"/>
          <tpl hier="23" item="5"/>
          <tpl hier="24" item="4"/>
          <tpl fld="0" item="0"/>
        </tpls>
      </m>
      <n v="1">
        <tpls c="8">
          <tpl fld="1" item="66"/>
          <tpl hier="17" item="13"/>
          <tpl hier="19" item="1"/>
          <tpl hier="20" item="2"/>
          <tpl hier="22" item="9"/>
          <tpl hier="23" item="5"/>
          <tpl hier="24" item="4"/>
          <tpl fld="0" item="0"/>
        </tpls>
      </n>
      <m>
        <tpls c="8">
          <tpl fld="1" item="62"/>
          <tpl hier="17" item="13"/>
          <tpl hier="19" item="1"/>
          <tpl hier="20" item="2"/>
          <tpl hier="22" item="9"/>
          <tpl hier="23" item="5"/>
          <tpl hier="24" item="4"/>
          <tpl fld="0" item="0"/>
        </tpls>
      </m>
      <m>
        <tpls c="8">
          <tpl fld="1" item="58"/>
          <tpl hier="17" item="13"/>
          <tpl hier="19" item="1"/>
          <tpl hier="20" item="2"/>
          <tpl hier="22" item="9"/>
          <tpl hier="23" item="5"/>
          <tpl hier="24" item="4"/>
          <tpl fld="0" item="0"/>
        </tpls>
      </m>
      <m>
        <tpls c="8">
          <tpl fld="1" item="54"/>
          <tpl hier="17" item="13"/>
          <tpl hier="19" item="1"/>
          <tpl hier="20" item="2"/>
          <tpl hier="22" item="9"/>
          <tpl hier="23" item="5"/>
          <tpl hier="24" item="4"/>
          <tpl fld="0" item="0"/>
        </tpls>
      </m>
      <m>
        <tpls c="8">
          <tpl fld="1" item="50"/>
          <tpl hier="17" item="13"/>
          <tpl hier="19" item="1"/>
          <tpl hier="20" item="2"/>
          <tpl hier="22" item="9"/>
          <tpl hier="23" item="5"/>
          <tpl hier="24" item="4"/>
          <tpl fld="0" item="0"/>
        </tpls>
      </m>
      <m>
        <tpls c="8">
          <tpl fld="1" item="46"/>
          <tpl hier="17" item="13"/>
          <tpl hier="19" item="1"/>
          <tpl hier="20" item="2"/>
          <tpl hier="22" item="9"/>
          <tpl hier="23" item="5"/>
          <tpl hier="24" item="4"/>
          <tpl fld="0" item="0"/>
        </tpls>
      </m>
      <m>
        <tpls c="8">
          <tpl fld="1" item="42"/>
          <tpl hier="17" item="13"/>
          <tpl hier="19" item="1"/>
          <tpl hier="20" item="2"/>
          <tpl hier="22" item="9"/>
          <tpl hier="23" item="5"/>
          <tpl hier="24" item="4"/>
          <tpl fld="0" item="0"/>
        </tpls>
      </m>
      <m>
        <tpls c="8">
          <tpl fld="1" item="38"/>
          <tpl hier="17" item="13"/>
          <tpl hier="19" item="1"/>
          <tpl hier="20" item="2"/>
          <tpl hier="22" item="9"/>
          <tpl hier="23" item="5"/>
          <tpl hier="24" item="4"/>
          <tpl fld="0" item="0"/>
        </tpls>
      </m>
      <n v="2">
        <tpls c="8">
          <tpl fld="1" item="34"/>
          <tpl hier="17" item="13"/>
          <tpl hier="19" item="1"/>
          <tpl hier="20" item="2"/>
          <tpl hier="22" item="9"/>
          <tpl hier="23" item="5"/>
          <tpl hier="24" item="4"/>
          <tpl fld="0" item="0"/>
        </tpls>
      </n>
      <n v="2">
        <tpls c="8">
          <tpl fld="1" item="30"/>
          <tpl hier="17" item="13"/>
          <tpl hier="19" item="1"/>
          <tpl hier="20" item="2"/>
          <tpl hier="22" item="9"/>
          <tpl hier="23" item="5"/>
          <tpl hier="24" item="4"/>
          <tpl fld="0" item="0"/>
        </tpls>
      </n>
      <n v="2">
        <tpls c="8">
          <tpl fld="1" item="26"/>
          <tpl hier="17" item="13"/>
          <tpl hier="19" item="1"/>
          <tpl hier="20" item="2"/>
          <tpl hier="22" item="9"/>
          <tpl hier="23" item="5"/>
          <tpl hier="24" item="4"/>
          <tpl fld="0" item="0"/>
        </tpls>
      </n>
      <n v="1">
        <tpls c="8">
          <tpl fld="1" item="22"/>
          <tpl hier="17" item="13"/>
          <tpl hier="19" item="1"/>
          <tpl hier="20" item="2"/>
          <tpl hier="22" item="9"/>
          <tpl hier="23" item="5"/>
          <tpl hier="24" item="4"/>
          <tpl fld="0" item="0"/>
        </tpls>
      </n>
      <m>
        <tpls c="8">
          <tpl fld="1" item="18"/>
          <tpl hier="17" item="13"/>
          <tpl hier="19" item="1"/>
          <tpl hier="20" item="2"/>
          <tpl hier="22" item="9"/>
          <tpl hier="23" item="5"/>
          <tpl hier="24" item="4"/>
          <tpl fld="0" item="0"/>
        </tpls>
      </m>
      <n v="1">
        <tpls c="8">
          <tpl fld="1" item="14"/>
          <tpl hier="17" item="13"/>
          <tpl hier="19" item="1"/>
          <tpl hier="20" item="2"/>
          <tpl hier="22" item="9"/>
          <tpl hier="23" item="5"/>
          <tpl hier="24" item="4"/>
          <tpl fld="0" item="0"/>
        </tpls>
      </n>
      <m>
        <tpls c="8">
          <tpl fld="1" item="10"/>
          <tpl hier="17" item="13"/>
          <tpl hier="19" item="1"/>
          <tpl hier="20" item="2"/>
          <tpl hier="22" item="9"/>
          <tpl hier="23" item="5"/>
          <tpl hier="24" item="4"/>
          <tpl fld="0" item="0"/>
        </tpls>
      </m>
      <m>
        <tpls c="8">
          <tpl fld="1" item="6"/>
          <tpl hier="17" item="13"/>
          <tpl hier="19" item="1"/>
          <tpl hier="20" item="2"/>
          <tpl hier="22" item="9"/>
          <tpl hier="23" item="5"/>
          <tpl hier="24" item="4"/>
          <tpl fld="0" item="0"/>
        </tpls>
      </m>
      <n v="2">
        <tpls c="8">
          <tpl fld="1" item="2"/>
          <tpl hier="17" item="13"/>
          <tpl hier="19" item="1"/>
          <tpl hier="20" item="2"/>
          <tpl hier="22" item="9"/>
          <tpl hier="23" item="5"/>
          <tpl hier="24" item="4"/>
          <tpl fld="0" item="0"/>
        </tpls>
      </n>
      <m>
        <tpls c="8">
          <tpl fld="1" item="133"/>
          <tpl hier="17" item="13"/>
          <tpl hier="19" item="1"/>
          <tpl hier="20" item="2"/>
          <tpl hier="22" item="9"/>
          <tpl hier="23" item="5"/>
          <tpl hier="24" item="4"/>
          <tpl fld="0" item="1"/>
        </tpls>
      </m>
      <m>
        <tpls c="8">
          <tpl fld="1" item="125"/>
          <tpl hier="17" item="13"/>
          <tpl hier="19" item="1"/>
          <tpl hier="20" item="2"/>
          <tpl hier="22" item="9"/>
          <tpl hier="23" item="5"/>
          <tpl hier="24" item="4"/>
          <tpl fld="0" item="1"/>
        </tpls>
      </m>
      <m>
        <tpls c="8">
          <tpl fld="1" item="117"/>
          <tpl hier="17" item="13"/>
          <tpl hier="19" item="1"/>
          <tpl hier="20" item="2"/>
          <tpl hier="22" item="9"/>
          <tpl hier="23" item="5"/>
          <tpl hier="24" item="4"/>
          <tpl fld="0" item="1"/>
        </tpls>
      </m>
      <m>
        <tpls c="8">
          <tpl fld="1" item="85"/>
          <tpl hier="17" item="13"/>
          <tpl hier="19" item="1"/>
          <tpl hier="20" item="2"/>
          <tpl hier="22" item="9"/>
          <tpl hier="23" item="5"/>
          <tpl hier="24" item="4"/>
          <tpl fld="0" item="1"/>
        </tpls>
      </m>
      <m>
        <tpls c="8">
          <tpl fld="1" item="77"/>
          <tpl hier="17" item="13"/>
          <tpl hier="19" item="1"/>
          <tpl hier="20" item="2"/>
          <tpl hier="22" item="9"/>
          <tpl hier="23" item="5"/>
          <tpl hier="24" item="4"/>
          <tpl fld="0" item="1"/>
        </tpls>
      </m>
      <n v="75.400001525878906">
        <tpls c="8">
          <tpl fld="1" item="69"/>
          <tpl hier="17" item="13"/>
          <tpl hier="19" item="1"/>
          <tpl hier="20" item="2"/>
          <tpl hier="22" item="9"/>
          <tpl hier="23" item="5"/>
          <tpl hier="24" item="4"/>
          <tpl fld="0" item="1"/>
        </tpls>
      </n>
      <m>
        <tpls c="8">
          <tpl fld="1" item="53"/>
          <tpl hier="17" item="13"/>
          <tpl hier="19" item="1"/>
          <tpl hier="20" item="2"/>
          <tpl hier="22" item="9"/>
          <tpl hier="23" item="5"/>
          <tpl hier="24" item="4"/>
          <tpl fld="0" item="1"/>
        </tpls>
      </m>
      <m>
        <tpls c="8">
          <tpl fld="1" item="45"/>
          <tpl hier="17" item="13"/>
          <tpl hier="19" item="1"/>
          <tpl hier="20" item="2"/>
          <tpl hier="22" item="9"/>
          <tpl hier="23" item="5"/>
          <tpl hier="24" item="4"/>
          <tpl fld="0" item="1"/>
        </tpls>
      </m>
      <m>
        <tpls c="8">
          <tpl fld="1" item="37"/>
          <tpl hier="17" item="13"/>
          <tpl hier="19" item="1"/>
          <tpl hier="20" item="2"/>
          <tpl hier="22" item="9"/>
          <tpl hier="23" item="5"/>
          <tpl hier="24" item="4"/>
          <tpl fld="0" item="1"/>
        </tpls>
      </m>
      <m>
        <tpls c="8">
          <tpl fld="1" item="29"/>
          <tpl hier="17" item="13"/>
          <tpl hier="19" item="1"/>
          <tpl hier="20" item="2"/>
          <tpl hier="22" item="9"/>
          <tpl hier="23" item="5"/>
          <tpl hier="24" item="4"/>
          <tpl fld="0" item="1"/>
        </tpls>
      </m>
      <m>
        <tpls c="8">
          <tpl fld="1" item="21"/>
          <tpl hier="17" item="13"/>
          <tpl hier="19" item="1"/>
          <tpl hier="20" item="2"/>
          <tpl hier="22" item="9"/>
          <tpl hier="23" item="5"/>
          <tpl hier="24" item="4"/>
          <tpl fld="0" item="1"/>
        </tpls>
      </m>
      <m>
        <tpls c="8">
          <tpl fld="1" item="5"/>
          <tpl hier="17" item="13"/>
          <tpl hier="19" item="1"/>
          <tpl hier="20" item="2"/>
          <tpl hier="22" item="9"/>
          <tpl hier="23" item="5"/>
          <tpl hier="24" item="4"/>
          <tpl fld="0" item="1"/>
        </tpls>
      </m>
      <m>
        <tpls c="8">
          <tpl fld="1" item="197"/>
          <tpl hier="17" item="13"/>
          <tpl hier="19" item="1"/>
          <tpl hier="20" item="2"/>
          <tpl hier="22" item="9"/>
          <tpl hier="23" item="5"/>
          <tpl hier="24" item="4"/>
          <tpl fld="0" item="1"/>
        </tpls>
      </m>
      <m>
        <tpls c="8">
          <tpl fld="1" item="193"/>
          <tpl hier="17" item="13"/>
          <tpl hier="19" item="1"/>
          <tpl hier="20" item="2"/>
          <tpl hier="22" item="9"/>
          <tpl hier="23" item="5"/>
          <tpl hier="24" item="4"/>
          <tpl fld="0" item="1"/>
        </tpls>
      </m>
      <m>
        <tpls c="8">
          <tpl fld="1" item="189"/>
          <tpl hier="17" item="13"/>
          <tpl hier="19" item="1"/>
          <tpl hier="20" item="2"/>
          <tpl hier="22" item="9"/>
          <tpl hier="23" item="5"/>
          <tpl hier="24" item="4"/>
          <tpl fld="0" item="1"/>
        </tpls>
      </m>
      <n v="150.80000305175781">
        <tpls c="8">
          <tpl fld="1" item="185"/>
          <tpl hier="17" item="13"/>
          <tpl hier="19" item="1"/>
          <tpl hier="20" item="2"/>
          <tpl hier="22" item="9"/>
          <tpl hier="23" item="5"/>
          <tpl hier="24" item="4"/>
          <tpl fld="0" item="1"/>
        </tpls>
      </n>
      <n v="150.80000305175781">
        <tpls c="8">
          <tpl fld="1" item="181"/>
          <tpl hier="17" item="13"/>
          <tpl hier="19" item="1"/>
          <tpl hier="20" item="2"/>
          <tpl hier="22" item="9"/>
          <tpl hier="23" item="5"/>
          <tpl hier="24" item="4"/>
          <tpl fld="0" item="1"/>
        </tpls>
      </n>
      <n v="150.80000305175781">
        <tpls c="8">
          <tpl fld="1" item="177"/>
          <tpl hier="17" item="13"/>
          <tpl hier="19" item="1"/>
          <tpl hier="20" item="2"/>
          <tpl hier="22" item="9"/>
          <tpl hier="23" item="5"/>
          <tpl hier="24" item="4"/>
          <tpl fld="0" item="1"/>
        </tpls>
      </n>
      <m>
        <tpls c="8">
          <tpl fld="1" item="173"/>
          <tpl hier="17" item="13"/>
          <tpl hier="19" item="1"/>
          <tpl hier="20" item="2"/>
          <tpl hier="22" item="9"/>
          <tpl hier="23" item="5"/>
          <tpl hier="24" item="4"/>
          <tpl fld="0" item="1"/>
        </tpls>
      </m>
      <m>
        <tpls c="8">
          <tpl fld="1" item="169"/>
          <tpl hier="17" item="13"/>
          <tpl hier="19" item="1"/>
          <tpl hier="20" item="2"/>
          <tpl hier="22" item="9"/>
          <tpl hier="23" item="5"/>
          <tpl hier="24" item="4"/>
          <tpl fld="0" item="1"/>
        </tpls>
      </m>
      <m>
        <tpls c="8">
          <tpl fld="1" item="165"/>
          <tpl hier="17" item="13"/>
          <tpl hier="19" item="1"/>
          <tpl hier="20" item="2"/>
          <tpl hier="22" item="9"/>
          <tpl hier="23" item="5"/>
          <tpl hier="24" item="4"/>
          <tpl fld="0" item="1"/>
        </tpls>
      </m>
      <m>
        <tpls c="8">
          <tpl fld="1" item="161"/>
          <tpl hier="17" item="13"/>
          <tpl hier="19" item="1"/>
          <tpl hier="20" item="2"/>
          <tpl hier="22" item="9"/>
          <tpl hier="23" item="5"/>
          <tpl hier="24" item="4"/>
          <tpl fld="0" item="1"/>
        </tpls>
      </m>
      <m>
        <tpls c="8">
          <tpl fld="1" item="157"/>
          <tpl hier="17" item="13"/>
          <tpl hier="19" item="1"/>
          <tpl hier="20" item="2"/>
          <tpl hier="22" item="9"/>
          <tpl hier="23" item="5"/>
          <tpl hier="24" item="4"/>
          <tpl fld="0" item="1"/>
        </tpls>
      </m>
      <m>
        <tpls c="8">
          <tpl fld="1" item="153"/>
          <tpl hier="17" item="13"/>
          <tpl hier="19" item="1"/>
          <tpl hier="20" item="2"/>
          <tpl hier="22" item="9"/>
          <tpl hier="23" item="5"/>
          <tpl hier="24" item="4"/>
          <tpl fld="0" item="1"/>
        </tpls>
      </m>
      <n v="150.80000305175781">
        <tpls c="8">
          <tpl fld="1" item="149"/>
          <tpl hier="17" item="13"/>
          <tpl hier="19" item="1"/>
          <tpl hier="20" item="2"/>
          <tpl hier="22" item="9"/>
          <tpl hier="23" item="5"/>
          <tpl hier="24" item="4"/>
          <tpl fld="0" item="1"/>
        </tpls>
      </n>
      <m>
        <tpls c="8">
          <tpl fld="1" item="145"/>
          <tpl hier="17" item="13"/>
          <tpl hier="19" item="1"/>
          <tpl hier="20" item="2"/>
          <tpl hier="22" item="9"/>
          <tpl hier="23" item="5"/>
          <tpl hier="24" item="4"/>
          <tpl fld="0" item="1"/>
        </tpls>
      </m>
      <m>
        <tpls c="8">
          <tpl fld="1" item="141"/>
          <tpl hier="17" item="13"/>
          <tpl hier="19" item="1"/>
          <tpl hier="20" item="2"/>
          <tpl hier="22" item="9"/>
          <tpl hier="23" item="5"/>
          <tpl hier="24" item="4"/>
          <tpl fld="0" item="1"/>
        </tpls>
      </m>
      <m>
        <tpls c="8">
          <tpl fld="1" item="113"/>
          <tpl hier="17" item="13"/>
          <tpl hier="19" item="1"/>
          <tpl hier="20" item="2"/>
          <tpl hier="22" item="9"/>
          <tpl hier="23" item="5"/>
          <tpl hier="24" item="4"/>
          <tpl fld="0" item="1"/>
        </tpls>
      </m>
      <n v="75.400001525878906">
        <tpls c="8">
          <tpl fld="1" item="109"/>
          <tpl hier="17" item="13"/>
          <tpl hier="19" item="1"/>
          <tpl hier="20" item="2"/>
          <tpl hier="22" item="9"/>
          <tpl hier="23" item="5"/>
          <tpl hier="24" item="4"/>
          <tpl fld="0" item="1"/>
        </tpls>
      </n>
      <m>
        <tpls c="8">
          <tpl fld="1" item="105"/>
          <tpl hier="17" item="13"/>
          <tpl hier="19" item="1"/>
          <tpl hier="20" item="2"/>
          <tpl hier="22" item="9"/>
          <tpl hier="23" item="5"/>
          <tpl hier="24" item="4"/>
          <tpl fld="0" item="1"/>
        </tpls>
      </m>
      <m>
        <tpls c="8">
          <tpl fld="1" item="101"/>
          <tpl hier="17" item="13"/>
          <tpl hier="19" item="1"/>
          <tpl hier="20" item="2"/>
          <tpl hier="22" item="9"/>
          <tpl hier="23" item="5"/>
          <tpl hier="24" item="4"/>
          <tpl fld="0" item="1"/>
        </tpls>
      </m>
      <n v="75.400001525878906">
        <tpls c="8">
          <tpl fld="1" item="97"/>
          <tpl hier="17" item="13"/>
          <tpl hier="19" item="1"/>
          <tpl hier="20" item="2"/>
          <tpl hier="22" item="9"/>
          <tpl hier="23" item="5"/>
          <tpl hier="24" item="4"/>
          <tpl fld="0" item="1"/>
        </tpls>
      </n>
      <n v="150.80000305175781">
        <tpls c="8">
          <tpl fld="1" item="89"/>
          <tpl hier="17" item="13"/>
          <tpl hier="19" item="1"/>
          <tpl hier="20" item="2"/>
          <tpl hier="22" item="9"/>
          <tpl hier="23" item="5"/>
          <tpl hier="24" item="4"/>
          <tpl fld="0" item="1"/>
        </tpls>
      </n>
      <m>
        <tpls c="8">
          <tpl fld="1" item="65"/>
          <tpl hier="17" item="13"/>
          <tpl hier="19" item="1"/>
          <tpl hier="20" item="2"/>
          <tpl hier="22" item="9"/>
          <tpl hier="23" item="5"/>
          <tpl hier="24" item="4"/>
          <tpl fld="0" item="1"/>
        </tpls>
      </m>
      <m>
        <tpls c="8">
          <tpl fld="1" item="41"/>
          <tpl hier="17" item="13"/>
          <tpl hier="19" item="1"/>
          <tpl hier="20" item="2"/>
          <tpl hier="22" item="9"/>
          <tpl hier="23" item="5"/>
          <tpl hier="24" item="4"/>
          <tpl fld="0" item="1"/>
        </tpls>
      </m>
      <m>
        <tpls c="8">
          <tpl fld="1" item="13"/>
          <tpl hier="17" item="13"/>
          <tpl hier="19" item="1"/>
          <tpl hier="20" item="2"/>
          <tpl hier="22" item="9"/>
          <tpl hier="23" item="5"/>
          <tpl hier="24" item="4"/>
          <tpl fld="0" item="1"/>
        </tpls>
      </m>
      <m>
        <tpls c="8">
          <tpl fld="1" item="197"/>
          <tpl hier="17" item="13"/>
          <tpl hier="19" item="1"/>
          <tpl hier="20" item="2"/>
          <tpl hier="22" item="9"/>
          <tpl hier="23" item="5"/>
          <tpl hier="24" item="4"/>
          <tpl fld="0" item="0"/>
        </tpls>
      </m>
      <m>
        <tpls c="8">
          <tpl fld="1" item="193"/>
          <tpl hier="17" item="13"/>
          <tpl hier="19" item="1"/>
          <tpl hier="20" item="2"/>
          <tpl hier="22" item="9"/>
          <tpl hier="23" item="5"/>
          <tpl hier="24" item="4"/>
          <tpl fld="0" item="0"/>
        </tpls>
      </m>
      <m>
        <tpls c="8">
          <tpl fld="1" item="189"/>
          <tpl hier="17" item="13"/>
          <tpl hier="19" item="1"/>
          <tpl hier="20" item="2"/>
          <tpl hier="22" item="9"/>
          <tpl hier="23" item="5"/>
          <tpl hier="24" item="4"/>
          <tpl fld="0" item="0"/>
        </tpls>
      </m>
      <n v="2">
        <tpls c="8">
          <tpl fld="1" item="185"/>
          <tpl hier="17" item="13"/>
          <tpl hier="19" item="1"/>
          <tpl hier="20" item="2"/>
          <tpl hier="22" item="9"/>
          <tpl hier="23" item="5"/>
          <tpl hier="24" item="4"/>
          <tpl fld="0" item="0"/>
        </tpls>
      </n>
      <n v="1">
        <tpls c="8">
          <tpl fld="1" item="181"/>
          <tpl hier="17" item="13"/>
          <tpl hier="19" item="1"/>
          <tpl hier="20" item="2"/>
          <tpl hier="22" item="9"/>
          <tpl hier="23" item="5"/>
          <tpl hier="24" item="4"/>
          <tpl fld="0" item="0"/>
        </tpls>
      </n>
      <n v="2">
        <tpls c="8">
          <tpl fld="1" item="177"/>
          <tpl hier="17" item="13"/>
          <tpl hier="19" item="1"/>
          <tpl hier="20" item="2"/>
          <tpl hier="22" item="9"/>
          <tpl hier="23" item="5"/>
          <tpl hier="24" item="4"/>
          <tpl fld="0" item="0"/>
        </tpls>
      </n>
      <m>
        <tpls c="8">
          <tpl fld="1" item="173"/>
          <tpl hier="17" item="13"/>
          <tpl hier="19" item="1"/>
          <tpl hier="20" item="2"/>
          <tpl hier="22" item="9"/>
          <tpl hier="23" item="5"/>
          <tpl hier="24" item="4"/>
          <tpl fld="0" item="0"/>
        </tpls>
      </m>
      <m>
        <tpls c="8">
          <tpl fld="1" item="169"/>
          <tpl hier="17" item="13"/>
          <tpl hier="19" item="1"/>
          <tpl hier="20" item="2"/>
          <tpl hier="22" item="9"/>
          <tpl hier="23" item="5"/>
          <tpl hier="24" item="4"/>
          <tpl fld="0" item="0"/>
        </tpls>
      </m>
      <m>
        <tpls c="8">
          <tpl fld="1" item="165"/>
          <tpl hier="17" item="13"/>
          <tpl hier="19" item="1"/>
          <tpl hier="20" item="2"/>
          <tpl hier="22" item="9"/>
          <tpl hier="23" item="5"/>
          <tpl hier="24" item="4"/>
          <tpl fld="0" item="0"/>
        </tpls>
      </m>
      <m>
        <tpls c="8">
          <tpl fld="1" item="161"/>
          <tpl hier="17" item="13"/>
          <tpl hier="19" item="1"/>
          <tpl hier="20" item="2"/>
          <tpl hier="22" item="9"/>
          <tpl hier="23" item="5"/>
          <tpl hier="24" item="4"/>
          <tpl fld="0" item="0"/>
        </tpls>
      </m>
      <m>
        <tpls c="8">
          <tpl fld="1" item="157"/>
          <tpl hier="17" item="13"/>
          <tpl hier="19" item="1"/>
          <tpl hier="20" item="2"/>
          <tpl hier="22" item="9"/>
          <tpl hier="23" item="5"/>
          <tpl hier="24" item="4"/>
          <tpl fld="0" item="0"/>
        </tpls>
      </m>
      <m>
        <tpls c="8">
          <tpl fld="1" item="153"/>
          <tpl hier="17" item="13"/>
          <tpl hier="19" item="1"/>
          <tpl hier="20" item="2"/>
          <tpl hier="22" item="9"/>
          <tpl hier="23" item="5"/>
          <tpl hier="24" item="4"/>
          <tpl fld="0" item="0"/>
        </tpls>
      </m>
      <n v="2">
        <tpls c="8">
          <tpl fld="1" item="149"/>
          <tpl hier="17" item="13"/>
          <tpl hier="19" item="1"/>
          <tpl hier="20" item="2"/>
          <tpl hier="22" item="9"/>
          <tpl hier="23" item="5"/>
          <tpl hier="24" item="4"/>
          <tpl fld="0" item="0"/>
        </tpls>
      </n>
      <m>
        <tpls c="8">
          <tpl fld="1" item="145"/>
          <tpl hier="17" item="13"/>
          <tpl hier="19" item="1"/>
          <tpl hier="20" item="2"/>
          <tpl hier="22" item="9"/>
          <tpl hier="23" item="5"/>
          <tpl hier="24" item="4"/>
          <tpl fld="0" item="0"/>
        </tpls>
      </m>
      <m>
        <tpls c="8">
          <tpl fld="1" item="141"/>
          <tpl hier="17" item="13"/>
          <tpl hier="19" item="1"/>
          <tpl hier="20" item="2"/>
          <tpl hier="22" item="9"/>
          <tpl hier="23" item="5"/>
          <tpl hier="24" item="4"/>
          <tpl fld="0" item="0"/>
        </tpls>
      </m>
      <m>
        <tpls c="8">
          <tpl fld="1" item="137"/>
          <tpl hier="17" item="13"/>
          <tpl hier="19" item="1"/>
          <tpl hier="20" item="2"/>
          <tpl hier="22" item="9"/>
          <tpl hier="23" item="5"/>
          <tpl hier="24" item="4"/>
          <tpl fld="0" item="0"/>
        </tpls>
      </m>
      <m>
        <tpls c="8">
          <tpl fld="1" item="133"/>
          <tpl hier="17" item="13"/>
          <tpl hier="19" item="1"/>
          <tpl hier="20" item="2"/>
          <tpl hier="22" item="9"/>
          <tpl hier="23" item="5"/>
          <tpl hier="24" item="4"/>
          <tpl fld="0" item="0"/>
        </tpls>
      </m>
      <n v="1">
        <tpls c="8">
          <tpl fld="1" item="129"/>
          <tpl hier="17" item="13"/>
          <tpl hier="19" item="1"/>
          <tpl hier="20" item="2"/>
          <tpl hier="22" item="9"/>
          <tpl hier="23" item="5"/>
          <tpl hier="24" item="4"/>
          <tpl fld="0" item="0"/>
        </tpls>
      </n>
      <m>
        <tpls c="8">
          <tpl fld="1" item="125"/>
          <tpl hier="17" item="13"/>
          <tpl hier="19" item="1"/>
          <tpl hier="20" item="2"/>
          <tpl hier="22" item="9"/>
          <tpl hier="23" item="5"/>
          <tpl hier="24" item="4"/>
          <tpl fld="0" item="0"/>
        </tpls>
      </m>
      <n v="2">
        <tpls c="8">
          <tpl fld="1" item="121"/>
          <tpl hier="17" item="13"/>
          <tpl hier="19" item="1"/>
          <tpl hier="20" item="2"/>
          <tpl hier="22" item="9"/>
          <tpl hier="23" item="5"/>
          <tpl hier="24" item="4"/>
          <tpl fld="0" item="0"/>
        </tpls>
      </n>
      <m>
        <tpls c="8">
          <tpl fld="1" item="117"/>
          <tpl hier="17" item="13"/>
          <tpl hier="19" item="1"/>
          <tpl hier="20" item="2"/>
          <tpl hier="22" item="9"/>
          <tpl hier="23" item="5"/>
          <tpl hier="24" item="4"/>
          <tpl fld="0" item="0"/>
        </tpls>
      </m>
      <m>
        <tpls c="8">
          <tpl fld="1" item="113"/>
          <tpl hier="17" item="13"/>
          <tpl hier="19" item="1"/>
          <tpl hier="20" item="2"/>
          <tpl hier="22" item="9"/>
          <tpl hier="23" item="5"/>
          <tpl hier="24" item="4"/>
          <tpl fld="0" item="0"/>
        </tpls>
      </m>
      <n v="1">
        <tpls c="8">
          <tpl fld="1" item="109"/>
          <tpl hier="17" item="13"/>
          <tpl hier="19" item="1"/>
          <tpl hier="20" item="2"/>
          <tpl hier="22" item="9"/>
          <tpl hier="23" item="5"/>
          <tpl hier="24" item="4"/>
          <tpl fld="0" item="0"/>
        </tpls>
      </n>
      <m>
        <tpls c="8">
          <tpl fld="1" item="105"/>
          <tpl hier="17" item="13"/>
          <tpl hier="19" item="1"/>
          <tpl hier="20" item="2"/>
          <tpl hier="22" item="9"/>
          <tpl hier="23" item="5"/>
          <tpl hier="24" item="4"/>
          <tpl fld="0" item="0"/>
        </tpls>
      </m>
      <m>
        <tpls c="8">
          <tpl fld="1" item="101"/>
          <tpl hier="17" item="13"/>
          <tpl hier="19" item="1"/>
          <tpl hier="20" item="2"/>
          <tpl hier="22" item="9"/>
          <tpl hier="23" item="5"/>
          <tpl hier="24" item="4"/>
          <tpl fld="0" item="0"/>
        </tpls>
      </m>
      <n v="1">
        <tpls c="8">
          <tpl fld="1" item="97"/>
          <tpl hier="17" item="13"/>
          <tpl hier="19" item="1"/>
          <tpl hier="20" item="2"/>
          <tpl hier="22" item="9"/>
          <tpl hier="23" item="5"/>
          <tpl hier="24" item="4"/>
          <tpl fld="0" item="0"/>
        </tpls>
      </n>
      <m>
        <tpls c="8">
          <tpl fld="1" item="93"/>
          <tpl hier="17" item="13"/>
          <tpl hier="19" item="1"/>
          <tpl hier="20" item="2"/>
          <tpl hier="22" item="9"/>
          <tpl hier="23" item="5"/>
          <tpl hier="24" item="4"/>
          <tpl fld="0" item="0"/>
        </tpls>
      </m>
      <n v="1">
        <tpls c="8">
          <tpl fld="1" item="89"/>
          <tpl hier="17" item="13"/>
          <tpl hier="19" item="1"/>
          <tpl hier="20" item="2"/>
          <tpl hier="22" item="9"/>
          <tpl hier="23" item="5"/>
          <tpl hier="24" item="4"/>
          <tpl fld="0" item="0"/>
        </tpls>
      </n>
      <m>
        <tpls c="8">
          <tpl fld="1" item="85"/>
          <tpl hier="17" item="13"/>
          <tpl hier="19" item="1"/>
          <tpl hier="20" item="2"/>
          <tpl hier="22" item="9"/>
          <tpl hier="23" item="5"/>
          <tpl hier="24" item="4"/>
          <tpl fld="0" item="0"/>
        </tpls>
      </m>
      <n v="3">
        <tpls c="8">
          <tpl fld="1" item="81"/>
          <tpl hier="17" item="13"/>
          <tpl hier="19" item="1"/>
          <tpl hier="20" item="2"/>
          <tpl hier="22" item="9"/>
          <tpl hier="23" item="5"/>
          <tpl hier="24" item="4"/>
          <tpl fld="0" item="0"/>
        </tpls>
      </n>
      <m>
        <tpls c="8">
          <tpl fld="1" item="77"/>
          <tpl hier="17" item="13"/>
          <tpl hier="19" item="1"/>
          <tpl hier="20" item="2"/>
          <tpl hier="22" item="9"/>
          <tpl hier="23" item="5"/>
          <tpl hier="24" item="4"/>
          <tpl fld="0" item="0"/>
        </tpls>
      </m>
      <m>
        <tpls c="8">
          <tpl fld="1" item="73"/>
          <tpl hier="17" item="13"/>
          <tpl hier="19" item="1"/>
          <tpl hier="20" item="2"/>
          <tpl hier="22" item="9"/>
          <tpl hier="23" item="5"/>
          <tpl hier="24" item="4"/>
          <tpl fld="0" item="0"/>
        </tpls>
      </m>
      <n v="1">
        <tpls c="8">
          <tpl fld="1" item="69"/>
          <tpl hier="17" item="13"/>
          <tpl hier="19" item="1"/>
          <tpl hier="20" item="2"/>
          <tpl hier="22" item="9"/>
          <tpl hier="23" item="5"/>
          <tpl hier="24" item="4"/>
          <tpl fld="0" item="0"/>
        </tpls>
      </n>
      <m>
        <tpls c="8">
          <tpl fld="1" item="65"/>
          <tpl hier="17" item="13"/>
          <tpl hier="19" item="1"/>
          <tpl hier="20" item="2"/>
          <tpl hier="22" item="9"/>
          <tpl hier="23" item="5"/>
          <tpl hier="24" item="4"/>
          <tpl fld="0" item="0"/>
        </tpls>
      </m>
      <m>
        <tpls c="8">
          <tpl fld="1" item="61"/>
          <tpl hier="17" item="13"/>
          <tpl hier="19" item="1"/>
          <tpl hier="20" item="2"/>
          <tpl hier="22" item="9"/>
          <tpl hier="23" item="5"/>
          <tpl hier="24" item="4"/>
          <tpl fld="0" item="0"/>
        </tpls>
      </m>
      <m>
        <tpls c="8">
          <tpl fld="1" item="57"/>
          <tpl hier="17" item="13"/>
          <tpl hier="19" item="1"/>
          <tpl hier="20" item="2"/>
          <tpl hier="22" item="9"/>
          <tpl hier="23" item="5"/>
          <tpl hier="24" item="4"/>
          <tpl fld="0" item="0"/>
        </tpls>
      </m>
      <m>
        <tpls c="8">
          <tpl fld="1" item="53"/>
          <tpl hier="17" item="13"/>
          <tpl hier="19" item="1"/>
          <tpl hier="20" item="2"/>
          <tpl hier="22" item="9"/>
          <tpl hier="23" item="5"/>
          <tpl hier="24" item="4"/>
          <tpl fld="0" item="0"/>
        </tpls>
      </m>
      <m>
        <tpls c="8">
          <tpl fld="1" item="49"/>
          <tpl hier="17" item="13"/>
          <tpl hier="19" item="1"/>
          <tpl hier="20" item="2"/>
          <tpl hier="22" item="9"/>
          <tpl hier="23" item="5"/>
          <tpl hier="24" item="4"/>
          <tpl fld="0" item="0"/>
        </tpls>
      </m>
      <m>
        <tpls c="8">
          <tpl fld="1" item="45"/>
          <tpl hier="17" item="13"/>
          <tpl hier="19" item="1"/>
          <tpl hier="20" item="2"/>
          <tpl hier="22" item="9"/>
          <tpl hier="23" item="5"/>
          <tpl hier="24" item="4"/>
          <tpl fld="0" item="0"/>
        </tpls>
      </m>
      <m>
        <tpls c="8">
          <tpl fld="1" item="41"/>
          <tpl hier="17" item="13"/>
          <tpl hier="19" item="1"/>
          <tpl hier="20" item="2"/>
          <tpl hier="22" item="9"/>
          <tpl hier="23" item="5"/>
          <tpl hier="24" item="4"/>
          <tpl fld="0" item="0"/>
        </tpls>
      </m>
      <m>
        <tpls c="8">
          <tpl fld="1" item="37"/>
          <tpl hier="17" item="13"/>
          <tpl hier="19" item="1"/>
          <tpl hier="20" item="2"/>
          <tpl hier="22" item="9"/>
          <tpl hier="23" item="5"/>
          <tpl hier="24" item="4"/>
          <tpl fld="0" item="0"/>
        </tpls>
      </m>
      <n v="3">
        <tpls c="8">
          <tpl fld="1" item="33"/>
          <tpl hier="17" item="13"/>
          <tpl hier="19" item="1"/>
          <tpl hier="20" item="2"/>
          <tpl hier="22" item="9"/>
          <tpl hier="23" item="5"/>
          <tpl hier="24" item="4"/>
          <tpl fld="0" item="0"/>
        </tpls>
      </n>
      <m>
        <tpls c="8">
          <tpl fld="1" item="29"/>
          <tpl hier="17" item="13"/>
          <tpl hier="19" item="1"/>
          <tpl hier="20" item="2"/>
          <tpl hier="22" item="9"/>
          <tpl hier="23" item="5"/>
          <tpl hier="24" item="4"/>
          <tpl fld="0" item="0"/>
        </tpls>
      </m>
      <m>
        <tpls c="8">
          <tpl fld="1" item="25"/>
          <tpl hier="17" item="13"/>
          <tpl hier="19" item="1"/>
          <tpl hier="20" item="2"/>
          <tpl hier="22" item="9"/>
          <tpl hier="23" item="5"/>
          <tpl hier="24" item="4"/>
          <tpl fld="0" item="0"/>
        </tpls>
      </m>
      <m>
        <tpls c="8">
          <tpl fld="1" item="21"/>
          <tpl hier="17" item="13"/>
          <tpl hier="19" item="1"/>
          <tpl hier="20" item="2"/>
          <tpl hier="22" item="9"/>
          <tpl hier="23" item="5"/>
          <tpl hier="24" item="4"/>
          <tpl fld="0" item="0"/>
        </tpls>
      </m>
      <m>
        <tpls c="8">
          <tpl fld="1" item="13"/>
          <tpl hier="17" item="13"/>
          <tpl hier="19" item="1"/>
          <tpl hier="20" item="2"/>
          <tpl hier="22" item="9"/>
          <tpl hier="23" item="5"/>
          <tpl hier="24" item="4"/>
          <tpl fld="0" item="0"/>
        </tpls>
      </m>
      <m>
        <tpls c="8">
          <tpl fld="1" item="9"/>
          <tpl hier="17" item="13"/>
          <tpl hier="19" item="1"/>
          <tpl hier="20" item="2"/>
          <tpl hier="22" item="9"/>
          <tpl hier="23" item="5"/>
          <tpl hier="24" item="4"/>
          <tpl fld="0" item="0"/>
        </tpls>
      </m>
      <m>
        <tpls c="8">
          <tpl fld="1" item="5"/>
          <tpl hier="17" item="13"/>
          <tpl hier="19" item="1"/>
          <tpl hier="20" item="2"/>
          <tpl hier="22" item="9"/>
          <tpl hier="23" item="5"/>
          <tpl hier="24" item="4"/>
          <tpl fld="0" item="0"/>
        </tpls>
      </m>
      <m>
        <tpls c="8">
          <tpl fld="1" item="1"/>
          <tpl hier="17" item="13"/>
          <tpl hier="19" item="1"/>
          <tpl hier="20" item="2"/>
          <tpl hier="22" item="9"/>
          <tpl hier="23" item="5"/>
          <tpl hier="24" item="4"/>
          <tpl fld="0" item="0"/>
        </tpls>
      </m>
      <n v="226.20000457763672">
        <tpls c="8">
          <tpl fld="1" item="121"/>
          <tpl hier="17" item="13"/>
          <tpl hier="19" item="1"/>
          <tpl hier="20" item="2"/>
          <tpl hier="22" item="9"/>
          <tpl hier="23" item="5"/>
          <tpl hier="24" item="4"/>
          <tpl fld="0" item="1"/>
        </tpls>
      </n>
      <m>
        <tpls c="8">
          <tpl fld="1" item="93"/>
          <tpl hier="17" item="13"/>
          <tpl hier="19" item="1"/>
          <tpl hier="20" item="2"/>
          <tpl hier="22" item="9"/>
          <tpl hier="23" item="5"/>
          <tpl hier="24" item="4"/>
          <tpl fld="0" item="1"/>
        </tpls>
      </m>
      <m>
        <tpls c="8">
          <tpl fld="1" item="61"/>
          <tpl hier="17" item="13"/>
          <tpl hier="19" item="1"/>
          <tpl hier="20" item="2"/>
          <tpl hier="22" item="9"/>
          <tpl hier="23" item="5"/>
          <tpl hier="24" item="4"/>
          <tpl fld="0" item="1"/>
        </tpls>
      </m>
      <n v="226.20000457763672">
        <tpls c="8">
          <tpl fld="1" item="33"/>
          <tpl hier="17" item="13"/>
          <tpl hier="19" item="1"/>
          <tpl hier="20" item="2"/>
          <tpl hier="22" item="9"/>
          <tpl hier="23" item="5"/>
          <tpl hier="24" item="4"/>
          <tpl fld="0" item="1"/>
        </tpls>
      </n>
      <m>
        <tpls c="8">
          <tpl fld="1" item="9"/>
          <tpl hier="17" item="13"/>
          <tpl hier="19" item="1"/>
          <tpl hier="20" item="2"/>
          <tpl hier="22" item="9"/>
          <tpl hier="23" item="5"/>
          <tpl hier="24" item="4"/>
          <tpl fld="0" item="1"/>
        </tpls>
      </m>
      <m>
        <tpls c="8">
          <tpl fld="1" item="156"/>
          <tpl hier="17" item="13"/>
          <tpl hier="19" item="1"/>
          <tpl hier="20" item="2"/>
          <tpl hier="22" item="9"/>
          <tpl hier="23" item="5"/>
          <tpl hier="24" item="4"/>
          <tpl fld="0" item="0"/>
        </tpls>
      </m>
      <m>
        <tpls c="8">
          <tpl fld="1" item="156"/>
          <tpl hier="17" item="13"/>
          <tpl hier="19" item="1"/>
          <tpl hier="20" item="2"/>
          <tpl hier="22" item="9"/>
          <tpl hier="23" item="5"/>
          <tpl hier="24" item="4"/>
          <tpl fld="0" item="1"/>
        </tpls>
      </m>
      <n v="1">
        <tpls c="8">
          <tpl fld="1" item="92"/>
          <tpl hier="17" item="13"/>
          <tpl hier="19" item="1"/>
          <tpl hier="20" item="2"/>
          <tpl hier="22" item="9"/>
          <tpl hier="23" item="5"/>
          <tpl hier="24" item="4"/>
          <tpl fld="0" item="0"/>
        </tpls>
      </n>
      <n v="75.400001525878906">
        <tpls c="8">
          <tpl fld="1" item="92"/>
          <tpl hier="17" item="13"/>
          <tpl hier="19" item="1"/>
          <tpl hier="20" item="2"/>
          <tpl hier="22" item="9"/>
          <tpl hier="23" item="5"/>
          <tpl hier="24" item="4"/>
          <tpl fld="0" item="1"/>
        </tpls>
      </n>
      <m>
        <tpls c="8">
          <tpl fld="1" item="36"/>
          <tpl hier="17" item="13"/>
          <tpl hier="19" item="1"/>
          <tpl hier="20" item="2"/>
          <tpl hier="22" item="9"/>
          <tpl hier="23" item="5"/>
          <tpl hier="24" item="4"/>
          <tpl fld="0" item="0"/>
        </tpls>
      </m>
      <m>
        <tpls c="8">
          <tpl fld="1" item="36"/>
          <tpl hier="17" item="13"/>
          <tpl hier="19" item="1"/>
          <tpl hier="20" item="2"/>
          <tpl hier="22" item="9"/>
          <tpl hier="23" item="5"/>
          <tpl hier="24" item="4"/>
          <tpl fld="0" item="1"/>
        </tpls>
      </m>
      <n v="87">
        <tpls c="8">
          <tpl hier="16" item="4294967295"/>
          <tpl hier="17" item="13"/>
          <tpl hier="19" item="1"/>
          <tpl hier="20" item="2"/>
          <tpl hier="22" item="9"/>
          <tpl hier="23" item="5"/>
          <tpl hier="24" item="4"/>
          <tpl fld="0" item="0"/>
        </tpls>
      </n>
      <n v="7087.6001434326172">
        <tpls c="8">
          <tpl hier="16" item="4294967295"/>
          <tpl hier="17" item="13"/>
          <tpl hier="19" item="1"/>
          <tpl hier="20" item="2"/>
          <tpl hier="22" item="9"/>
          <tpl hier="23" item="5"/>
          <tpl hier="24" item="4"/>
          <tpl fld="0" item="1"/>
        </tpls>
      </n>
      <m>
        <tpls c="8">
          <tpl fld="1" item="192"/>
          <tpl hier="17" item="13"/>
          <tpl hier="19" item="1"/>
          <tpl hier="20" item="2"/>
          <tpl hier="22" item="9"/>
          <tpl hier="23" item="5"/>
          <tpl hier="24" item="4"/>
          <tpl fld="0" item="0"/>
        </tpls>
      </m>
      <m>
        <tpls c="8">
          <tpl fld="1" item="192"/>
          <tpl hier="17" item="13"/>
          <tpl hier="19" item="1"/>
          <tpl hier="20" item="2"/>
          <tpl hier="22" item="9"/>
          <tpl hier="23" item="5"/>
          <tpl hier="24" item="4"/>
          <tpl fld="0" item="1"/>
        </tpls>
      </m>
      <n v="1">
        <tpls c="8">
          <tpl fld="1" item="184"/>
          <tpl hier="17" item="13"/>
          <tpl hier="19" item="1"/>
          <tpl hier="20" item="2"/>
          <tpl hier="22" item="9"/>
          <tpl hier="23" item="5"/>
          <tpl hier="24" item="4"/>
          <tpl fld="0" item="0"/>
        </tpls>
      </n>
      <n v="75.400001525878906">
        <tpls c="8">
          <tpl fld="1" item="184"/>
          <tpl hier="17" item="13"/>
          <tpl hier="19" item="1"/>
          <tpl hier="20" item="2"/>
          <tpl hier="22" item="9"/>
          <tpl hier="23" item="5"/>
          <tpl hier="24" item="4"/>
          <tpl fld="0" item="1"/>
        </tpls>
      </n>
      <n v="1">
        <tpls c="8">
          <tpl fld="1" item="176"/>
          <tpl hier="17" item="13"/>
          <tpl hier="19" item="1"/>
          <tpl hier="20" item="2"/>
          <tpl hier="22" item="9"/>
          <tpl hier="23" item="5"/>
          <tpl hier="24" item="4"/>
          <tpl fld="0" item="0"/>
        </tpls>
      </n>
      <n v="75.400001525878906">
        <tpls c="8">
          <tpl fld="1" item="176"/>
          <tpl hier="17" item="13"/>
          <tpl hier="19" item="1"/>
          <tpl hier="20" item="2"/>
          <tpl hier="22" item="9"/>
          <tpl hier="23" item="5"/>
          <tpl hier="24" item="4"/>
          <tpl fld="0" item="1"/>
        </tpls>
      </n>
      <n v="1">
        <tpls c="8">
          <tpl fld="1" item="168"/>
          <tpl hier="17" item="13"/>
          <tpl hier="19" item="1"/>
          <tpl hier="20" item="2"/>
          <tpl hier="22" item="9"/>
          <tpl hier="23" item="5"/>
          <tpl hier="24" item="4"/>
          <tpl fld="0" item="0"/>
        </tpls>
      </n>
      <n v="75.400001525878906">
        <tpls c="8">
          <tpl fld="1" item="168"/>
          <tpl hier="17" item="13"/>
          <tpl hier="19" item="1"/>
          <tpl hier="20" item="2"/>
          <tpl hier="22" item="9"/>
          <tpl hier="23" item="5"/>
          <tpl hier="24" item="4"/>
          <tpl fld="0" item="1"/>
        </tpls>
      </n>
      <m>
        <tpls c="8">
          <tpl fld="1" item="160"/>
          <tpl hier="17" item="13"/>
          <tpl hier="19" item="1"/>
          <tpl hier="20" item="2"/>
          <tpl hier="22" item="9"/>
          <tpl hier="23" item="5"/>
          <tpl hier="24" item="4"/>
          <tpl fld="0" item="0"/>
        </tpls>
      </m>
      <m>
        <tpls c="8">
          <tpl fld="1" item="160"/>
          <tpl hier="17" item="13"/>
          <tpl hier="19" item="1"/>
          <tpl hier="20" item="2"/>
          <tpl hier="22" item="9"/>
          <tpl hier="23" item="5"/>
          <tpl hier="24" item="4"/>
          <tpl fld="0" item="1"/>
        </tpls>
      </m>
      <m>
        <tpls c="8">
          <tpl fld="1" item="152"/>
          <tpl hier="17" item="13"/>
          <tpl hier="19" item="1"/>
          <tpl hier="20" item="2"/>
          <tpl hier="22" item="9"/>
          <tpl hier="23" item="5"/>
          <tpl hier="24" item="4"/>
          <tpl fld="0" item="0"/>
        </tpls>
      </m>
      <m>
        <tpls c="8">
          <tpl fld="1" item="152"/>
          <tpl hier="17" item="13"/>
          <tpl hier="19" item="1"/>
          <tpl hier="20" item="2"/>
          <tpl hier="22" item="9"/>
          <tpl hier="23" item="5"/>
          <tpl hier="24" item="4"/>
          <tpl fld="0" item="1"/>
        </tpls>
      </m>
      <m>
        <tpls c="8">
          <tpl fld="1" item="144"/>
          <tpl hier="17" item="13"/>
          <tpl hier="19" item="1"/>
          <tpl hier="20" item="2"/>
          <tpl hier="22" item="9"/>
          <tpl hier="23" item="5"/>
          <tpl hier="24" item="4"/>
          <tpl fld="0" item="0"/>
        </tpls>
      </m>
      <m>
        <tpls c="8">
          <tpl fld="1" item="144"/>
          <tpl hier="17" item="13"/>
          <tpl hier="19" item="1"/>
          <tpl hier="20" item="2"/>
          <tpl hier="22" item="9"/>
          <tpl hier="23" item="5"/>
          <tpl hier="24" item="4"/>
          <tpl fld="0" item="1"/>
        </tpls>
      </m>
      <m>
        <tpls c="8">
          <tpl fld="1" item="136"/>
          <tpl hier="17" item="13"/>
          <tpl hier="19" item="1"/>
          <tpl hier="20" item="2"/>
          <tpl hier="22" item="9"/>
          <tpl hier="23" item="5"/>
          <tpl hier="24" item="4"/>
          <tpl fld="0" item="0"/>
        </tpls>
      </m>
      <m>
        <tpls c="8">
          <tpl fld="1" item="136"/>
          <tpl hier="17" item="13"/>
          <tpl hier="19" item="1"/>
          <tpl hier="20" item="2"/>
          <tpl hier="22" item="9"/>
          <tpl hier="23" item="5"/>
          <tpl hier="24" item="4"/>
          <tpl fld="0" item="1"/>
        </tpls>
      </m>
      <m>
        <tpls c="8">
          <tpl fld="1" item="128"/>
          <tpl hier="17" item="13"/>
          <tpl hier="19" item="1"/>
          <tpl hier="20" item="2"/>
          <tpl hier="22" item="9"/>
          <tpl hier="23" item="5"/>
          <tpl hier="24" item="4"/>
          <tpl fld="0" item="0"/>
        </tpls>
      </m>
      <m>
        <tpls c="8">
          <tpl fld="1" item="128"/>
          <tpl hier="17" item="13"/>
          <tpl hier="19" item="1"/>
          <tpl hier="20" item="2"/>
          <tpl hier="22" item="9"/>
          <tpl hier="23" item="5"/>
          <tpl hier="24" item="4"/>
          <tpl fld="0" item="1"/>
        </tpls>
      </m>
      <n v="1">
        <tpls c="8">
          <tpl fld="1" item="120"/>
          <tpl hier="17" item="13"/>
          <tpl hier="19" item="1"/>
          <tpl hier="20" item="2"/>
          <tpl hier="22" item="9"/>
          <tpl hier="23" item="5"/>
          <tpl hier="24" item="4"/>
          <tpl fld="0" item="0"/>
        </tpls>
      </n>
      <n v="75.400001525878906">
        <tpls c="8">
          <tpl fld="1" item="120"/>
          <tpl hier="17" item="13"/>
          <tpl hier="19" item="1"/>
          <tpl hier="20" item="2"/>
          <tpl hier="22" item="9"/>
          <tpl hier="23" item="5"/>
          <tpl hier="24" item="4"/>
          <tpl fld="0" item="1"/>
        </tpls>
      </n>
      <m>
        <tpls c="8">
          <tpl fld="1" item="112"/>
          <tpl hier="17" item="13"/>
          <tpl hier="19" item="1"/>
          <tpl hier="20" item="2"/>
          <tpl hier="22" item="9"/>
          <tpl hier="23" item="5"/>
          <tpl hier="24" item="4"/>
          <tpl fld="0" item="0"/>
        </tpls>
      </m>
      <m>
        <tpls c="8">
          <tpl fld="1" item="112"/>
          <tpl hier="17" item="13"/>
          <tpl hier="19" item="1"/>
          <tpl hier="20" item="2"/>
          <tpl hier="22" item="9"/>
          <tpl hier="23" item="5"/>
          <tpl hier="24" item="4"/>
          <tpl fld="0" item="1"/>
        </tpls>
      </m>
      <m>
        <tpls c="8">
          <tpl fld="1" item="104"/>
          <tpl hier="17" item="13"/>
          <tpl hier="19" item="1"/>
          <tpl hier="20" item="2"/>
          <tpl hier="22" item="9"/>
          <tpl hier="23" item="5"/>
          <tpl hier="24" item="4"/>
          <tpl fld="0" item="0"/>
        </tpls>
      </m>
      <m>
        <tpls c="8">
          <tpl fld="1" item="104"/>
          <tpl hier="17" item="13"/>
          <tpl hier="19" item="1"/>
          <tpl hier="20" item="2"/>
          <tpl hier="22" item="9"/>
          <tpl hier="23" item="5"/>
          <tpl hier="24" item="4"/>
          <tpl fld="0" item="1"/>
        </tpls>
      </m>
      <m>
        <tpls c="8">
          <tpl fld="1" item="96"/>
          <tpl hier="17" item="13"/>
          <tpl hier="19" item="1"/>
          <tpl hier="20" item="2"/>
          <tpl hier="22" item="9"/>
          <tpl hier="23" item="5"/>
          <tpl hier="24" item="4"/>
          <tpl fld="0" item="0"/>
        </tpls>
      </m>
      <m>
        <tpls c="8">
          <tpl fld="1" item="96"/>
          <tpl hier="17" item="13"/>
          <tpl hier="19" item="1"/>
          <tpl hier="20" item="2"/>
          <tpl hier="22" item="9"/>
          <tpl hier="23" item="5"/>
          <tpl hier="24" item="4"/>
          <tpl fld="0" item="1"/>
        </tpls>
      </m>
      <n v="1">
        <tpls c="8">
          <tpl fld="1" item="88"/>
          <tpl hier="17" item="13"/>
          <tpl hier="19" item="1"/>
          <tpl hier="20" item="2"/>
          <tpl hier="22" item="9"/>
          <tpl hier="23" item="5"/>
          <tpl hier="24" item="4"/>
          <tpl fld="0" item="0"/>
        </tpls>
      </n>
      <n v="75.400001525878906">
        <tpls c="8">
          <tpl fld="1" item="88"/>
          <tpl hier="17" item="13"/>
          <tpl hier="19" item="1"/>
          <tpl hier="20" item="2"/>
          <tpl hier="22" item="9"/>
          <tpl hier="23" item="5"/>
          <tpl hier="24" item="4"/>
          <tpl fld="0" item="1"/>
        </tpls>
      </n>
      <n v="1">
        <tpls c="8">
          <tpl fld="1" item="80"/>
          <tpl hier="17" item="13"/>
          <tpl hier="19" item="1"/>
          <tpl hier="20" item="2"/>
          <tpl hier="22" item="9"/>
          <tpl hier="23" item="5"/>
          <tpl hier="24" item="4"/>
          <tpl fld="0" item="0"/>
        </tpls>
      </n>
      <n v="75.400001525878906">
        <tpls c="8">
          <tpl fld="1" item="80"/>
          <tpl hier="17" item="13"/>
          <tpl hier="19" item="1"/>
          <tpl hier="20" item="2"/>
          <tpl hier="22" item="9"/>
          <tpl hier="23" item="5"/>
          <tpl hier="24" item="4"/>
          <tpl fld="0" item="1"/>
        </tpls>
      </n>
      <n v="1">
        <tpls c="8">
          <tpl fld="1" item="72"/>
          <tpl hier="17" item="13"/>
          <tpl hier="19" item="1"/>
          <tpl hier="20" item="2"/>
          <tpl hier="22" item="9"/>
          <tpl hier="23" item="5"/>
          <tpl hier="24" item="4"/>
          <tpl fld="0" item="0"/>
        </tpls>
      </n>
      <n v="75.400001525878906">
        <tpls c="8">
          <tpl fld="1" item="72"/>
          <tpl hier="17" item="13"/>
          <tpl hier="19" item="1"/>
          <tpl hier="20" item="2"/>
          <tpl hier="22" item="9"/>
          <tpl hier="23" item="5"/>
          <tpl hier="24" item="4"/>
          <tpl fld="0" item="1"/>
        </tpls>
      </n>
      <m>
        <tpls c="8">
          <tpl fld="1" item="64"/>
          <tpl hier="17" item="13"/>
          <tpl hier="19" item="1"/>
          <tpl hier="20" item="2"/>
          <tpl hier="22" item="9"/>
          <tpl hier="23" item="5"/>
          <tpl hier="24" item="4"/>
          <tpl fld="0" item="0"/>
        </tpls>
      </m>
      <m>
        <tpls c="8">
          <tpl fld="1" item="64"/>
          <tpl hier="17" item="13"/>
          <tpl hier="19" item="1"/>
          <tpl hier="20" item="2"/>
          <tpl hier="22" item="9"/>
          <tpl hier="23" item="5"/>
          <tpl hier="24" item="4"/>
          <tpl fld="0" item="1"/>
        </tpls>
      </m>
      <n v="1">
        <tpls c="8">
          <tpl fld="1" item="56"/>
          <tpl hier="17" item="13"/>
          <tpl hier="19" item="1"/>
          <tpl hier="20" item="2"/>
          <tpl hier="22" item="9"/>
          <tpl hier="23" item="5"/>
          <tpl hier="24" item="4"/>
          <tpl fld="0" item="0"/>
        </tpls>
      </n>
      <n v="75.400001525878906">
        <tpls c="8">
          <tpl fld="1" item="56"/>
          <tpl hier="17" item="13"/>
          <tpl hier="19" item="1"/>
          <tpl hier="20" item="2"/>
          <tpl hier="22" item="9"/>
          <tpl hier="23" item="5"/>
          <tpl hier="24" item="4"/>
          <tpl fld="0" item="1"/>
        </tpls>
      </n>
      <m>
        <tpls c="8">
          <tpl fld="1" item="48"/>
          <tpl hier="17" item="13"/>
          <tpl hier="19" item="1"/>
          <tpl hier="20" item="2"/>
          <tpl hier="22" item="9"/>
          <tpl hier="23" item="5"/>
          <tpl hier="24" item="4"/>
          <tpl fld="0" item="0"/>
        </tpls>
      </m>
      <m>
        <tpls c="8">
          <tpl fld="1" item="48"/>
          <tpl hier="17" item="13"/>
          <tpl hier="19" item="1"/>
          <tpl hier="20" item="2"/>
          <tpl hier="22" item="9"/>
          <tpl hier="23" item="5"/>
          <tpl hier="24" item="4"/>
          <tpl fld="0" item="1"/>
        </tpls>
      </m>
      <n v="1">
        <tpls c="8">
          <tpl fld="1" item="40"/>
          <tpl hier="17" item="13"/>
          <tpl hier="19" item="1"/>
          <tpl hier="20" item="2"/>
          <tpl hier="22" item="9"/>
          <tpl hier="23" item="5"/>
          <tpl hier="24" item="4"/>
          <tpl fld="0" item="0"/>
        </tpls>
      </n>
      <n v="75.400001525878906">
        <tpls c="8">
          <tpl fld="1" item="40"/>
          <tpl hier="17" item="13"/>
          <tpl hier="19" item="1"/>
          <tpl hier="20" item="2"/>
          <tpl hier="22" item="9"/>
          <tpl hier="23" item="5"/>
          <tpl hier="24" item="4"/>
          <tpl fld="0" item="1"/>
        </tpls>
      </n>
      <m>
        <tpls c="8">
          <tpl fld="1" item="32"/>
          <tpl hier="17" item="13"/>
          <tpl hier="19" item="1"/>
          <tpl hier="20" item="2"/>
          <tpl hier="22" item="9"/>
          <tpl hier="23" item="5"/>
          <tpl hier="24" item="4"/>
          <tpl fld="0" item="0"/>
        </tpls>
      </m>
      <m>
        <tpls c="8">
          <tpl fld="1" item="32"/>
          <tpl hier="17" item="13"/>
          <tpl hier="19" item="1"/>
          <tpl hier="20" item="2"/>
          <tpl hier="22" item="9"/>
          <tpl hier="23" item="5"/>
          <tpl hier="24" item="4"/>
          <tpl fld="0" item="1"/>
        </tpls>
      </m>
      <m>
        <tpls c="8">
          <tpl fld="1" item="24"/>
          <tpl hier="17" item="13"/>
          <tpl hier="19" item="1"/>
          <tpl hier="20" item="2"/>
          <tpl hier="22" item="9"/>
          <tpl hier="23" item="5"/>
          <tpl hier="24" item="4"/>
          <tpl fld="0" item="0"/>
        </tpls>
      </m>
      <m>
        <tpls c="8">
          <tpl fld="1" item="24"/>
          <tpl hier="17" item="13"/>
          <tpl hier="19" item="1"/>
          <tpl hier="20" item="2"/>
          <tpl hier="22" item="9"/>
          <tpl hier="23" item="5"/>
          <tpl hier="24" item="4"/>
          <tpl fld="0" item="1"/>
        </tpls>
      </m>
      <n v="1">
        <tpls c="8">
          <tpl fld="1" item="16"/>
          <tpl hier="17" item="13"/>
          <tpl hier="19" item="1"/>
          <tpl hier="20" item="2"/>
          <tpl hier="22" item="9"/>
          <tpl hier="23" item="5"/>
          <tpl hier="24" item="4"/>
          <tpl fld="0" item="0"/>
        </tpls>
      </n>
      <n v="75.400001525878906">
        <tpls c="8">
          <tpl fld="1" item="16"/>
          <tpl hier="17" item="13"/>
          <tpl hier="19" item="1"/>
          <tpl hier="20" item="2"/>
          <tpl hier="22" item="9"/>
          <tpl hier="23" item="5"/>
          <tpl hier="24" item="4"/>
          <tpl fld="0" item="1"/>
        </tpls>
      </n>
      <n v="1">
        <tpls c="8">
          <tpl fld="1" item="8"/>
          <tpl hier="17" item="13"/>
          <tpl hier="19" item="1"/>
          <tpl hier="20" item="2"/>
          <tpl hier="22" item="9"/>
          <tpl hier="23" item="5"/>
          <tpl hier="24" item="4"/>
          <tpl fld="0" item="0"/>
        </tpls>
      </n>
      <n v="75.400001525878906">
        <tpls c="8">
          <tpl fld="1" item="8"/>
          <tpl hier="17" item="13"/>
          <tpl hier="19" item="1"/>
          <tpl hier="20" item="2"/>
          <tpl hier="22" item="9"/>
          <tpl hier="23" item="5"/>
          <tpl hier="24" item="4"/>
          <tpl fld="0" item="1"/>
        </tpls>
      </n>
      <m>
        <tpls c="8">
          <tpl fld="1" item="0"/>
          <tpl hier="17" item="13"/>
          <tpl hier="19" item="1"/>
          <tpl hier="20" item="2"/>
          <tpl hier="22" item="9"/>
          <tpl hier="23" item="5"/>
          <tpl hier="24" item="4"/>
          <tpl fld="0" item="0"/>
        </tpls>
      </m>
      <m>
        <tpls c="8">
          <tpl fld="1" item="0"/>
          <tpl hier="17" item="13"/>
          <tpl hier="19" item="1"/>
          <tpl hier="20" item="2"/>
          <tpl hier="22" item="9"/>
          <tpl hier="23" item="5"/>
          <tpl hier="24" item="4"/>
          <tpl fld="0" item="1"/>
        </tpls>
      </m>
      <m>
        <tpls c="8">
          <tpl fld="1" item="71"/>
          <tpl hier="17" item="13"/>
          <tpl hier="19" item="1"/>
          <tpl hier="20" item="2"/>
          <tpl hier="22" item="9"/>
          <tpl hier="23" item="5"/>
          <tpl hier="24" item="4"/>
          <tpl fld="0" item="1"/>
        </tpls>
      </m>
      <m>
        <tpls c="8">
          <tpl fld="1" item="15"/>
          <tpl hier="17" item="13"/>
          <tpl hier="19" item="1"/>
          <tpl hier="20" item="2"/>
          <tpl hier="22" item="9"/>
          <tpl hier="23" item="5"/>
          <tpl hier="24" item="4"/>
          <tpl fld="0" item="1"/>
        </tpls>
      </m>
      <n v="75.400001525878906">
        <tpls c="8">
          <tpl fld="1" item="23"/>
          <tpl hier="17" item="13"/>
          <tpl hier="19" item="1"/>
          <tpl hier="20" item="2"/>
          <tpl hier="22" item="9"/>
          <tpl hier="23" item="5"/>
          <tpl hier="24" item="4"/>
          <tpl fld="0" item="1"/>
        </tpls>
      </n>
      <m>
        <tpls c="8">
          <tpl fld="1" item="1"/>
          <tpl hier="17" item="13"/>
          <tpl hier="19" item="1"/>
          <tpl hier="20" item="2"/>
          <tpl hier="22" item="9"/>
          <tpl hier="23" item="5"/>
          <tpl hier="24" item="4"/>
          <tpl fld="0" item="1"/>
        </tpls>
      </m>
      <m>
        <tpls c="8">
          <tpl fld="1" item="57"/>
          <tpl hier="17" item="13"/>
          <tpl hier="19" item="1"/>
          <tpl hier="20" item="2"/>
          <tpl hier="22" item="9"/>
          <tpl hier="23" item="5"/>
          <tpl hier="24" item="4"/>
          <tpl fld="0" item="1"/>
        </tpls>
      </m>
      <n v="75.400001525878906">
        <tpls c="8">
          <tpl fld="1" item="129"/>
          <tpl hier="17" item="13"/>
          <tpl hier="19" item="1"/>
          <tpl hier="20" item="2"/>
          <tpl hier="22" item="9"/>
          <tpl hier="23" item="5"/>
          <tpl hier="24" item="4"/>
          <tpl fld="0" item="1"/>
        </tpls>
      </n>
      <n v="226.20000457763672">
        <tpls c="8">
          <tpl fld="1" item="28"/>
          <tpl hier="17" item="13"/>
          <tpl hier="19" item="1"/>
          <tpl hier="20" item="2"/>
          <tpl hier="22" item="9"/>
          <tpl hier="23" item="5"/>
          <tpl hier="24" item="4"/>
          <tpl fld="0" item="1"/>
        </tpls>
      </n>
      <n v="75.400001525878906">
        <tpls c="8">
          <tpl fld="1" item="84"/>
          <tpl hier="17" item="13"/>
          <tpl hier="19" item="1"/>
          <tpl hier="20" item="2"/>
          <tpl hier="22" item="9"/>
          <tpl hier="23" item="5"/>
          <tpl hier="24" item="4"/>
          <tpl fld="0" item="1"/>
        </tpls>
      </n>
      <m>
        <tpls c="8">
          <tpl fld="1" item="140"/>
          <tpl hier="17" item="13"/>
          <tpl hier="19" item="1"/>
          <tpl hier="20" item="2"/>
          <tpl hier="22" item="9"/>
          <tpl hier="23" item="5"/>
          <tpl hier="24" item="4"/>
          <tpl fld="0" item="1"/>
        </tpls>
      </m>
      <m>
        <tpls c="8">
          <tpl fld="1" item="188"/>
          <tpl hier="17" item="13"/>
          <tpl hier="19" item="1"/>
          <tpl hier="20" item="2"/>
          <tpl hier="22" item="9"/>
          <tpl hier="23" item="5"/>
          <tpl hier="24" item="4"/>
          <tpl fld="0" item="0"/>
        </tpls>
      </m>
      <m>
        <tpls c="8">
          <tpl fld="1" item="188"/>
          <tpl hier="17" item="13"/>
          <tpl hier="19" item="1"/>
          <tpl hier="20" item="2"/>
          <tpl hier="22" item="9"/>
          <tpl hier="23" item="5"/>
          <tpl hier="24" item="4"/>
          <tpl fld="0" item="1"/>
        </tpls>
      </m>
      <m>
        <tpls c="8">
          <tpl fld="1" item="108"/>
          <tpl hier="17" item="13"/>
          <tpl hier="19" item="1"/>
          <tpl hier="20" item="2"/>
          <tpl hier="22" item="9"/>
          <tpl hier="23" item="5"/>
          <tpl hier="24" item="4"/>
          <tpl fld="0" item="0"/>
        </tpls>
      </m>
      <m>
        <tpls c="8">
          <tpl fld="1" item="108"/>
          <tpl hier="17" item="13"/>
          <tpl hier="19" item="1"/>
          <tpl hier="20" item="2"/>
          <tpl hier="22" item="9"/>
          <tpl hier="23" item="5"/>
          <tpl hier="24" item="4"/>
          <tpl fld="0" item="1"/>
        </tpls>
      </m>
      <n v="3">
        <tpls c="8">
          <tpl fld="1" item="44"/>
          <tpl hier="17" item="13"/>
          <tpl hier="19" item="1"/>
          <tpl hier="20" item="2"/>
          <tpl hier="22" item="9"/>
          <tpl hier="23" item="5"/>
          <tpl hier="24" item="4"/>
          <tpl fld="0" item="0"/>
        </tpls>
      </n>
      <n v="226.20000457763672">
        <tpls c="8">
          <tpl fld="1" item="44"/>
          <tpl hier="17" item="13"/>
          <tpl hier="19" item="1"/>
          <tpl hier="20" item="2"/>
          <tpl hier="22" item="9"/>
          <tpl hier="23" item="5"/>
          <tpl hier="24" item="4"/>
          <tpl fld="0" item="1"/>
        </tpls>
      </n>
      <n v="1">
        <tpls c="8">
          <tpl fld="1" item="199"/>
          <tpl hier="17" item="13"/>
          <tpl hier="19" item="1"/>
          <tpl hier="20" item="2"/>
          <tpl hier="22" item="9"/>
          <tpl hier="23" item="5"/>
          <tpl hier="24" item="4"/>
          <tpl fld="0" item="0"/>
        </tpls>
      </n>
      <n v="75.400001525878906">
        <tpls c="8">
          <tpl fld="1" item="199"/>
          <tpl hier="17" item="13"/>
          <tpl hier="19" item="1"/>
          <tpl hier="20" item="2"/>
          <tpl hier="22" item="9"/>
          <tpl hier="23" item="5"/>
          <tpl hier="24" item="4"/>
          <tpl fld="0" item="1"/>
        </tpls>
      </n>
      <n v="1">
        <tpls c="8">
          <tpl fld="1" item="191"/>
          <tpl hier="17" item="13"/>
          <tpl hier="19" item="1"/>
          <tpl hier="20" item="2"/>
          <tpl hier="22" item="9"/>
          <tpl hier="23" item="5"/>
          <tpl hier="24" item="4"/>
          <tpl fld="0" item="0"/>
        </tpls>
      </n>
      <n v="75.400001525878906">
        <tpls c="8">
          <tpl fld="1" item="191"/>
          <tpl hier="17" item="13"/>
          <tpl hier="19" item="1"/>
          <tpl hier="20" item="2"/>
          <tpl hier="22" item="9"/>
          <tpl hier="23" item="5"/>
          <tpl hier="24" item="4"/>
          <tpl fld="0" item="1"/>
        </tpls>
      </n>
      <m>
        <tpls c="8">
          <tpl fld="1" item="183"/>
          <tpl hier="17" item="13"/>
          <tpl hier="19" item="1"/>
          <tpl hier="20" item="2"/>
          <tpl hier="22" item="9"/>
          <tpl hier="23" item="5"/>
          <tpl hier="24" item="4"/>
          <tpl fld="0" item="0"/>
        </tpls>
      </m>
      <m>
        <tpls c="8">
          <tpl fld="1" item="183"/>
          <tpl hier="17" item="13"/>
          <tpl hier="19" item="1"/>
          <tpl hier="20" item="2"/>
          <tpl hier="22" item="9"/>
          <tpl hier="23" item="5"/>
          <tpl hier="24" item="4"/>
          <tpl fld="0" item="1"/>
        </tpls>
      </m>
      <n v="3">
        <tpls c="8">
          <tpl fld="1" item="175"/>
          <tpl hier="17" item="13"/>
          <tpl hier="19" item="1"/>
          <tpl hier="20" item="2"/>
          <tpl hier="22" item="9"/>
          <tpl hier="23" item="5"/>
          <tpl hier="24" item="4"/>
          <tpl fld="0" item="0"/>
        </tpls>
      </n>
      <n v="377.00000762939453">
        <tpls c="8">
          <tpl fld="1" item="175"/>
          <tpl hier="17" item="13"/>
          <tpl hier="19" item="1"/>
          <tpl hier="20" item="2"/>
          <tpl hier="22" item="9"/>
          <tpl hier="23" item="5"/>
          <tpl hier="24" item="4"/>
          <tpl fld="0" item="1"/>
        </tpls>
      </n>
      <m>
        <tpls c="8">
          <tpl fld="1" item="167"/>
          <tpl hier="17" item="13"/>
          <tpl hier="19" item="1"/>
          <tpl hier="20" item="2"/>
          <tpl hier="22" item="9"/>
          <tpl hier="23" item="5"/>
          <tpl hier="24" item="4"/>
          <tpl fld="0" item="0"/>
        </tpls>
      </m>
      <m>
        <tpls c="8">
          <tpl fld="1" item="167"/>
          <tpl hier="17" item="13"/>
          <tpl hier="19" item="1"/>
          <tpl hier="20" item="2"/>
          <tpl hier="22" item="9"/>
          <tpl hier="23" item="5"/>
          <tpl hier="24" item="4"/>
          <tpl fld="0" item="1"/>
        </tpls>
      </m>
      <m>
        <tpls c="8">
          <tpl fld="1" item="159"/>
          <tpl hier="17" item="13"/>
          <tpl hier="19" item="1"/>
          <tpl hier="20" item="2"/>
          <tpl hier="22" item="9"/>
          <tpl hier="23" item="5"/>
          <tpl hier="24" item="4"/>
          <tpl fld="0" item="0"/>
        </tpls>
      </m>
      <m>
        <tpls c="8">
          <tpl fld="1" item="159"/>
          <tpl hier="17" item="13"/>
          <tpl hier="19" item="1"/>
          <tpl hier="20" item="2"/>
          <tpl hier="22" item="9"/>
          <tpl hier="23" item="5"/>
          <tpl hier="24" item="4"/>
          <tpl fld="0" item="1"/>
        </tpls>
      </m>
      <m>
        <tpls c="8">
          <tpl fld="1" item="151"/>
          <tpl hier="17" item="13"/>
          <tpl hier="19" item="1"/>
          <tpl hier="20" item="2"/>
          <tpl hier="22" item="9"/>
          <tpl hier="23" item="5"/>
          <tpl hier="24" item="4"/>
          <tpl fld="0" item="0"/>
        </tpls>
      </m>
      <m>
        <tpls c="8">
          <tpl fld="1" item="151"/>
          <tpl hier="17" item="13"/>
          <tpl hier="19" item="1"/>
          <tpl hier="20" item="2"/>
          <tpl hier="22" item="9"/>
          <tpl hier="23" item="5"/>
          <tpl hier="24" item="4"/>
          <tpl fld="0" item="1"/>
        </tpls>
      </m>
      <m>
        <tpls c="8">
          <tpl fld="1" item="143"/>
          <tpl hier="17" item="13"/>
          <tpl hier="19" item="1"/>
          <tpl hier="20" item="2"/>
          <tpl hier="22" item="9"/>
          <tpl hier="23" item="5"/>
          <tpl hier="24" item="4"/>
          <tpl fld="0" item="0"/>
        </tpls>
      </m>
      <m>
        <tpls c="8">
          <tpl fld="1" item="143"/>
          <tpl hier="17" item="13"/>
          <tpl hier="19" item="1"/>
          <tpl hier="20" item="2"/>
          <tpl hier="22" item="9"/>
          <tpl hier="23" item="5"/>
          <tpl hier="24" item="4"/>
          <tpl fld="0" item="1"/>
        </tpls>
      </m>
      <n v="1">
        <tpls c="8">
          <tpl fld="1" item="135"/>
          <tpl hier="17" item="13"/>
          <tpl hier="19" item="1"/>
          <tpl hier="20" item="2"/>
          <tpl hier="22" item="9"/>
          <tpl hier="23" item="5"/>
          <tpl hier="24" item="4"/>
          <tpl fld="0" item="0"/>
        </tpls>
      </n>
      <n v="75.400001525878906">
        <tpls c="8">
          <tpl fld="1" item="135"/>
          <tpl hier="17" item="13"/>
          <tpl hier="19" item="1"/>
          <tpl hier="20" item="2"/>
          <tpl hier="22" item="9"/>
          <tpl hier="23" item="5"/>
          <tpl hier="24" item="4"/>
          <tpl fld="0" item="1"/>
        </tpls>
      </n>
      <m>
        <tpls c="8">
          <tpl fld="1" item="127"/>
          <tpl hier="17" item="13"/>
          <tpl hier="19" item="1"/>
          <tpl hier="20" item="2"/>
          <tpl hier="22" item="9"/>
          <tpl hier="23" item="5"/>
          <tpl hier="24" item="4"/>
          <tpl fld="0" item="0"/>
        </tpls>
      </m>
      <m>
        <tpls c="8">
          <tpl fld="1" item="127"/>
          <tpl hier="17" item="13"/>
          <tpl hier="19" item="1"/>
          <tpl hier="20" item="2"/>
          <tpl hier="22" item="9"/>
          <tpl hier="23" item="5"/>
          <tpl hier="24" item="4"/>
          <tpl fld="0" item="1"/>
        </tpls>
      </m>
      <m>
        <tpls c="8">
          <tpl fld="1" item="119"/>
          <tpl hier="17" item="13"/>
          <tpl hier="19" item="1"/>
          <tpl hier="20" item="2"/>
          <tpl hier="22" item="9"/>
          <tpl hier="23" item="5"/>
          <tpl hier="24" item="4"/>
          <tpl fld="0" item="0"/>
        </tpls>
      </m>
      <m>
        <tpls c="8">
          <tpl fld="1" item="119"/>
          <tpl hier="17" item="13"/>
          <tpl hier="19" item="1"/>
          <tpl hier="20" item="2"/>
          <tpl hier="22" item="9"/>
          <tpl hier="23" item="5"/>
          <tpl hier="24" item="4"/>
          <tpl fld="0" item="1"/>
        </tpls>
      </m>
      <m>
        <tpls c="8">
          <tpl fld="1" item="111"/>
          <tpl hier="17" item="13"/>
          <tpl hier="19" item="1"/>
          <tpl hier="20" item="2"/>
          <tpl hier="22" item="9"/>
          <tpl hier="23" item="5"/>
          <tpl hier="24" item="4"/>
          <tpl fld="0" item="0"/>
        </tpls>
      </m>
      <m>
        <tpls c="8">
          <tpl fld="1" item="111"/>
          <tpl hier="17" item="13"/>
          <tpl hier="19" item="1"/>
          <tpl hier="20" item="2"/>
          <tpl hier="22" item="9"/>
          <tpl hier="23" item="5"/>
          <tpl hier="24" item="4"/>
          <tpl fld="0" item="1"/>
        </tpls>
      </m>
      <m>
        <tpls c="8">
          <tpl fld="1" item="103"/>
          <tpl hier="17" item="13"/>
          <tpl hier="19" item="1"/>
          <tpl hier="20" item="2"/>
          <tpl hier="22" item="9"/>
          <tpl hier="23" item="5"/>
          <tpl hier="24" item="4"/>
          <tpl fld="0" item="0"/>
        </tpls>
      </m>
      <m>
        <tpls c="8">
          <tpl fld="1" item="103"/>
          <tpl hier="17" item="13"/>
          <tpl hier="19" item="1"/>
          <tpl hier="20" item="2"/>
          <tpl hier="22" item="9"/>
          <tpl hier="23" item="5"/>
          <tpl hier="24" item="4"/>
          <tpl fld="0" item="1"/>
        </tpls>
      </m>
      <n v="1">
        <tpls c="8">
          <tpl fld="1" item="95"/>
          <tpl hier="17" item="13"/>
          <tpl hier="19" item="1"/>
          <tpl hier="20" item="2"/>
          <tpl hier="22" item="9"/>
          <tpl hier="23" item="5"/>
          <tpl hier="24" item="4"/>
          <tpl fld="0" item="0"/>
        </tpls>
      </n>
      <n v="75.400001525878906">
        <tpls c="8">
          <tpl fld="1" item="95"/>
          <tpl hier="17" item="13"/>
          <tpl hier="19" item="1"/>
          <tpl hier="20" item="2"/>
          <tpl hier="22" item="9"/>
          <tpl hier="23" item="5"/>
          <tpl hier="24" item="4"/>
          <tpl fld="0" item="1"/>
        </tpls>
      </n>
      <m>
        <tpls c="8">
          <tpl fld="1" item="87"/>
          <tpl hier="17" item="13"/>
          <tpl hier="19" item="1"/>
          <tpl hier="20" item="2"/>
          <tpl hier="22" item="9"/>
          <tpl hier="23" item="5"/>
          <tpl hier="24" item="4"/>
          <tpl fld="0" item="0"/>
        </tpls>
      </m>
      <m>
        <tpls c="8">
          <tpl fld="1" item="87"/>
          <tpl hier="17" item="13"/>
          <tpl hier="19" item="1"/>
          <tpl hier="20" item="2"/>
          <tpl hier="22" item="9"/>
          <tpl hier="23" item="5"/>
          <tpl hier="24" item="4"/>
          <tpl fld="0" item="1"/>
        </tpls>
      </m>
      <m>
        <tpls c="8">
          <tpl fld="1" item="79"/>
          <tpl hier="17" item="13"/>
          <tpl hier="19" item="1"/>
          <tpl hier="20" item="2"/>
          <tpl hier="22" item="9"/>
          <tpl hier="23" item="5"/>
          <tpl hier="24" item="4"/>
          <tpl fld="0" item="0"/>
        </tpls>
      </m>
      <m>
        <tpls c="8">
          <tpl fld="1" item="79"/>
          <tpl hier="17" item="13"/>
          <tpl hier="19" item="1"/>
          <tpl hier="20" item="2"/>
          <tpl hier="22" item="9"/>
          <tpl hier="23" item="5"/>
          <tpl hier="24" item="4"/>
          <tpl fld="0" item="1"/>
        </tpls>
      </m>
      <m>
        <tpls c="8">
          <tpl fld="1" item="63"/>
          <tpl hier="17" item="13"/>
          <tpl hier="19" item="1"/>
          <tpl hier="20" item="2"/>
          <tpl hier="22" item="9"/>
          <tpl hier="23" item="5"/>
          <tpl hier="24" item="4"/>
          <tpl fld="0" item="0"/>
        </tpls>
      </m>
      <m>
        <tpls c="8">
          <tpl fld="1" item="63"/>
          <tpl hier="17" item="13"/>
          <tpl hier="19" item="1"/>
          <tpl hier="20" item="2"/>
          <tpl hier="22" item="9"/>
          <tpl hier="23" item="5"/>
          <tpl hier="24" item="4"/>
          <tpl fld="0" item="1"/>
        </tpls>
      </m>
      <n v="1">
        <tpls c="8">
          <tpl fld="1" item="55"/>
          <tpl hier="17" item="13"/>
          <tpl hier="19" item="1"/>
          <tpl hier="20" item="2"/>
          <tpl hier="22" item="9"/>
          <tpl hier="23" item="5"/>
          <tpl hier="24" item="4"/>
          <tpl fld="0" item="0"/>
        </tpls>
      </n>
      <n v="75.400001525878906">
        <tpls c="8">
          <tpl fld="1" item="55"/>
          <tpl hier="17" item="13"/>
          <tpl hier="19" item="1"/>
          <tpl hier="20" item="2"/>
          <tpl hier="22" item="9"/>
          <tpl hier="23" item="5"/>
          <tpl hier="24" item="4"/>
          <tpl fld="0" item="1"/>
        </tpls>
      </n>
      <m>
        <tpls c="8">
          <tpl fld="1" item="47"/>
          <tpl hier="17" item="13"/>
          <tpl hier="19" item="1"/>
          <tpl hier="20" item="2"/>
          <tpl hier="22" item="9"/>
          <tpl hier="23" item="5"/>
          <tpl hier="24" item="4"/>
          <tpl fld="0" item="0"/>
        </tpls>
      </m>
      <m>
        <tpls c="8">
          <tpl fld="1" item="47"/>
          <tpl hier="17" item="13"/>
          <tpl hier="19" item="1"/>
          <tpl hier="20" item="2"/>
          <tpl hier="22" item="9"/>
          <tpl hier="23" item="5"/>
          <tpl hier="24" item="4"/>
          <tpl fld="0" item="1"/>
        </tpls>
      </m>
      <m>
        <tpls c="8">
          <tpl fld="1" item="39"/>
          <tpl hier="17" item="13"/>
          <tpl hier="19" item="1"/>
          <tpl hier="20" item="2"/>
          <tpl hier="22" item="9"/>
          <tpl hier="23" item="5"/>
          <tpl hier="24" item="4"/>
          <tpl fld="0" item="0"/>
        </tpls>
      </m>
      <m>
        <tpls c="8">
          <tpl fld="1" item="39"/>
          <tpl hier="17" item="13"/>
          <tpl hier="19" item="1"/>
          <tpl hier="20" item="2"/>
          <tpl hier="22" item="9"/>
          <tpl hier="23" item="5"/>
          <tpl hier="24" item="4"/>
          <tpl fld="0" item="1"/>
        </tpls>
      </m>
      <m>
        <tpls c="8">
          <tpl fld="1" item="7"/>
          <tpl hier="17" item="13"/>
          <tpl hier="19" item="1"/>
          <tpl hier="20" item="2"/>
          <tpl hier="22" item="9"/>
          <tpl hier="23" item="5"/>
          <tpl hier="24" item="4"/>
          <tpl fld="0" item="0"/>
        </tpls>
      </m>
      <m>
        <tpls c="8">
          <tpl fld="1" item="7"/>
          <tpl hier="17" item="13"/>
          <tpl hier="19" item="1"/>
          <tpl hier="20" item="2"/>
          <tpl hier="22" item="9"/>
          <tpl hier="23" item="5"/>
          <tpl hier="24" item="4"/>
          <tpl fld="0" item="1"/>
        </tpls>
      </m>
      <n v="1">
        <tpls c="8">
          <tpl fld="1" item="180"/>
          <tpl hier="17" item="13"/>
          <tpl hier="19" item="1"/>
          <tpl hier="20" item="2"/>
          <tpl hier="22" item="9"/>
          <tpl hier="23" item="5"/>
          <tpl hier="24" item="4"/>
          <tpl fld="0" item="0"/>
        </tpls>
      </n>
      <n v="75.400001525878906">
        <tpls c="8">
          <tpl fld="1" item="180"/>
          <tpl hier="17" item="13"/>
          <tpl hier="19" item="1"/>
          <tpl hier="20" item="2"/>
          <tpl hier="22" item="9"/>
          <tpl hier="23" item="5"/>
          <tpl hier="24" item="4"/>
          <tpl fld="0" item="1"/>
        </tpls>
      </n>
      <m>
        <tpls c="8">
          <tpl fld="1" item="132"/>
          <tpl hier="17" item="13"/>
          <tpl hier="19" item="1"/>
          <tpl hier="20" item="2"/>
          <tpl hier="22" item="9"/>
          <tpl hier="23" item="5"/>
          <tpl hier="24" item="4"/>
          <tpl fld="0" item="0"/>
        </tpls>
      </m>
      <m>
        <tpls c="8">
          <tpl fld="1" item="132"/>
          <tpl hier="17" item="13"/>
          <tpl hier="19" item="1"/>
          <tpl hier="20" item="2"/>
          <tpl hier="22" item="9"/>
          <tpl hier="23" item="5"/>
          <tpl hier="24" item="4"/>
          <tpl fld="0" item="1"/>
        </tpls>
      </m>
      <m>
        <tpls c="8">
          <tpl fld="1" item="76"/>
          <tpl hier="17" item="13"/>
          <tpl hier="19" item="1"/>
          <tpl hier="20" item="2"/>
          <tpl hier="22" item="9"/>
          <tpl hier="23" item="5"/>
          <tpl hier="24" item="4"/>
          <tpl fld="0" item="0"/>
        </tpls>
      </m>
      <m>
        <tpls c="8">
          <tpl fld="1" item="76"/>
          <tpl hier="17" item="13"/>
          <tpl hier="19" item="1"/>
          <tpl hier="20" item="2"/>
          <tpl hier="22" item="9"/>
          <tpl hier="23" item="5"/>
          <tpl hier="24" item="4"/>
          <tpl fld="0" item="1"/>
        </tpls>
      </m>
      <n v="1">
        <tpls c="8">
          <tpl fld="1" item="4"/>
          <tpl hier="17" item="13"/>
          <tpl hier="19" item="1"/>
          <tpl hier="20" item="2"/>
          <tpl hier="22" item="9"/>
          <tpl hier="23" item="5"/>
          <tpl hier="24" item="4"/>
          <tpl fld="0" item="0"/>
        </tpls>
      </n>
      <n v="75.400001525878906">
        <tpls c="8">
          <tpl fld="1" item="4"/>
          <tpl hier="17" item="13"/>
          <tpl hier="19" item="1"/>
          <tpl hier="20" item="2"/>
          <tpl hier="22" item="9"/>
          <tpl hier="23" item="5"/>
          <tpl hier="24" item="4"/>
          <tpl fld="0" item="1"/>
        </tpls>
      </n>
      <m>
        <tpls c="8">
          <tpl fld="1" item="15"/>
          <tpl hier="17" item="13"/>
          <tpl hier="19" item="1"/>
          <tpl hier="20" item="2"/>
          <tpl hier="22" item="9"/>
          <tpl hier="23" item="5"/>
          <tpl hier="24" item="4"/>
          <tpl fld="0" item="0"/>
        </tpls>
      </m>
      <n v="1">
        <tpls c="8">
          <tpl fld="1" item="23"/>
          <tpl hier="17" item="13"/>
          <tpl hier="19" item="1"/>
          <tpl hier="20" item="2"/>
          <tpl hier="22" item="9"/>
          <tpl hier="23" item="5"/>
          <tpl hier="24" item="4"/>
          <tpl fld="0" item="0"/>
        </tpls>
      </n>
      <m>
        <tpls c="8">
          <tpl fld="1" item="71"/>
          <tpl hier="17" item="13"/>
          <tpl hier="19" item="1"/>
          <tpl hier="20" item="2"/>
          <tpl hier="22" item="9"/>
          <tpl hier="23" item="5"/>
          <tpl hier="24" item="4"/>
          <tpl fld="0" item="0"/>
        </tpls>
      </m>
      <n v="3">
        <tpls c="8">
          <tpl fld="1" item="28"/>
          <tpl hier="17" item="13"/>
          <tpl hier="19" item="1"/>
          <tpl hier="20" item="2"/>
          <tpl hier="22" item="9"/>
          <tpl hier="23" item="5"/>
          <tpl hier="24" item="4"/>
          <tpl fld="0" item="0"/>
        </tpls>
      </n>
      <n v="1">
        <tpls c="8">
          <tpl fld="1" item="84"/>
          <tpl hier="17" item="13"/>
          <tpl hier="19" item="1"/>
          <tpl hier="20" item="2"/>
          <tpl hier="22" item="9"/>
          <tpl hier="23" item="5"/>
          <tpl hier="24" item="4"/>
          <tpl fld="0" item="0"/>
        </tpls>
      </n>
      <m>
        <tpls c="8">
          <tpl fld="1" item="140"/>
          <tpl hier="17" item="13"/>
          <tpl hier="19" item="1"/>
          <tpl hier="20" item="2"/>
          <tpl hier="22" item="9"/>
          <tpl hier="23" item="5"/>
          <tpl hier="24" item="4"/>
          <tpl fld="0" item="0"/>
        </tpls>
      </m>
      <m>
        <tpls c="8">
          <tpl fld="1" item="196"/>
          <tpl hier="17" item="13"/>
          <tpl hier="19" item="1"/>
          <tpl hier="20" item="2"/>
          <tpl hier="22" item="9"/>
          <tpl hier="23" item="5"/>
          <tpl hier="24" item="4"/>
          <tpl fld="0" item="0"/>
        </tpls>
      </m>
      <m>
        <tpls c="8">
          <tpl fld="1" item="196"/>
          <tpl hier="17" item="13"/>
          <tpl hier="19" item="1"/>
          <tpl hier="20" item="2"/>
          <tpl hier="22" item="9"/>
          <tpl hier="23" item="5"/>
          <tpl hier="24" item="4"/>
          <tpl fld="0" item="1"/>
        </tpls>
      </m>
      <m>
        <tpls c="8">
          <tpl fld="1" item="148"/>
          <tpl hier="17" item="13"/>
          <tpl hier="19" item="1"/>
          <tpl hier="20" item="2"/>
          <tpl hier="22" item="9"/>
          <tpl hier="23" item="5"/>
          <tpl hier="24" item="4"/>
          <tpl fld="0" item="0"/>
        </tpls>
      </m>
      <m>
        <tpls c="8">
          <tpl fld="1" item="148"/>
          <tpl hier="17" item="13"/>
          <tpl hier="19" item="1"/>
          <tpl hier="20" item="2"/>
          <tpl hier="22" item="9"/>
          <tpl hier="23" item="5"/>
          <tpl hier="24" item="4"/>
          <tpl fld="0" item="1"/>
        </tpls>
      </m>
      <m>
        <tpls c="8">
          <tpl fld="1" item="100"/>
          <tpl hier="17" item="13"/>
          <tpl hier="19" item="1"/>
          <tpl hier="20" item="2"/>
          <tpl hier="22" item="9"/>
          <tpl hier="23" item="5"/>
          <tpl hier="24" item="4"/>
          <tpl fld="0" item="0"/>
        </tpls>
      </m>
      <m>
        <tpls c="8">
          <tpl fld="1" item="100"/>
          <tpl hier="17" item="13"/>
          <tpl hier="19" item="1"/>
          <tpl hier="20" item="2"/>
          <tpl hier="22" item="9"/>
          <tpl hier="23" item="5"/>
          <tpl hier="24" item="4"/>
          <tpl fld="0" item="1"/>
        </tpls>
      </m>
      <m>
        <tpls c="8">
          <tpl fld="1" item="60"/>
          <tpl hier="17" item="13"/>
          <tpl hier="19" item="1"/>
          <tpl hier="20" item="2"/>
          <tpl hier="22" item="9"/>
          <tpl hier="23" item="5"/>
          <tpl hier="24" item="4"/>
          <tpl fld="0" item="0"/>
        </tpls>
      </m>
      <m>
        <tpls c="8">
          <tpl fld="1" item="60"/>
          <tpl hier="17" item="13"/>
          <tpl hier="19" item="1"/>
          <tpl hier="20" item="2"/>
          <tpl hier="22" item="9"/>
          <tpl hier="23" item="5"/>
          <tpl hier="24" item="4"/>
          <tpl fld="0" item="1"/>
        </tpls>
      </m>
      <n v="2">
        <tpls c="8">
          <tpl fld="1" item="12"/>
          <tpl hier="17" item="13"/>
          <tpl hier="19" item="1"/>
          <tpl hier="20" item="2"/>
          <tpl hier="22" item="9"/>
          <tpl hier="23" item="5"/>
          <tpl hier="24" item="4"/>
          <tpl fld="0" item="0"/>
        </tpls>
      </n>
      <n v="150.80000305175781">
        <tpls c="8">
          <tpl fld="1" item="12"/>
          <tpl hier="17" item="13"/>
          <tpl hier="19" item="1"/>
          <tpl hier="20" item="2"/>
          <tpl hier="22" item="9"/>
          <tpl hier="23" item="5"/>
          <tpl hier="24" item="4"/>
          <tpl fld="0" item="1"/>
        </tpls>
      </n>
      <n v="1">
        <tpls c="8">
          <tpl fld="1" item="164"/>
          <tpl hier="17" item="13"/>
          <tpl hier="19" item="1"/>
          <tpl hier="20" item="2"/>
          <tpl hier="22" item="9"/>
          <tpl hier="23" item="5"/>
          <tpl hier="24" item="4"/>
          <tpl fld="0" item="0"/>
        </tpls>
      </n>
      <n v="75.400001525878906">
        <tpls c="8">
          <tpl fld="1" item="164"/>
          <tpl hier="17" item="13"/>
          <tpl hier="19" item="1"/>
          <tpl hier="20" item="2"/>
          <tpl hier="22" item="9"/>
          <tpl hier="23" item="5"/>
          <tpl hier="24" item="4"/>
          <tpl fld="0" item="1"/>
        </tpls>
      </n>
      <m>
        <tpls c="8">
          <tpl fld="1" item="116"/>
          <tpl hier="17" item="13"/>
          <tpl hier="19" item="1"/>
          <tpl hier="20" item="2"/>
          <tpl hier="22" item="9"/>
          <tpl hier="23" item="5"/>
          <tpl hier="24" item="4"/>
          <tpl fld="0" item="0"/>
        </tpls>
      </m>
      <m>
        <tpls c="8">
          <tpl fld="1" item="116"/>
          <tpl hier="17" item="13"/>
          <tpl hier="19" item="1"/>
          <tpl hier="20" item="2"/>
          <tpl hier="22" item="9"/>
          <tpl hier="23" item="5"/>
          <tpl hier="24" item="4"/>
          <tpl fld="0" item="1"/>
        </tpls>
      </m>
      <m>
        <tpls c="8">
          <tpl fld="1" item="52"/>
          <tpl hier="17" item="13"/>
          <tpl hier="19" item="1"/>
          <tpl hier="20" item="2"/>
          <tpl hier="22" item="9"/>
          <tpl hier="23" item="5"/>
          <tpl hier="24" item="4"/>
          <tpl fld="0" item="0"/>
        </tpls>
      </m>
      <m>
        <tpls c="8">
          <tpl fld="1" item="52"/>
          <tpl hier="17" item="13"/>
          <tpl hier="19" item="1"/>
          <tpl hier="20" item="2"/>
          <tpl hier="22" item="9"/>
          <tpl hier="23" item="5"/>
          <tpl hier="24" item="4"/>
          <tpl fld="0" item="1"/>
        </tpls>
      </m>
      <m>
        <tpls c="8">
          <tpl fld="1" item="195"/>
          <tpl hier="17" item="13"/>
          <tpl hier="19" item="1"/>
          <tpl hier="20" item="2"/>
          <tpl hier="22" item="9"/>
          <tpl hier="23" item="5"/>
          <tpl hier="24" item="4"/>
          <tpl fld="0" item="0"/>
        </tpls>
      </m>
      <m>
        <tpls c="8">
          <tpl fld="1" item="195"/>
          <tpl hier="17" item="13"/>
          <tpl hier="19" item="1"/>
          <tpl hier="20" item="2"/>
          <tpl hier="22" item="9"/>
          <tpl hier="23" item="5"/>
          <tpl hier="24" item="4"/>
          <tpl fld="0" item="1"/>
        </tpls>
      </m>
      <n v="1">
        <tpls c="8">
          <tpl fld="1" item="187"/>
          <tpl hier="17" item="13"/>
          <tpl hier="19" item="1"/>
          <tpl hier="20" item="2"/>
          <tpl hier="22" item="9"/>
          <tpl hier="23" item="5"/>
          <tpl hier="24" item="4"/>
          <tpl fld="0" item="0"/>
        </tpls>
      </n>
      <n v="75.400001525878906">
        <tpls c="8">
          <tpl fld="1" item="187"/>
          <tpl hier="17" item="13"/>
          <tpl hier="19" item="1"/>
          <tpl hier="20" item="2"/>
          <tpl hier="22" item="9"/>
          <tpl hier="23" item="5"/>
          <tpl hier="24" item="4"/>
          <tpl fld="0" item="1"/>
        </tpls>
      </n>
      <m>
        <tpls c="8">
          <tpl fld="1" item="179"/>
          <tpl hier="17" item="13"/>
          <tpl hier="19" item="1"/>
          <tpl hier="20" item="2"/>
          <tpl hier="22" item="9"/>
          <tpl hier="23" item="5"/>
          <tpl hier="24" item="4"/>
          <tpl fld="0" item="0"/>
        </tpls>
      </m>
      <m>
        <tpls c="8">
          <tpl fld="1" item="179"/>
          <tpl hier="17" item="13"/>
          <tpl hier="19" item="1"/>
          <tpl hier="20" item="2"/>
          <tpl hier="22" item="9"/>
          <tpl hier="23" item="5"/>
          <tpl hier="24" item="4"/>
          <tpl fld="0" item="1"/>
        </tpls>
      </m>
      <m>
        <tpls c="8">
          <tpl fld="1" item="171"/>
          <tpl hier="17" item="13"/>
          <tpl hier="19" item="1"/>
          <tpl hier="20" item="2"/>
          <tpl hier="22" item="9"/>
          <tpl hier="23" item="5"/>
          <tpl hier="24" item="4"/>
          <tpl fld="0" item="0"/>
        </tpls>
      </m>
      <m>
        <tpls c="8">
          <tpl fld="1" item="171"/>
          <tpl hier="17" item="13"/>
          <tpl hier="19" item="1"/>
          <tpl hier="20" item="2"/>
          <tpl hier="22" item="9"/>
          <tpl hier="23" item="5"/>
          <tpl hier="24" item="4"/>
          <tpl fld="0" item="1"/>
        </tpls>
      </m>
      <m>
        <tpls c="8">
          <tpl fld="1" item="163"/>
          <tpl hier="17" item="13"/>
          <tpl hier="19" item="1"/>
          <tpl hier="20" item="2"/>
          <tpl hier="22" item="9"/>
          <tpl hier="23" item="5"/>
          <tpl hier="24" item="4"/>
          <tpl fld="0" item="0"/>
        </tpls>
      </m>
      <m>
        <tpls c="8">
          <tpl fld="1" item="163"/>
          <tpl hier="17" item="13"/>
          <tpl hier="19" item="1"/>
          <tpl hier="20" item="2"/>
          <tpl hier="22" item="9"/>
          <tpl hier="23" item="5"/>
          <tpl hier="24" item="4"/>
          <tpl fld="0" item="1"/>
        </tpls>
      </m>
      <m>
        <tpls c="8">
          <tpl fld="1" item="155"/>
          <tpl hier="17" item="13"/>
          <tpl hier="19" item="1"/>
          <tpl hier="20" item="2"/>
          <tpl hier="22" item="9"/>
          <tpl hier="23" item="5"/>
          <tpl hier="24" item="4"/>
          <tpl fld="0" item="0"/>
        </tpls>
      </m>
      <m>
        <tpls c="8">
          <tpl fld="1" item="155"/>
          <tpl hier="17" item="13"/>
          <tpl hier="19" item="1"/>
          <tpl hier="20" item="2"/>
          <tpl hier="22" item="9"/>
          <tpl hier="23" item="5"/>
          <tpl hier="24" item="4"/>
          <tpl fld="0" item="1"/>
        </tpls>
      </m>
      <m>
        <tpls c="8">
          <tpl fld="1" item="147"/>
          <tpl hier="17" item="13"/>
          <tpl hier="19" item="1"/>
          <tpl hier="20" item="2"/>
          <tpl hier="22" item="9"/>
          <tpl hier="23" item="5"/>
          <tpl hier="24" item="4"/>
          <tpl fld="0" item="0"/>
        </tpls>
      </m>
      <m>
        <tpls c="8">
          <tpl fld="1" item="147"/>
          <tpl hier="17" item="13"/>
          <tpl hier="19" item="1"/>
          <tpl hier="20" item="2"/>
          <tpl hier="22" item="9"/>
          <tpl hier="23" item="5"/>
          <tpl hier="24" item="4"/>
          <tpl fld="0" item="1"/>
        </tpls>
      </m>
      <m>
        <tpls c="8">
          <tpl fld="1" item="139"/>
          <tpl hier="17" item="13"/>
          <tpl hier="19" item="1"/>
          <tpl hier="20" item="2"/>
          <tpl hier="22" item="9"/>
          <tpl hier="23" item="5"/>
          <tpl hier="24" item="4"/>
          <tpl fld="0" item="0"/>
        </tpls>
      </m>
      <m>
        <tpls c="8">
          <tpl fld="1" item="139"/>
          <tpl hier="17" item="13"/>
          <tpl hier="19" item="1"/>
          <tpl hier="20" item="2"/>
          <tpl hier="22" item="9"/>
          <tpl hier="23" item="5"/>
          <tpl hier="24" item="4"/>
          <tpl fld="0" item="1"/>
        </tpls>
      </m>
      <m>
        <tpls c="8">
          <tpl fld="1" item="131"/>
          <tpl hier="17" item="13"/>
          <tpl hier="19" item="1"/>
          <tpl hier="20" item="2"/>
          <tpl hier="22" item="9"/>
          <tpl hier="23" item="5"/>
          <tpl hier="24" item="4"/>
          <tpl fld="0" item="0"/>
        </tpls>
      </m>
      <m>
        <tpls c="8">
          <tpl fld="1" item="131"/>
          <tpl hier="17" item="13"/>
          <tpl hier="19" item="1"/>
          <tpl hier="20" item="2"/>
          <tpl hier="22" item="9"/>
          <tpl hier="23" item="5"/>
          <tpl hier="24" item="4"/>
          <tpl fld="0" item="1"/>
        </tpls>
      </m>
      <m>
        <tpls c="8">
          <tpl fld="1" item="123"/>
          <tpl hier="17" item="13"/>
          <tpl hier="19" item="1"/>
          <tpl hier="20" item="2"/>
          <tpl hier="22" item="9"/>
          <tpl hier="23" item="5"/>
          <tpl hier="24" item="4"/>
          <tpl fld="0" item="0"/>
        </tpls>
      </m>
      <m>
        <tpls c="8">
          <tpl fld="1" item="123"/>
          <tpl hier="17" item="13"/>
          <tpl hier="19" item="1"/>
          <tpl hier="20" item="2"/>
          <tpl hier="22" item="9"/>
          <tpl hier="23" item="5"/>
          <tpl hier="24" item="4"/>
          <tpl fld="0" item="1"/>
        </tpls>
      </m>
      <n v="2">
        <tpls c="8">
          <tpl fld="1" item="115"/>
          <tpl hier="17" item="13"/>
          <tpl hier="19" item="1"/>
          <tpl hier="20" item="2"/>
          <tpl hier="22" item="9"/>
          <tpl hier="23" item="5"/>
          <tpl hier="24" item="4"/>
          <tpl fld="0" item="0"/>
        </tpls>
      </n>
      <n v="226.20000457763672">
        <tpls c="8">
          <tpl fld="1" item="115"/>
          <tpl hier="17" item="13"/>
          <tpl hier="19" item="1"/>
          <tpl hier="20" item="2"/>
          <tpl hier="22" item="9"/>
          <tpl hier="23" item="5"/>
          <tpl hier="24" item="4"/>
          <tpl fld="0" item="1"/>
        </tpls>
      </n>
      <n v="1">
        <tpls c="8">
          <tpl fld="1" item="107"/>
          <tpl hier="17" item="13"/>
          <tpl hier="19" item="1"/>
          <tpl hier="20" item="2"/>
          <tpl hier="22" item="9"/>
          <tpl hier="23" item="5"/>
          <tpl hier="24" item="4"/>
          <tpl fld="0" item="0"/>
        </tpls>
      </n>
      <n v="75.400001525878906">
        <tpls c="8">
          <tpl fld="1" item="107"/>
          <tpl hier="17" item="13"/>
          <tpl hier="19" item="1"/>
          <tpl hier="20" item="2"/>
          <tpl hier="22" item="9"/>
          <tpl hier="23" item="5"/>
          <tpl hier="24" item="4"/>
          <tpl fld="0" item="1"/>
        </tpls>
      </n>
      <m>
        <tpls c="8">
          <tpl fld="1" item="99"/>
          <tpl hier="17" item="13"/>
          <tpl hier="19" item="1"/>
          <tpl hier="20" item="2"/>
          <tpl hier="22" item="9"/>
          <tpl hier="23" item="5"/>
          <tpl hier="24" item="4"/>
          <tpl fld="0" item="0"/>
        </tpls>
      </m>
      <m>
        <tpls c="8">
          <tpl fld="1" item="99"/>
          <tpl hier="17" item="13"/>
          <tpl hier="19" item="1"/>
          <tpl hier="20" item="2"/>
          <tpl hier="22" item="9"/>
          <tpl hier="23" item="5"/>
          <tpl hier="24" item="4"/>
          <tpl fld="0" item="1"/>
        </tpls>
      </m>
      <m>
        <tpls c="8">
          <tpl fld="1" item="91"/>
          <tpl hier="17" item="13"/>
          <tpl hier="19" item="1"/>
          <tpl hier="20" item="2"/>
          <tpl hier="22" item="9"/>
          <tpl hier="23" item="5"/>
          <tpl hier="24" item="4"/>
          <tpl fld="0" item="0"/>
        </tpls>
      </m>
      <m>
        <tpls c="8">
          <tpl fld="1" item="91"/>
          <tpl hier="17" item="13"/>
          <tpl hier="19" item="1"/>
          <tpl hier="20" item="2"/>
          <tpl hier="22" item="9"/>
          <tpl hier="23" item="5"/>
          <tpl hier="24" item="4"/>
          <tpl fld="0" item="1"/>
        </tpls>
      </m>
      <m>
        <tpls c="8">
          <tpl fld="1" item="83"/>
          <tpl hier="17" item="13"/>
          <tpl hier="19" item="1"/>
          <tpl hier="20" item="2"/>
          <tpl hier="22" item="9"/>
          <tpl hier="23" item="5"/>
          <tpl hier="24" item="4"/>
          <tpl fld="0" item="0"/>
        </tpls>
      </m>
      <m>
        <tpls c="8">
          <tpl fld="1" item="83"/>
          <tpl hier="17" item="13"/>
          <tpl hier="19" item="1"/>
          <tpl hier="20" item="2"/>
          <tpl hier="22" item="9"/>
          <tpl hier="23" item="5"/>
          <tpl hier="24" item="4"/>
          <tpl fld="0" item="1"/>
        </tpls>
      </m>
      <m>
        <tpls c="8">
          <tpl fld="1" item="75"/>
          <tpl hier="17" item="13"/>
          <tpl hier="19" item="1"/>
          <tpl hier="20" item="2"/>
          <tpl hier="22" item="9"/>
          <tpl hier="23" item="5"/>
          <tpl hier="24" item="4"/>
          <tpl fld="0" item="0"/>
        </tpls>
      </m>
      <m>
        <tpls c="8">
          <tpl fld="1" item="75"/>
          <tpl hier="17" item="13"/>
          <tpl hier="19" item="1"/>
          <tpl hier="20" item="2"/>
          <tpl hier="22" item="9"/>
          <tpl hier="23" item="5"/>
          <tpl hier="24" item="4"/>
          <tpl fld="0" item="1"/>
        </tpls>
      </m>
      <m>
        <tpls c="8">
          <tpl fld="1" item="67"/>
          <tpl hier="17" item="13"/>
          <tpl hier="19" item="1"/>
          <tpl hier="20" item="2"/>
          <tpl hier="22" item="9"/>
          <tpl hier="23" item="5"/>
          <tpl hier="24" item="4"/>
          <tpl fld="0" item="0"/>
        </tpls>
      </m>
      <m>
        <tpls c="8">
          <tpl fld="1" item="67"/>
          <tpl hier="17" item="13"/>
          <tpl hier="19" item="1"/>
          <tpl hier="20" item="2"/>
          <tpl hier="22" item="9"/>
          <tpl hier="23" item="5"/>
          <tpl hier="24" item="4"/>
          <tpl fld="0" item="1"/>
        </tpls>
      </m>
      <n v="2">
        <tpls c="8">
          <tpl fld="1" item="59"/>
          <tpl hier="17" item="13"/>
          <tpl hier="19" item="1"/>
          <tpl hier="20" item="2"/>
          <tpl hier="22" item="9"/>
          <tpl hier="23" item="5"/>
          <tpl hier="24" item="4"/>
          <tpl fld="0" item="0"/>
        </tpls>
      </n>
      <n v="150.80000305175781">
        <tpls c="8">
          <tpl fld="1" item="59"/>
          <tpl hier="17" item="13"/>
          <tpl hier="19" item="1"/>
          <tpl hier="20" item="2"/>
          <tpl hier="22" item="9"/>
          <tpl hier="23" item="5"/>
          <tpl hier="24" item="4"/>
          <tpl fld="0" item="1"/>
        </tpls>
      </n>
      <m>
        <tpls c="8">
          <tpl fld="1" item="51"/>
          <tpl hier="17" item="13"/>
          <tpl hier="19" item="1"/>
          <tpl hier="20" item="2"/>
          <tpl hier="22" item="9"/>
          <tpl hier="23" item="5"/>
          <tpl hier="24" item="4"/>
          <tpl fld="0" item="0"/>
        </tpls>
      </m>
      <m>
        <tpls c="8">
          <tpl fld="1" item="51"/>
          <tpl hier="17" item="13"/>
          <tpl hier="19" item="1"/>
          <tpl hier="20" item="2"/>
          <tpl hier="22" item="9"/>
          <tpl hier="23" item="5"/>
          <tpl hier="24" item="4"/>
          <tpl fld="0" item="1"/>
        </tpls>
      </m>
      <n v="2">
        <tpls c="8">
          <tpl fld="1" item="43"/>
          <tpl hier="17" item="13"/>
          <tpl hier="19" item="1"/>
          <tpl hier="20" item="2"/>
          <tpl hier="22" item="9"/>
          <tpl hier="23" item="5"/>
          <tpl hier="24" item="4"/>
          <tpl fld="0" item="0"/>
        </tpls>
      </n>
      <n v="150.80000305175781">
        <tpls c="8">
          <tpl fld="1" item="43"/>
          <tpl hier="17" item="13"/>
          <tpl hier="19" item="1"/>
          <tpl hier="20" item="2"/>
          <tpl hier="22" item="9"/>
          <tpl hier="23" item="5"/>
          <tpl hier="24" item="4"/>
          <tpl fld="0" item="1"/>
        </tpls>
      </n>
      <n v="1">
        <tpls c="8">
          <tpl fld="1" item="35"/>
          <tpl hier="17" item="13"/>
          <tpl hier="19" item="1"/>
          <tpl hier="20" item="2"/>
          <tpl hier="22" item="9"/>
          <tpl hier="23" item="5"/>
          <tpl hier="24" item="4"/>
          <tpl fld="0" item="0"/>
        </tpls>
      </n>
      <n v="75.400001525878906">
        <tpls c="8">
          <tpl fld="1" item="35"/>
          <tpl hier="17" item="13"/>
          <tpl hier="19" item="1"/>
          <tpl hier="20" item="2"/>
          <tpl hier="22" item="9"/>
          <tpl hier="23" item="5"/>
          <tpl hier="24" item="4"/>
          <tpl fld="0" item="1"/>
        </tpls>
      </n>
      <m>
        <tpls c="8">
          <tpl fld="1" item="27"/>
          <tpl hier="17" item="13"/>
          <tpl hier="19" item="1"/>
          <tpl hier="20" item="2"/>
          <tpl hier="22" item="9"/>
          <tpl hier="23" item="5"/>
          <tpl hier="24" item="4"/>
          <tpl fld="0" item="0"/>
        </tpls>
      </m>
      <m>
        <tpls c="8">
          <tpl fld="1" item="27"/>
          <tpl hier="17" item="13"/>
          <tpl hier="19" item="1"/>
          <tpl hier="20" item="2"/>
          <tpl hier="22" item="9"/>
          <tpl hier="23" item="5"/>
          <tpl hier="24" item="4"/>
          <tpl fld="0" item="1"/>
        </tpls>
      </m>
      <m>
        <tpls c="8">
          <tpl fld="1" item="19"/>
          <tpl hier="17" item="13"/>
          <tpl hier="19" item="1"/>
          <tpl hier="20" item="2"/>
          <tpl hier="22" item="9"/>
          <tpl hier="23" item="5"/>
          <tpl hier="24" item="4"/>
          <tpl fld="0" item="0"/>
        </tpls>
      </m>
      <m>
        <tpls c="8">
          <tpl fld="1" item="19"/>
          <tpl hier="17" item="13"/>
          <tpl hier="19" item="1"/>
          <tpl hier="20" item="2"/>
          <tpl hier="22" item="9"/>
          <tpl hier="23" item="5"/>
          <tpl hier="24" item="4"/>
          <tpl fld="0" item="1"/>
        </tpls>
      </m>
      <m>
        <tpls c="8">
          <tpl fld="1" item="11"/>
          <tpl hier="17" item="13"/>
          <tpl hier="19" item="1"/>
          <tpl hier="20" item="2"/>
          <tpl hier="22" item="9"/>
          <tpl hier="23" item="5"/>
          <tpl hier="24" item="4"/>
          <tpl fld="0" item="0"/>
        </tpls>
      </m>
      <m>
        <tpls c="8">
          <tpl fld="1" item="11"/>
          <tpl hier="17" item="13"/>
          <tpl hier="19" item="1"/>
          <tpl hier="20" item="2"/>
          <tpl hier="22" item="9"/>
          <tpl hier="23" item="5"/>
          <tpl hier="24" item="4"/>
          <tpl fld="0" item="1"/>
        </tpls>
      </m>
      <m>
        <tpls c="8">
          <tpl fld="1" item="3"/>
          <tpl hier="17" item="13"/>
          <tpl hier="19" item="1"/>
          <tpl hier="20" item="2"/>
          <tpl hier="22" item="9"/>
          <tpl hier="23" item="5"/>
          <tpl hier="24" item="4"/>
          <tpl fld="0" item="0"/>
        </tpls>
      </m>
      <m>
        <tpls c="8">
          <tpl fld="1" item="3"/>
          <tpl hier="17" item="13"/>
          <tpl hier="19" item="1"/>
          <tpl hier="20" item="2"/>
          <tpl hier="22" item="9"/>
          <tpl hier="23" item="5"/>
          <tpl hier="24" item="4"/>
          <tpl fld="0" item="1"/>
        </tpls>
      </m>
      <m>
        <tpls c="8">
          <tpl fld="1" item="17"/>
          <tpl hier="17" item="13"/>
          <tpl hier="19" item="1"/>
          <tpl hier="20" item="2"/>
          <tpl hier="22" item="9"/>
          <tpl hier="23" item="5"/>
          <tpl hier="24" item="4"/>
          <tpl fld="0" item="0"/>
        </tpls>
      </m>
      <m>
        <tpls c="8">
          <tpl fld="1" item="17"/>
          <tpl hier="17" item="13"/>
          <tpl hier="19" item="1"/>
          <tpl hier="20" item="2"/>
          <tpl hier="22" item="9"/>
          <tpl hier="23" item="5"/>
          <tpl hier="24" item="4"/>
          <tpl fld="0" item="1"/>
        </tpls>
      </m>
      <m>
        <tpls c="8">
          <tpl fld="1" item="31"/>
          <tpl hier="17" item="13"/>
          <tpl hier="19" item="1"/>
          <tpl hier="20" item="2"/>
          <tpl hier="22" item="9"/>
          <tpl hier="23" item="5"/>
          <tpl hier="24" item="4"/>
          <tpl fld="0" item="0"/>
        </tpls>
      </m>
      <m>
        <tpls c="8">
          <tpl fld="1" item="31"/>
          <tpl hier="17" item="13"/>
          <tpl hier="19" item="1"/>
          <tpl hier="20" item="2"/>
          <tpl hier="22" item="9"/>
          <tpl hier="23" item="5"/>
          <tpl hier="24" item="4"/>
          <tpl fld="0" item="1"/>
        </tpls>
      </m>
      <n v="1">
        <tpls c="8">
          <tpl fld="1" item="172"/>
          <tpl hier="17" item="13"/>
          <tpl hier="19" item="1"/>
          <tpl hier="20" item="2"/>
          <tpl hier="22" item="9"/>
          <tpl hier="23" item="5"/>
          <tpl hier="24" item="4"/>
          <tpl fld="0" item="0"/>
        </tpls>
      </n>
      <n v="75.400001525878906">
        <tpls c="8">
          <tpl fld="1" item="172"/>
          <tpl hier="17" item="13"/>
          <tpl hier="19" item="1"/>
          <tpl hier="20" item="2"/>
          <tpl hier="22" item="9"/>
          <tpl hier="23" item="5"/>
          <tpl hier="24" item="4"/>
          <tpl fld="0" item="1"/>
        </tpls>
      </n>
      <m>
        <tpls c="8">
          <tpl fld="1" item="124"/>
          <tpl hier="17" item="13"/>
          <tpl hier="19" item="1"/>
          <tpl hier="20" item="2"/>
          <tpl hier="22" item="9"/>
          <tpl hier="23" item="5"/>
          <tpl hier="24" item="4"/>
          <tpl fld="0" item="0"/>
        </tpls>
      </m>
      <m>
        <tpls c="8">
          <tpl fld="1" item="124"/>
          <tpl hier="17" item="13"/>
          <tpl hier="19" item="1"/>
          <tpl hier="20" item="2"/>
          <tpl hier="22" item="9"/>
          <tpl hier="23" item="5"/>
          <tpl hier="24" item="4"/>
          <tpl fld="0" item="1"/>
        </tpls>
      </m>
      <m>
        <tpls c="8">
          <tpl fld="1" item="68"/>
          <tpl hier="17" item="13"/>
          <tpl hier="19" item="1"/>
          <tpl hier="20" item="2"/>
          <tpl hier="22" item="9"/>
          <tpl hier="23" item="5"/>
          <tpl hier="24" item="4"/>
          <tpl fld="0" item="0"/>
        </tpls>
      </m>
      <m>
        <tpls c="8">
          <tpl fld="1" item="68"/>
          <tpl hier="17" item="13"/>
          <tpl hier="19" item="1"/>
          <tpl hier="20" item="2"/>
          <tpl hier="22" item="9"/>
          <tpl hier="23" item="5"/>
          <tpl hier="24" item="4"/>
          <tpl fld="0" item="1"/>
        </tpls>
      </m>
      <n v="1">
        <tpls c="8">
          <tpl fld="1" item="20"/>
          <tpl hier="17" item="13"/>
          <tpl hier="19" item="1"/>
          <tpl hier="20" item="2"/>
          <tpl hier="22" item="9"/>
          <tpl hier="23" item="5"/>
          <tpl hier="24" item="4"/>
          <tpl fld="0" item="0"/>
        </tpls>
      </n>
      <n v="150.80000305175781">
        <tpls c="8">
          <tpl fld="1" item="20"/>
          <tpl hier="17" item="13"/>
          <tpl hier="19" item="1"/>
          <tpl hier="20" item="2"/>
          <tpl hier="22" item="9"/>
          <tpl hier="23" item="5"/>
          <tpl hier="24" item="4"/>
          <tpl fld="0" item="1"/>
        </tpls>
      </n>
      <n v="322.03000068664551">
        <tpls c="8">
          <tpl fld="1" item="73"/>
          <tpl hier="17" item="3"/>
          <tpl hier="19" item="14"/>
          <tpl hier="20" item="2"/>
          <tpl hier="22" item="0"/>
          <tpl hier="23" item="5"/>
          <tpl hier="24" item="4"/>
          <tpl fld="0" item="1"/>
        </tpls>
      </n>
      <n v="940.2800121307373">
        <tpls c="8">
          <tpl fld="1" item="49"/>
          <tpl hier="17" item="3"/>
          <tpl hier="19" item="14"/>
          <tpl hier="20" item="2"/>
          <tpl hier="22" item="0"/>
          <tpl hier="23" item="5"/>
          <tpl hier="24" item="4"/>
          <tpl fld="0" item="1"/>
        </tpls>
      </n>
      <n v="318.510009765625">
        <tpls c="8">
          <tpl fld="1" item="137"/>
          <tpl hier="17" item="3"/>
          <tpl hier="19" item="14"/>
          <tpl hier="20" item="2"/>
          <tpl hier="22" item="0"/>
          <tpl hier="23" item="5"/>
          <tpl hier="24" item="4"/>
          <tpl fld="0" item="1"/>
        </tpls>
      </n>
      <n v="151.76000213623047">
        <tpls c="8">
          <tpl fld="1" item="81"/>
          <tpl hier="17" item="3"/>
          <tpl hier="19" item="14"/>
          <tpl hier="20" item="2"/>
          <tpl hier="22" item="0"/>
          <tpl hier="23" item="5"/>
          <tpl hier="24" item="4"/>
          <tpl fld="0" item="1"/>
        </tpls>
      </n>
      <n v="171.44000053405762">
        <tpls c="8">
          <tpl fld="1" item="194"/>
          <tpl hier="17" item="3"/>
          <tpl hier="19" item="14"/>
          <tpl hier="20" item="2"/>
          <tpl hier="22" item="0"/>
          <tpl hier="23" item="5"/>
          <tpl hier="24" item="4"/>
          <tpl fld="0" item="1"/>
        </tpls>
      </n>
      <n v="103.05000305175781">
        <tpls c="8">
          <tpl fld="1" item="186"/>
          <tpl hier="17" item="3"/>
          <tpl hier="19" item="14"/>
          <tpl hier="20" item="2"/>
          <tpl hier="22" item="0"/>
          <tpl hier="23" item="5"/>
          <tpl hier="24" item="4"/>
          <tpl fld="0" item="1"/>
        </tpls>
      </n>
      <n v="501.26000022888184">
        <tpls c="8">
          <tpl fld="1" item="178"/>
          <tpl hier="17" item="3"/>
          <tpl hier="19" item="14"/>
          <tpl hier="20" item="2"/>
          <tpl hier="22" item="0"/>
          <tpl hier="23" item="5"/>
          <tpl hier="24" item="4"/>
          <tpl fld="0" item="1"/>
        </tpls>
      </n>
      <n v="181.85000610351563">
        <tpls c="8">
          <tpl fld="1" item="170"/>
          <tpl hier="17" item="3"/>
          <tpl hier="19" item="14"/>
          <tpl hier="20" item="2"/>
          <tpl hier="22" item="0"/>
          <tpl hier="23" item="5"/>
          <tpl hier="24" item="4"/>
          <tpl fld="0" item="1"/>
        </tpls>
      </n>
      <n v="256.23000335693359">
        <tpls c="8">
          <tpl fld="1" item="162"/>
          <tpl hier="17" item="3"/>
          <tpl hier="19" item="14"/>
          <tpl hier="20" item="2"/>
          <tpl hier="22" item="0"/>
          <tpl hier="23" item="5"/>
          <tpl hier="24" item="4"/>
          <tpl fld="0" item="1"/>
        </tpls>
      </n>
      <n v="392.54000473022461">
        <tpls c="8">
          <tpl fld="1" item="154"/>
          <tpl hier="17" item="3"/>
          <tpl hier="19" item="14"/>
          <tpl hier="20" item="2"/>
          <tpl hier="22" item="0"/>
          <tpl hier="23" item="5"/>
          <tpl hier="24" item="4"/>
          <tpl fld="0" item="1"/>
        </tpls>
      </n>
      <n v="354.83000564575195">
        <tpls c="8">
          <tpl fld="1" item="146"/>
          <tpl hier="17" item="3"/>
          <tpl hier="19" item="14"/>
          <tpl hier="20" item="2"/>
          <tpl hier="22" item="0"/>
          <tpl hier="23" item="5"/>
          <tpl hier="24" item="4"/>
          <tpl fld="0" item="1"/>
        </tpls>
      </n>
      <n v="755.70000076293945">
        <tpls c="8">
          <tpl fld="1" item="138"/>
          <tpl hier="17" item="3"/>
          <tpl hier="19" item="14"/>
          <tpl hier="20" item="2"/>
          <tpl hier="22" item="0"/>
          <tpl hier="23" item="5"/>
          <tpl hier="24" item="4"/>
          <tpl fld="0" item="1"/>
        </tpls>
      </n>
      <n v="392.38999938964844">
        <tpls c="8">
          <tpl fld="1" item="130"/>
          <tpl hier="17" item="3"/>
          <tpl hier="19" item="14"/>
          <tpl hier="20" item="2"/>
          <tpl hier="22" item="0"/>
          <tpl hier="23" item="5"/>
          <tpl hier="24" item="4"/>
          <tpl fld="0" item="1"/>
        </tpls>
      </n>
      <n v="456.90999794006348">
        <tpls c="8">
          <tpl fld="1" item="122"/>
          <tpl hier="17" item="3"/>
          <tpl hier="19" item="14"/>
          <tpl hier="20" item="2"/>
          <tpl hier="22" item="0"/>
          <tpl hier="23" item="5"/>
          <tpl hier="24" item="4"/>
          <tpl fld="0" item="1"/>
        </tpls>
      </n>
      <n v="113.71000099182129">
        <tpls c="8">
          <tpl fld="1" item="114"/>
          <tpl hier="17" item="3"/>
          <tpl hier="19" item="14"/>
          <tpl hier="20" item="2"/>
          <tpl hier="22" item="0"/>
          <tpl hier="23" item="5"/>
          <tpl hier="24" item="4"/>
          <tpl fld="0" item="1"/>
        </tpls>
      </n>
      <n v="339.76000213623047">
        <tpls c="8">
          <tpl fld="1" item="106"/>
          <tpl hier="17" item="3"/>
          <tpl hier="19" item="14"/>
          <tpl hier="20" item="2"/>
          <tpl hier="22" item="0"/>
          <tpl hier="23" item="5"/>
          <tpl hier="24" item="4"/>
          <tpl fld="0" item="1"/>
        </tpls>
      </n>
      <n v="383.27000427246094">
        <tpls c="8">
          <tpl fld="1" item="98"/>
          <tpl hier="17" item="3"/>
          <tpl hier="19" item="14"/>
          <tpl hier="20" item="2"/>
          <tpl hier="22" item="0"/>
          <tpl hier="23" item="5"/>
          <tpl hier="24" item="4"/>
          <tpl fld="0" item="1"/>
        </tpls>
      </n>
      <n v="382.56000328063965">
        <tpls c="8">
          <tpl fld="1" item="90"/>
          <tpl hier="17" item="3"/>
          <tpl hier="19" item="14"/>
          <tpl hier="20" item="2"/>
          <tpl hier="22" item="0"/>
          <tpl hier="23" item="5"/>
          <tpl hier="24" item="4"/>
          <tpl fld="0" item="1"/>
        </tpls>
      </n>
      <n v="628.82000923156738">
        <tpls c="8">
          <tpl fld="1" item="82"/>
          <tpl hier="17" item="3"/>
          <tpl hier="19" item="14"/>
          <tpl hier="20" item="2"/>
          <tpl hier="22" item="0"/>
          <tpl hier="23" item="5"/>
          <tpl hier="24" item="4"/>
          <tpl fld="0" item="1"/>
        </tpls>
      </n>
      <n v="332.87000274658203">
        <tpls c="8">
          <tpl fld="1" item="74"/>
          <tpl hier="17" item="3"/>
          <tpl hier="19" item="14"/>
          <tpl hier="20" item="2"/>
          <tpl hier="22" item="0"/>
          <tpl hier="23" item="5"/>
          <tpl hier="24" item="4"/>
          <tpl fld="0" item="1"/>
        </tpls>
      </n>
      <n v="599.84000396728516">
        <tpls c="8">
          <tpl fld="1" item="66"/>
          <tpl hier="17" item="3"/>
          <tpl hier="19" item="14"/>
          <tpl hier="20" item="2"/>
          <tpl hier="22" item="0"/>
          <tpl hier="23" item="5"/>
          <tpl hier="24" item="4"/>
          <tpl fld="0" item="1"/>
        </tpls>
      </n>
      <n v="721.40000343322754">
        <tpls c="8">
          <tpl fld="1" item="58"/>
          <tpl hier="17" item="3"/>
          <tpl hier="19" item="14"/>
          <tpl hier="20" item="2"/>
          <tpl hier="22" item="0"/>
          <tpl hier="23" item="5"/>
          <tpl hier="24" item="4"/>
          <tpl fld="0" item="1"/>
        </tpls>
      </n>
      <n v="464.34000778198242">
        <tpls c="8">
          <tpl fld="1" item="50"/>
          <tpl hier="17" item="3"/>
          <tpl hier="19" item="14"/>
          <tpl hier="20" item="2"/>
          <tpl hier="22" item="0"/>
          <tpl hier="23" item="5"/>
          <tpl hier="24" item="4"/>
          <tpl fld="0" item="1"/>
        </tpls>
      </n>
      <n v="412.96000480651855">
        <tpls c="8">
          <tpl fld="1" item="42"/>
          <tpl hier="17" item="3"/>
          <tpl hier="19" item="14"/>
          <tpl hier="20" item="2"/>
          <tpl hier="22" item="0"/>
          <tpl hier="23" item="5"/>
          <tpl hier="24" item="4"/>
          <tpl fld="0" item="1"/>
        </tpls>
      </n>
      <n v="1003.7500057220459">
        <tpls c="8">
          <tpl fld="1" item="34"/>
          <tpl hier="17" item="3"/>
          <tpl hier="19" item="14"/>
          <tpl hier="20" item="2"/>
          <tpl hier="22" item="0"/>
          <tpl hier="23" item="5"/>
          <tpl hier="24" item="4"/>
          <tpl fld="0" item="1"/>
        </tpls>
      </n>
      <n v="544.88000297546387">
        <tpls c="8">
          <tpl fld="1" item="26"/>
          <tpl hier="17" item="3"/>
          <tpl hier="19" item="14"/>
          <tpl hier="20" item="2"/>
          <tpl hier="22" item="0"/>
          <tpl hier="23" item="5"/>
          <tpl hier="24" item="4"/>
          <tpl fld="0" item="1"/>
        </tpls>
      </n>
      <n v="640.07000160217285">
        <tpls c="8">
          <tpl fld="1" item="18"/>
          <tpl hier="17" item="3"/>
          <tpl hier="19" item="14"/>
          <tpl hier="20" item="2"/>
          <tpl hier="22" item="0"/>
          <tpl hier="23" item="5"/>
          <tpl hier="24" item="4"/>
          <tpl fld="0" item="1"/>
        </tpls>
      </n>
      <n v="956.59000015258789">
        <tpls c="8">
          <tpl fld="1" item="10"/>
          <tpl hier="17" item="3"/>
          <tpl hier="19" item="14"/>
          <tpl hier="20" item="2"/>
          <tpl hier="22" item="0"/>
          <tpl hier="23" item="5"/>
          <tpl hier="24" item="4"/>
          <tpl fld="0" item="1"/>
        </tpls>
      </n>
      <n v="230.95999908447266">
        <tpls c="8">
          <tpl fld="1" item="2"/>
          <tpl hier="17" item="3"/>
          <tpl hier="19" item="14"/>
          <tpl hier="20" item="2"/>
          <tpl hier="22" item="0"/>
          <tpl hier="23" item="5"/>
          <tpl hier="24" item="4"/>
          <tpl fld="0" item="1"/>
        </tpls>
      </n>
      <n v="531.12000465393066">
        <tpls c="8">
          <tpl fld="1" item="198"/>
          <tpl hier="17" item="3"/>
          <tpl hier="19" item="14"/>
          <tpl hier="20" item="2"/>
          <tpl hier="22" item="0"/>
          <tpl hier="23" item="5"/>
          <tpl hier="24" item="4"/>
          <tpl fld="0" item="1"/>
        </tpls>
      </n>
      <n v="401.70000648498535">
        <tpls c="8">
          <tpl fld="1" item="190"/>
          <tpl hier="17" item="3"/>
          <tpl hier="19" item="14"/>
          <tpl hier="20" item="2"/>
          <tpl hier="22" item="0"/>
          <tpl hier="23" item="5"/>
          <tpl hier="24" item="4"/>
          <tpl fld="0" item="1"/>
        </tpls>
      </n>
      <n v="635.73001480102539">
        <tpls c="8">
          <tpl fld="1" item="182"/>
          <tpl hier="17" item="3"/>
          <tpl hier="19" item="14"/>
          <tpl hier="20" item="2"/>
          <tpl hier="22" item="0"/>
          <tpl hier="23" item="5"/>
          <tpl hier="24" item="4"/>
          <tpl fld="0" item="1"/>
        </tpls>
      </n>
      <n v="306.15999794006348">
        <tpls c="8">
          <tpl fld="1" item="174"/>
          <tpl hier="17" item="3"/>
          <tpl hier="19" item="14"/>
          <tpl hier="20" item="2"/>
          <tpl hier="22" item="0"/>
          <tpl hier="23" item="5"/>
          <tpl hier="24" item="4"/>
          <tpl fld="0" item="1"/>
        </tpls>
      </n>
      <n v="198.59999847412109">
        <tpls c="8">
          <tpl fld="1" item="166"/>
          <tpl hier="17" item="3"/>
          <tpl hier="19" item="14"/>
          <tpl hier="20" item="2"/>
          <tpl hier="22" item="0"/>
          <tpl hier="23" item="5"/>
          <tpl hier="24" item="4"/>
          <tpl fld="0" item="1"/>
        </tpls>
      </n>
      <n v="688.70000267028809">
        <tpls c="8">
          <tpl fld="1" item="158"/>
          <tpl hier="17" item="3"/>
          <tpl hier="19" item="14"/>
          <tpl hier="20" item="2"/>
          <tpl hier="22" item="0"/>
          <tpl hier="23" item="5"/>
          <tpl hier="24" item="4"/>
          <tpl fld="0" item="1"/>
        </tpls>
      </n>
      <n v="366.57000541687012">
        <tpls c="8">
          <tpl fld="1" item="150"/>
          <tpl hier="17" item="3"/>
          <tpl hier="19" item="14"/>
          <tpl hier="20" item="2"/>
          <tpl hier="22" item="0"/>
          <tpl hier="23" item="5"/>
          <tpl hier="24" item="4"/>
          <tpl fld="0" item="1"/>
        </tpls>
      </n>
      <n v="891.39001655578613">
        <tpls c="8">
          <tpl fld="1" item="142"/>
          <tpl hier="17" item="3"/>
          <tpl hier="19" item="14"/>
          <tpl hier="20" item="2"/>
          <tpl hier="22" item="0"/>
          <tpl hier="23" item="5"/>
          <tpl hier="24" item="4"/>
          <tpl fld="0" item="1"/>
        </tpls>
      </n>
      <n v="976.56000709533691">
        <tpls c="8">
          <tpl fld="1" item="134"/>
          <tpl hier="17" item="3"/>
          <tpl hier="19" item="14"/>
          <tpl hier="20" item="2"/>
          <tpl hier="22" item="0"/>
          <tpl hier="23" item="5"/>
          <tpl hier="24" item="4"/>
          <tpl fld="0" item="1"/>
        </tpls>
      </n>
      <n v="752.95000839233398">
        <tpls c="8">
          <tpl fld="1" item="126"/>
          <tpl hier="17" item="3"/>
          <tpl hier="19" item="14"/>
          <tpl hier="20" item="2"/>
          <tpl hier="22" item="0"/>
          <tpl hier="23" item="5"/>
          <tpl hier="24" item="4"/>
          <tpl fld="0" item="1"/>
        </tpls>
      </n>
      <n v="330.64000129699707">
        <tpls c="8">
          <tpl fld="1" item="118"/>
          <tpl hier="17" item="3"/>
          <tpl hier="19" item="14"/>
          <tpl hier="20" item="2"/>
          <tpl hier="22" item="0"/>
          <tpl hier="23" item="5"/>
          <tpl hier="24" item="4"/>
          <tpl fld="0" item="1"/>
        </tpls>
      </n>
      <n v="724.1200008392334">
        <tpls c="8">
          <tpl fld="1" item="110"/>
          <tpl hier="17" item="3"/>
          <tpl hier="19" item="14"/>
          <tpl hier="20" item="2"/>
          <tpl hier="22" item="0"/>
          <tpl hier="23" item="5"/>
          <tpl hier="24" item="4"/>
          <tpl fld="0" item="1"/>
        </tpls>
      </n>
      <n v="438.47000885009766">
        <tpls c="8">
          <tpl fld="1" item="102"/>
          <tpl hier="17" item="3"/>
          <tpl hier="19" item="14"/>
          <tpl hier="20" item="2"/>
          <tpl hier="22" item="0"/>
          <tpl hier="23" item="5"/>
          <tpl hier="24" item="4"/>
          <tpl fld="0" item="1"/>
        </tpls>
      </n>
      <n v="686.83000183105469">
        <tpls c="8">
          <tpl fld="1" item="94"/>
          <tpl hier="17" item="3"/>
          <tpl hier="19" item="14"/>
          <tpl hier="20" item="2"/>
          <tpl hier="22" item="0"/>
          <tpl hier="23" item="5"/>
          <tpl hier="24" item="4"/>
          <tpl fld="0" item="1"/>
        </tpls>
      </n>
      <n v="220.56999969482422">
        <tpls c="8">
          <tpl fld="1" item="86"/>
          <tpl hier="17" item="3"/>
          <tpl hier="19" item="14"/>
          <tpl hier="20" item="2"/>
          <tpl hier="22" item="0"/>
          <tpl hier="23" item="5"/>
          <tpl hier="24" item="4"/>
          <tpl fld="0" item="1"/>
        </tpls>
      </n>
      <n v="172.43000221252441">
        <tpls c="8">
          <tpl fld="1" item="78"/>
          <tpl hier="17" item="3"/>
          <tpl hier="19" item="14"/>
          <tpl hier="20" item="2"/>
          <tpl hier="22" item="0"/>
          <tpl hier="23" item="5"/>
          <tpl hier="24" item="4"/>
          <tpl fld="0" item="1"/>
        </tpls>
      </n>
      <n v="758.71001052856445">
        <tpls c="8">
          <tpl fld="1" item="70"/>
          <tpl hier="17" item="3"/>
          <tpl hier="19" item="14"/>
          <tpl hier="20" item="2"/>
          <tpl hier="22" item="0"/>
          <tpl hier="23" item="5"/>
          <tpl hier="24" item="4"/>
          <tpl fld="0" item="1"/>
        </tpls>
      </n>
      <n v="296.92000579833984">
        <tpls c="8">
          <tpl fld="1" item="62"/>
          <tpl hier="17" item="3"/>
          <tpl hier="19" item="14"/>
          <tpl hier="20" item="2"/>
          <tpl hier="22" item="0"/>
          <tpl hier="23" item="5"/>
          <tpl hier="24" item="4"/>
          <tpl fld="0" item="1"/>
        </tpls>
      </n>
      <n v="482.43000411987305">
        <tpls c="8">
          <tpl fld="1" item="54"/>
          <tpl hier="17" item="3"/>
          <tpl hier="19" item="14"/>
          <tpl hier="20" item="2"/>
          <tpl hier="22" item="0"/>
          <tpl hier="23" item="5"/>
          <tpl hier="24" item="4"/>
          <tpl fld="0" item="1"/>
        </tpls>
      </n>
      <n v="442.92000198364258">
        <tpls c="8">
          <tpl fld="1" item="46"/>
          <tpl hier="17" item="3"/>
          <tpl hier="19" item="14"/>
          <tpl hier="20" item="2"/>
          <tpl hier="22" item="0"/>
          <tpl hier="23" item="5"/>
          <tpl hier="24" item="4"/>
          <tpl fld="0" item="1"/>
        </tpls>
      </n>
      <n v="435.78000831604004">
        <tpls c="8">
          <tpl fld="1" item="38"/>
          <tpl hier="17" item="3"/>
          <tpl hier="19" item="14"/>
          <tpl hier="20" item="2"/>
          <tpl hier="22" item="0"/>
          <tpl hier="23" item="5"/>
          <tpl hier="24" item="4"/>
          <tpl fld="0" item="1"/>
        </tpls>
      </n>
      <n v="714.6400032043457">
        <tpls c="8">
          <tpl fld="1" item="30"/>
          <tpl hier="17" item="3"/>
          <tpl hier="19" item="14"/>
          <tpl hier="20" item="2"/>
          <tpl hier="22" item="0"/>
          <tpl hier="23" item="5"/>
          <tpl hier="24" item="4"/>
          <tpl fld="0" item="1"/>
        </tpls>
      </n>
      <n v="397.2700023651123">
        <tpls c="8">
          <tpl fld="1" item="22"/>
          <tpl hier="17" item="3"/>
          <tpl hier="19" item="14"/>
          <tpl hier="20" item="2"/>
          <tpl hier="22" item="0"/>
          <tpl hier="23" item="5"/>
          <tpl hier="24" item="4"/>
          <tpl fld="0" item="1"/>
        </tpls>
      </n>
      <n v="1008.9900131225586">
        <tpls c="8">
          <tpl fld="1" item="14"/>
          <tpl hier="17" item="3"/>
          <tpl hier="19" item="14"/>
          <tpl hier="20" item="2"/>
          <tpl hier="22" item="0"/>
          <tpl hier="23" item="5"/>
          <tpl hier="24" item="4"/>
          <tpl fld="0" item="1"/>
        </tpls>
      </n>
      <n v="74.120002746582031">
        <tpls c="8">
          <tpl fld="1" item="6"/>
          <tpl hier="17" item="3"/>
          <tpl hier="19" item="14"/>
          <tpl hier="20" item="2"/>
          <tpl hier="22" item="0"/>
          <tpl hier="23" item="5"/>
          <tpl hier="24" item="4"/>
          <tpl fld="0" item="1"/>
        </tpls>
      </n>
      <n v="29.219999313354492">
        <tpls c="8">
          <tpl fld="1" item="25"/>
          <tpl hier="17" item="3"/>
          <tpl hier="19" item="14"/>
          <tpl hier="20" item="2"/>
          <tpl hier="22" item="0"/>
          <tpl hier="23" item="5"/>
          <tpl hier="24" item="4"/>
          <tpl fld="0" item="1"/>
        </tpls>
      </n>
      <n v="9">
        <tpls c="8">
          <tpl fld="1" item="198"/>
          <tpl hier="17" item="3"/>
          <tpl hier="19" item="14"/>
          <tpl hier="20" item="2"/>
          <tpl hier="22" item="0"/>
          <tpl hier="23" item="5"/>
          <tpl hier="24" item="4"/>
          <tpl fld="0" item="0"/>
        </tpls>
      </n>
      <n v="4">
        <tpls c="8">
          <tpl fld="1" item="194"/>
          <tpl hier="17" item="3"/>
          <tpl hier="19" item="14"/>
          <tpl hier="20" item="2"/>
          <tpl hier="22" item="0"/>
          <tpl hier="23" item="5"/>
          <tpl hier="24" item="4"/>
          <tpl fld="0" item="0"/>
        </tpls>
      </n>
      <n v="6">
        <tpls c="8">
          <tpl fld="1" item="190"/>
          <tpl hier="17" item="3"/>
          <tpl hier="19" item="14"/>
          <tpl hier="20" item="2"/>
          <tpl hier="22" item="0"/>
          <tpl hier="23" item="5"/>
          <tpl hier="24" item="4"/>
          <tpl fld="0" item="0"/>
        </tpls>
      </n>
      <n v="3">
        <tpls c="8">
          <tpl fld="1" item="186"/>
          <tpl hier="17" item="3"/>
          <tpl hier="19" item="14"/>
          <tpl hier="20" item="2"/>
          <tpl hier="22" item="0"/>
          <tpl hier="23" item="5"/>
          <tpl hier="24" item="4"/>
          <tpl fld="0" item="0"/>
        </tpls>
      </n>
      <n v="9">
        <tpls c="8">
          <tpl fld="1" item="182"/>
          <tpl hier="17" item="3"/>
          <tpl hier="19" item="14"/>
          <tpl hier="20" item="2"/>
          <tpl hier="22" item="0"/>
          <tpl hier="23" item="5"/>
          <tpl hier="24" item="4"/>
          <tpl fld="0" item="0"/>
        </tpls>
      </n>
      <n v="8">
        <tpls c="8">
          <tpl fld="1" item="178"/>
          <tpl hier="17" item="3"/>
          <tpl hier="19" item="14"/>
          <tpl hier="20" item="2"/>
          <tpl hier="22" item="0"/>
          <tpl hier="23" item="5"/>
          <tpl hier="24" item="4"/>
          <tpl fld="0" item="0"/>
        </tpls>
      </n>
      <n v="4">
        <tpls c="8">
          <tpl fld="1" item="174"/>
          <tpl hier="17" item="3"/>
          <tpl hier="19" item="14"/>
          <tpl hier="20" item="2"/>
          <tpl hier="22" item="0"/>
          <tpl hier="23" item="5"/>
          <tpl hier="24" item="4"/>
          <tpl fld="0" item="0"/>
        </tpls>
      </n>
      <n v="3">
        <tpls c="8">
          <tpl fld="1" item="170"/>
          <tpl hier="17" item="3"/>
          <tpl hier="19" item="14"/>
          <tpl hier="20" item="2"/>
          <tpl hier="22" item="0"/>
          <tpl hier="23" item="5"/>
          <tpl hier="24" item="4"/>
          <tpl fld="0" item="0"/>
        </tpls>
      </n>
      <n v="3">
        <tpls c="8">
          <tpl fld="1" item="166"/>
          <tpl hier="17" item="3"/>
          <tpl hier="19" item="14"/>
          <tpl hier="20" item="2"/>
          <tpl hier="22" item="0"/>
          <tpl hier="23" item="5"/>
          <tpl hier="24" item="4"/>
          <tpl fld="0" item="0"/>
        </tpls>
      </n>
      <n v="2">
        <tpls c="8">
          <tpl fld="1" item="162"/>
          <tpl hier="17" item="3"/>
          <tpl hier="19" item="14"/>
          <tpl hier="20" item="2"/>
          <tpl hier="22" item="0"/>
          <tpl hier="23" item="5"/>
          <tpl hier="24" item="4"/>
          <tpl fld="0" item="0"/>
        </tpls>
      </n>
      <n v="9">
        <tpls c="8">
          <tpl fld="1" item="158"/>
          <tpl hier="17" item="3"/>
          <tpl hier="19" item="14"/>
          <tpl hier="20" item="2"/>
          <tpl hier="22" item="0"/>
          <tpl hier="23" item="5"/>
          <tpl hier="24" item="4"/>
          <tpl fld="0" item="0"/>
        </tpls>
      </n>
      <n v="5">
        <tpls c="8">
          <tpl fld="1" item="154"/>
          <tpl hier="17" item="3"/>
          <tpl hier="19" item="14"/>
          <tpl hier="20" item="2"/>
          <tpl hier="22" item="0"/>
          <tpl hier="23" item="5"/>
          <tpl hier="24" item="4"/>
          <tpl fld="0" item="0"/>
        </tpls>
      </n>
      <n v="5">
        <tpls c="8">
          <tpl fld="1" item="150"/>
          <tpl hier="17" item="3"/>
          <tpl hier="19" item="14"/>
          <tpl hier="20" item="2"/>
          <tpl hier="22" item="0"/>
          <tpl hier="23" item="5"/>
          <tpl hier="24" item="4"/>
          <tpl fld="0" item="0"/>
        </tpls>
      </n>
      <n v="5">
        <tpls c="8">
          <tpl fld="1" item="146"/>
          <tpl hier="17" item="3"/>
          <tpl hier="19" item="14"/>
          <tpl hier="20" item="2"/>
          <tpl hier="22" item="0"/>
          <tpl hier="23" item="5"/>
          <tpl hier="24" item="4"/>
          <tpl fld="0" item="0"/>
        </tpls>
      </n>
      <n v="7">
        <tpls c="8">
          <tpl fld="1" item="142"/>
          <tpl hier="17" item="3"/>
          <tpl hier="19" item="14"/>
          <tpl hier="20" item="2"/>
          <tpl hier="22" item="0"/>
          <tpl hier="23" item="5"/>
          <tpl hier="24" item="4"/>
          <tpl fld="0" item="0"/>
        </tpls>
      </n>
      <n v="7">
        <tpls c="8">
          <tpl fld="1" item="138"/>
          <tpl hier="17" item="3"/>
          <tpl hier="19" item="14"/>
          <tpl hier="20" item="2"/>
          <tpl hier="22" item="0"/>
          <tpl hier="23" item="5"/>
          <tpl hier="24" item="4"/>
          <tpl fld="0" item="0"/>
        </tpls>
      </n>
      <n v="7">
        <tpls c="8">
          <tpl fld="1" item="134"/>
          <tpl hier="17" item="3"/>
          <tpl hier="19" item="14"/>
          <tpl hier="20" item="2"/>
          <tpl hier="22" item="0"/>
          <tpl hier="23" item="5"/>
          <tpl hier="24" item="4"/>
          <tpl fld="0" item="0"/>
        </tpls>
      </n>
      <n v="4">
        <tpls c="8">
          <tpl fld="1" item="130"/>
          <tpl hier="17" item="3"/>
          <tpl hier="19" item="14"/>
          <tpl hier="20" item="2"/>
          <tpl hier="22" item="0"/>
          <tpl hier="23" item="5"/>
          <tpl hier="24" item="4"/>
          <tpl fld="0" item="0"/>
        </tpls>
      </n>
      <n v="7">
        <tpls c="8">
          <tpl fld="1" item="126"/>
          <tpl hier="17" item="3"/>
          <tpl hier="19" item="14"/>
          <tpl hier="20" item="2"/>
          <tpl hier="22" item="0"/>
          <tpl hier="23" item="5"/>
          <tpl hier="24" item="4"/>
          <tpl fld="0" item="0"/>
        </tpls>
      </n>
      <n v="6">
        <tpls c="8">
          <tpl fld="1" item="122"/>
          <tpl hier="17" item="3"/>
          <tpl hier="19" item="14"/>
          <tpl hier="20" item="2"/>
          <tpl hier="22" item="0"/>
          <tpl hier="23" item="5"/>
          <tpl hier="24" item="4"/>
          <tpl fld="0" item="0"/>
        </tpls>
      </n>
      <n v="5">
        <tpls c="8">
          <tpl fld="1" item="118"/>
          <tpl hier="17" item="3"/>
          <tpl hier="19" item="14"/>
          <tpl hier="20" item="2"/>
          <tpl hier="22" item="0"/>
          <tpl hier="23" item="5"/>
          <tpl hier="24" item="4"/>
          <tpl fld="0" item="0"/>
        </tpls>
      </n>
      <n v="2">
        <tpls c="8">
          <tpl fld="1" item="114"/>
          <tpl hier="17" item="3"/>
          <tpl hier="19" item="14"/>
          <tpl hier="20" item="2"/>
          <tpl hier="22" item="0"/>
          <tpl hier="23" item="5"/>
          <tpl hier="24" item="4"/>
          <tpl fld="0" item="0"/>
        </tpls>
      </n>
      <n v="6">
        <tpls c="8">
          <tpl fld="1" item="110"/>
          <tpl hier="17" item="3"/>
          <tpl hier="19" item="14"/>
          <tpl hier="20" item="2"/>
          <tpl hier="22" item="0"/>
          <tpl hier="23" item="5"/>
          <tpl hier="24" item="4"/>
          <tpl fld="0" item="0"/>
        </tpls>
      </n>
      <n v="4">
        <tpls c="8">
          <tpl fld="1" item="106"/>
          <tpl hier="17" item="3"/>
          <tpl hier="19" item="14"/>
          <tpl hier="20" item="2"/>
          <tpl hier="22" item="0"/>
          <tpl hier="23" item="5"/>
          <tpl hier="24" item="4"/>
          <tpl fld="0" item="0"/>
        </tpls>
      </n>
      <n v="5">
        <tpls c="8">
          <tpl fld="1" item="102"/>
          <tpl hier="17" item="3"/>
          <tpl hier="19" item="14"/>
          <tpl hier="20" item="2"/>
          <tpl hier="22" item="0"/>
          <tpl hier="23" item="5"/>
          <tpl hier="24" item="4"/>
          <tpl fld="0" item="0"/>
        </tpls>
      </n>
      <n v="4">
        <tpls c="8">
          <tpl fld="1" item="98"/>
          <tpl hier="17" item="3"/>
          <tpl hier="19" item="14"/>
          <tpl hier="20" item="2"/>
          <tpl hier="22" item="0"/>
          <tpl hier="23" item="5"/>
          <tpl hier="24" item="4"/>
          <tpl fld="0" item="0"/>
        </tpls>
      </n>
      <n v="9">
        <tpls c="8">
          <tpl fld="1" item="94"/>
          <tpl hier="17" item="3"/>
          <tpl hier="19" item="14"/>
          <tpl hier="20" item="2"/>
          <tpl hier="22" item="0"/>
          <tpl hier="23" item="5"/>
          <tpl hier="24" item="4"/>
          <tpl fld="0" item="0"/>
        </tpls>
      </n>
      <n v="5">
        <tpls c="8">
          <tpl fld="1" item="90"/>
          <tpl hier="17" item="3"/>
          <tpl hier="19" item="14"/>
          <tpl hier="20" item="2"/>
          <tpl hier="22" item="0"/>
          <tpl hier="23" item="5"/>
          <tpl hier="24" item="4"/>
          <tpl fld="0" item="0"/>
        </tpls>
      </n>
      <n v="3">
        <tpls c="8">
          <tpl fld="1" item="86"/>
          <tpl hier="17" item="3"/>
          <tpl hier="19" item="14"/>
          <tpl hier="20" item="2"/>
          <tpl hier="22" item="0"/>
          <tpl hier="23" item="5"/>
          <tpl hier="24" item="4"/>
          <tpl fld="0" item="0"/>
        </tpls>
      </n>
      <n v="6">
        <tpls c="8">
          <tpl fld="1" item="82"/>
          <tpl hier="17" item="3"/>
          <tpl hier="19" item="14"/>
          <tpl hier="20" item="2"/>
          <tpl hier="22" item="0"/>
          <tpl hier="23" item="5"/>
          <tpl hier="24" item="4"/>
          <tpl fld="0" item="0"/>
        </tpls>
      </n>
      <n v="4">
        <tpls c="8">
          <tpl fld="1" item="78"/>
          <tpl hier="17" item="3"/>
          <tpl hier="19" item="14"/>
          <tpl hier="20" item="2"/>
          <tpl hier="22" item="0"/>
          <tpl hier="23" item="5"/>
          <tpl hier="24" item="4"/>
          <tpl fld="0" item="0"/>
        </tpls>
      </n>
      <n v="4">
        <tpls c="8">
          <tpl fld="1" item="74"/>
          <tpl hier="17" item="3"/>
          <tpl hier="19" item="14"/>
          <tpl hier="20" item="2"/>
          <tpl hier="22" item="0"/>
          <tpl hier="23" item="5"/>
          <tpl hier="24" item="4"/>
          <tpl fld="0" item="0"/>
        </tpls>
      </n>
      <n v="8">
        <tpls c="8">
          <tpl fld="1" item="70"/>
          <tpl hier="17" item="3"/>
          <tpl hier="19" item="14"/>
          <tpl hier="20" item="2"/>
          <tpl hier="22" item="0"/>
          <tpl hier="23" item="5"/>
          <tpl hier="24" item="4"/>
          <tpl fld="0" item="0"/>
        </tpls>
      </n>
      <n v="8">
        <tpls c="8">
          <tpl fld="1" item="66"/>
          <tpl hier="17" item="3"/>
          <tpl hier="19" item="14"/>
          <tpl hier="20" item="2"/>
          <tpl hier="22" item="0"/>
          <tpl hier="23" item="5"/>
          <tpl hier="24" item="4"/>
          <tpl fld="0" item="0"/>
        </tpls>
      </n>
      <n v="5">
        <tpls c="8">
          <tpl fld="1" item="62"/>
          <tpl hier="17" item="3"/>
          <tpl hier="19" item="14"/>
          <tpl hier="20" item="2"/>
          <tpl hier="22" item="0"/>
          <tpl hier="23" item="5"/>
          <tpl hier="24" item="4"/>
          <tpl fld="0" item="0"/>
        </tpls>
      </n>
      <n v="8">
        <tpls c="8">
          <tpl fld="1" item="58"/>
          <tpl hier="17" item="3"/>
          <tpl hier="19" item="14"/>
          <tpl hier="20" item="2"/>
          <tpl hier="22" item="0"/>
          <tpl hier="23" item="5"/>
          <tpl hier="24" item="4"/>
          <tpl fld="0" item="0"/>
        </tpls>
      </n>
      <n v="5">
        <tpls c="8">
          <tpl fld="1" item="54"/>
          <tpl hier="17" item="3"/>
          <tpl hier="19" item="14"/>
          <tpl hier="20" item="2"/>
          <tpl hier="22" item="0"/>
          <tpl hier="23" item="5"/>
          <tpl hier="24" item="4"/>
          <tpl fld="0" item="0"/>
        </tpls>
      </n>
      <n v="5">
        <tpls c="8">
          <tpl fld="1" item="50"/>
          <tpl hier="17" item="3"/>
          <tpl hier="19" item="14"/>
          <tpl hier="20" item="2"/>
          <tpl hier="22" item="0"/>
          <tpl hier="23" item="5"/>
          <tpl hier="24" item="4"/>
          <tpl fld="0" item="0"/>
        </tpls>
      </n>
      <n v="7">
        <tpls c="8">
          <tpl fld="1" item="46"/>
          <tpl hier="17" item="3"/>
          <tpl hier="19" item="14"/>
          <tpl hier="20" item="2"/>
          <tpl hier="22" item="0"/>
          <tpl hier="23" item="5"/>
          <tpl hier="24" item="4"/>
          <tpl fld="0" item="0"/>
        </tpls>
      </n>
      <n v="4">
        <tpls c="8">
          <tpl fld="1" item="42"/>
          <tpl hier="17" item="3"/>
          <tpl hier="19" item="14"/>
          <tpl hier="20" item="2"/>
          <tpl hier="22" item="0"/>
          <tpl hier="23" item="5"/>
          <tpl hier="24" item="4"/>
          <tpl fld="0" item="0"/>
        </tpls>
      </n>
      <n v="4">
        <tpls c="8">
          <tpl fld="1" item="38"/>
          <tpl hier="17" item="3"/>
          <tpl hier="19" item="14"/>
          <tpl hier="20" item="2"/>
          <tpl hier="22" item="0"/>
          <tpl hier="23" item="5"/>
          <tpl hier="24" item="4"/>
          <tpl fld="0" item="0"/>
        </tpls>
      </n>
      <n v="8">
        <tpls c="8">
          <tpl fld="1" item="34"/>
          <tpl hier="17" item="3"/>
          <tpl hier="19" item="14"/>
          <tpl hier="20" item="2"/>
          <tpl hier="22" item="0"/>
          <tpl hier="23" item="5"/>
          <tpl hier="24" item="4"/>
          <tpl fld="0" item="0"/>
        </tpls>
      </n>
      <n v="7">
        <tpls c="8">
          <tpl fld="1" item="30"/>
          <tpl hier="17" item="3"/>
          <tpl hier="19" item="14"/>
          <tpl hier="20" item="2"/>
          <tpl hier="22" item="0"/>
          <tpl hier="23" item="5"/>
          <tpl hier="24" item="4"/>
          <tpl fld="0" item="0"/>
        </tpls>
      </n>
      <n v="7">
        <tpls c="8">
          <tpl fld="1" item="26"/>
          <tpl hier="17" item="3"/>
          <tpl hier="19" item="14"/>
          <tpl hier="20" item="2"/>
          <tpl hier="22" item="0"/>
          <tpl hier="23" item="5"/>
          <tpl hier="24" item="4"/>
          <tpl fld="0" item="0"/>
        </tpls>
      </n>
      <n v="5">
        <tpls c="8">
          <tpl fld="1" item="22"/>
          <tpl hier="17" item="3"/>
          <tpl hier="19" item="14"/>
          <tpl hier="20" item="2"/>
          <tpl hier="22" item="0"/>
          <tpl hier="23" item="5"/>
          <tpl hier="24" item="4"/>
          <tpl fld="0" item="0"/>
        </tpls>
      </n>
      <n v="7">
        <tpls c="8">
          <tpl fld="1" item="18"/>
          <tpl hier="17" item="3"/>
          <tpl hier="19" item="14"/>
          <tpl hier="20" item="2"/>
          <tpl hier="22" item="0"/>
          <tpl hier="23" item="5"/>
          <tpl hier="24" item="4"/>
          <tpl fld="0" item="0"/>
        </tpls>
      </n>
      <n v="13">
        <tpls c="8">
          <tpl fld="1" item="14"/>
          <tpl hier="17" item="3"/>
          <tpl hier="19" item="14"/>
          <tpl hier="20" item="2"/>
          <tpl hier="22" item="0"/>
          <tpl hier="23" item="5"/>
          <tpl hier="24" item="4"/>
          <tpl fld="0" item="0"/>
        </tpls>
      </n>
      <n v="8">
        <tpls c="8">
          <tpl fld="1" item="10"/>
          <tpl hier="17" item="3"/>
          <tpl hier="19" item="14"/>
          <tpl hier="20" item="2"/>
          <tpl hier="22" item="0"/>
          <tpl hier="23" item="5"/>
          <tpl hier="24" item="4"/>
          <tpl fld="0" item="0"/>
        </tpls>
      </n>
      <n v="1">
        <tpls c="8">
          <tpl fld="1" item="6"/>
          <tpl hier="17" item="3"/>
          <tpl hier="19" item="14"/>
          <tpl hier="20" item="2"/>
          <tpl hier="22" item="0"/>
          <tpl hier="23" item="5"/>
          <tpl hier="24" item="4"/>
          <tpl fld="0" item="0"/>
        </tpls>
      </n>
      <n v="3">
        <tpls c="8">
          <tpl fld="1" item="2"/>
          <tpl hier="17" item="3"/>
          <tpl hier="19" item="14"/>
          <tpl hier="20" item="2"/>
          <tpl hier="22" item="0"/>
          <tpl hier="23" item="5"/>
          <tpl hier="24" item="4"/>
          <tpl fld="0" item="0"/>
        </tpls>
      </n>
      <n v="826.77000427246094">
        <tpls c="8">
          <tpl fld="1" item="133"/>
          <tpl hier="17" item="3"/>
          <tpl hier="19" item="14"/>
          <tpl hier="20" item="2"/>
          <tpl hier="22" item="0"/>
          <tpl hier="23" item="5"/>
          <tpl hier="24" item="4"/>
          <tpl fld="0" item="1"/>
        </tpls>
      </n>
      <n v="147.19000625610352">
        <tpls c="8">
          <tpl fld="1" item="125"/>
          <tpl hier="17" item="3"/>
          <tpl hier="19" item="14"/>
          <tpl hier="20" item="2"/>
          <tpl hier="22" item="0"/>
          <tpl hier="23" item="5"/>
          <tpl hier="24" item="4"/>
          <tpl fld="0" item="1"/>
        </tpls>
      </n>
      <n v="572.72000503540039">
        <tpls c="8">
          <tpl fld="1" item="117"/>
          <tpl hier="17" item="3"/>
          <tpl hier="19" item="14"/>
          <tpl hier="20" item="2"/>
          <tpl hier="22" item="0"/>
          <tpl hier="23" item="5"/>
          <tpl hier="24" item="4"/>
          <tpl fld="0" item="1"/>
        </tpls>
      </n>
      <n v="378.05000114440918">
        <tpls c="8">
          <tpl fld="1" item="85"/>
          <tpl hier="17" item="3"/>
          <tpl hier="19" item="14"/>
          <tpl hier="20" item="2"/>
          <tpl hier="22" item="0"/>
          <tpl hier="23" item="5"/>
          <tpl hier="24" item="4"/>
          <tpl fld="0" item="1"/>
        </tpls>
      </n>
      <n v="564.48000717163086">
        <tpls c="8">
          <tpl fld="1" item="77"/>
          <tpl hier="17" item="3"/>
          <tpl hier="19" item="14"/>
          <tpl hier="20" item="2"/>
          <tpl hier="22" item="0"/>
          <tpl hier="23" item="5"/>
          <tpl hier="24" item="4"/>
          <tpl fld="0" item="1"/>
        </tpls>
      </n>
      <n v="365.3900089263916">
        <tpls c="8">
          <tpl fld="1" item="69"/>
          <tpl hier="17" item="3"/>
          <tpl hier="19" item="14"/>
          <tpl hier="20" item="2"/>
          <tpl hier="22" item="0"/>
          <tpl hier="23" item="5"/>
          <tpl hier="24" item="4"/>
          <tpl fld="0" item="1"/>
        </tpls>
      </n>
      <n v="729.22001266479492">
        <tpls c="8">
          <tpl fld="1" item="53"/>
          <tpl hier="17" item="3"/>
          <tpl hier="19" item="14"/>
          <tpl hier="20" item="2"/>
          <tpl hier="22" item="0"/>
          <tpl hier="23" item="5"/>
          <tpl hier="24" item="4"/>
          <tpl fld="0" item="1"/>
        </tpls>
      </n>
      <n v="1083.6700134277344">
        <tpls c="8">
          <tpl fld="1" item="45"/>
          <tpl hier="17" item="3"/>
          <tpl hier="19" item="14"/>
          <tpl hier="20" item="2"/>
          <tpl hier="22" item="0"/>
          <tpl hier="23" item="5"/>
          <tpl hier="24" item="4"/>
          <tpl fld="0" item="1"/>
        </tpls>
      </n>
      <n v="142.01000213623047">
        <tpls c="8">
          <tpl fld="1" item="37"/>
          <tpl hier="17" item="3"/>
          <tpl hier="19" item="14"/>
          <tpl hier="20" item="2"/>
          <tpl hier="22" item="0"/>
          <tpl hier="23" item="5"/>
          <tpl hier="24" item="4"/>
          <tpl fld="0" item="1"/>
        </tpls>
      </n>
      <n v="357.15000534057617">
        <tpls c="8">
          <tpl fld="1" item="29"/>
          <tpl hier="17" item="3"/>
          <tpl hier="19" item="14"/>
          <tpl hier="20" item="2"/>
          <tpl hier="22" item="0"/>
          <tpl hier="23" item="5"/>
          <tpl hier="24" item="4"/>
          <tpl fld="0" item="1"/>
        </tpls>
      </n>
      <n v="714.73001098632813">
        <tpls c="8">
          <tpl fld="1" item="21"/>
          <tpl hier="17" item="3"/>
          <tpl hier="19" item="14"/>
          <tpl hier="20" item="2"/>
          <tpl hier="22" item="0"/>
          <tpl hier="23" item="5"/>
          <tpl hier="24" item="4"/>
          <tpl fld="0" item="1"/>
        </tpls>
      </n>
      <n v="521.16000938415527">
        <tpls c="8">
          <tpl fld="1" item="5"/>
          <tpl hier="17" item="3"/>
          <tpl hier="19" item="14"/>
          <tpl hier="20" item="2"/>
          <tpl hier="22" item="0"/>
          <tpl hier="23" item="5"/>
          <tpl hier="24" item="4"/>
          <tpl fld="0" item="1"/>
        </tpls>
      </n>
      <n v="143.27999877929688">
        <tpls c="8">
          <tpl fld="1" item="197"/>
          <tpl hier="17" item="3"/>
          <tpl hier="19" item="14"/>
          <tpl hier="20" item="2"/>
          <tpl hier="22" item="0"/>
          <tpl hier="23" item="5"/>
          <tpl hier="24" item="4"/>
          <tpl fld="0" item="1"/>
        </tpls>
      </n>
      <n v="186.57000160217285">
        <tpls c="8">
          <tpl fld="1" item="193"/>
          <tpl hier="17" item="3"/>
          <tpl hier="19" item="14"/>
          <tpl hier="20" item="2"/>
          <tpl hier="22" item="0"/>
          <tpl hier="23" item="5"/>
          <tpl hier="24" item="4"/>
          <tpl fld="0" item="1"/>
        </tpls>
      </n>
      <n v="273.40000152587891">
        <tpls c="8">
          <tpl fld="1" item="189"/>
          <tpl hier="17" item="3"/>
          <tpl hier="19" item="14"/>
          <tpl hier="20" item="2"/>
          <tpl hier="22" item="0"/>
          <tpl hier="23" item="5"/>
          <tpl hier="24" item="4"/>
          <tpl fld="0" item="1"/>
        </tpls>
      </n>
      <n v="547.83000183105469">
        <tpls c="8">
          <tpl fld="1" item="185"/>
          <tpl hier="17" item="3"/>
          <tpl hier="19" item="14"/>
          <tpl hier="20" item="2"/>
          <tpl hier="22" item="0"/>
          <tpl hier="23" item="5"/>
          <tpl hier="24" item="4"/>
          <tpl fld="0" item="1"/>
        </tpls>
      </n>
      <n v="155.06000518798828">
        <tpls c="8">
          <tpl fld="1" item="181"/>
          <tpl hier="17" item="3"/>
          <tpl hier="19" item="14"/>
          <tpl hier="20" item="2"/>
          <tpl hier="22" item="0"/>
          <tpl hier="23" item="5"/>
          <tpl hier="24" item="4"/>
          <tpl fld="0" item="1"/>
        </tpls>
      </n>
      <n v="358.14000511169434">
        <tpls c="8">
          <tpl fld="1" item="177"/>
          <tpl hier="17" item="3"/>
          <tpl hier="19" item="14"/>
          <tpl hier="20" item="2"/>
          <tpl hier="22" item="0"/>
          <tpl hier="23" item="5"/>
          <tpl hier="24" item="4"/>
          <tpl fld="0" item="1"/>
        </tpls>
      </n>
      <n v="607.08000373840332">
        <tpls c="8">
          <tpl fld="1" item="173"/>
          <tpl hier="17" item="3"/>
          <tpl hier="19" item="14"/>
          <tpl hier="20" item="2"/>
          <tpl hier="22" item="0"/>
          <tpl hier="23" item="5"/>
          <tpl hier="24" item="4"/>
          <tpl fld="0" item="1"/>
        </tpls>
      </n>
      <n v="338.44999694824219">
        <tpls c="8">
          <tpl fld="1" item="169"/>
          <tpl hier="17" item="3"/>
          <tpl hier="19" item="14"/>
          <tpl hier="20" item="2"/>
          <tpl hier="22" item="0"/>
          <tpl hier="23" item="5"/>
          <tpl hier="24" item="4"/>
          <tpl fld="0" item="1"/>
        </tpls>
      </n>
      <n v="664.57000541687012">
        <tpls c="8">
          <tpl fld="1" item="165"/>
          <tpl hier="17" item="3"/>
          <tpl hier="19" item="14"/>
          <tpl hier="20" item="2"/>
          <tpl hier="22" item="0"/>
          <tpl hier="23" item="5"/>
          <tpl hier="24" item="4"/>
          <tpl fld="0" item="1"/>
        </tpls>
      </n>
      <n v="170.5">
        <tpls c="8">
          <tpl fld="1" item="161"/>
          <tpl hier="17" item="3"/>
          <tpl hier="19" item="14"/>
          <tpl hier="20" item="2"/>
          <tpl hier="22" item="0"/>
          <tpl hier="23" item="5"/>
          <tpl hier="24" item="4"/>
          <tpl fld="0" item="1"/>
        </tpls>
      </n>
      <n v="153.56000328063965">
        <tpls c="8">
          <tpl fld="1" item="157"/>
          <tpl hier="17" item="3"/>
          <tpl hier="19" item="14"/>
          <tpl hier="20" item="2"/>
          <tpl hier="22" item="0"/>
          <tpl hier="23" item="5"/>
          <tpl hier="24" item="4"/>
          <tpl fld="0" item="1"/>
        </tpls>
      </n>
      <n v="769.47000694274902">
        <tpls c="8">
          <tpl fld="1" item="153"/>
          <tpl hier="17" item="3"/>
          <tpl hier="19" item="14"/>
          <tpl hier="20" item="2"/>
          <tpl hier="22" item="0"/>
          <tpl hier="23" item="5"/>
          <tpl hier="24" item="4"/>
          <tpl fld="0" item="1"/>
        </tpls>
      </n>
      <n v="378.24001121520996">
        <tpls c="8">
          <tpl fld="1" item="149"/>
          <tpl hier="17" item="3"/>
          <tpl hier="19" item="14"/>
          <tpl hier="20" item="2"/>
          <tpl hier="22" item="0"/>
          <tpl hier="23" item="5"/>
          <tpl hier="24" item="4"/>
          <tpl fld="0" item="1"/>
        </tpls>
      </n>
      <n v="663.71000862121582">
        <tpls c="8">
          <tpl fld="1" item="145"/>
          <tpl hier="17" item="3"/>
          <tpl hier="19" item="14"/>
          <tpl hier="20" item="2"/>
          <tpl hier="22" item="0"/>
          <tpl hier="23" item="5"/>
          <tpl hier="24" item="4"/>
          <tpl fld="0" item="1"/>
        </tpls>
      </n>
      <n v="666.03000450134277">
        <tpls c="8">
          <tpl fld="1" item="141"/>
          <tpl hier="17" item="3"/>
          <tpl hier="19" item="14"/>
          <tpl hier="20" item="2"/>
          <tpl hier="22" item="0"/>
          <tpl hier="23" item="5"/>
          <tpl hier="24" item="4"/>
          <tpl fld="0" item="1"/>
        </tpls>
      </n>
      <n v="163.07999801635742">
        <tpls c="8">
          <tpl fld="1" item="113"/>
          <tpl hier="17" item="3"/>
          <tpl hier="19" item="14"/>
          <tpl hier="20" item="2"/>
          <tpl hier="22" item="0"/>
          <tpl hier="23" item="5"/>
          <tpl hier="24" item="4"/>
          <tpl fld="0" item="1"/>
        </tpls>
      </n>
      <n v="712.30999946594238">
        <tpls c="8">
          <tpl fld="1" item="109"/>
          <tpl hier="17" item="3"/>
          <tpl hier="19" item="14"/>
          <tpl hier="20" item="2"/>
          <tpl hier="22" item="0"/>
          <tpl hier="23" item="5"/>
          <tpl hier="24" item="4"/>
          <tpl fld="0" item="1"/>
        </tpls>
      </n>
      <n v="752.61000633239746">
        <tpls c="8">
          <tpl fld="1" item="105"/>
          <tpl hier="17" item="3"/>
          <tpl hier="19" item="14"/>
          <tpl hier="20" item="2"/>
          <tpl hier="22" item="0"/>
          <tpl hier="23" item="5"/>
          <tpl hier="24" item="4"/>
          <tpl fld="0" item="1"/>
        </tpls>
      </n>
      <n v="257.75">
        <tpls c="8">
          <tpl fld="1" item="101"/>
          <tpl hier="17" item="3"/>
          <tpl hier="19" item="14"/>
          <tpl hier="20" item="2"/>
          <tpl hier="22" item="0"/>
          <tpl hier="23" item="5"/>
          <tpl hier="24" item="4"/>
          <tpl fld="0" item="1"/>
        </tpls>
      </n>
      <n v="171.08000183105469">
        <tpls c="8">
          <tpl fld="1" item="97"/>
          <tpl hier="17" item="3"/>
          <tpl hier="19" item="14"/>
          <tpl hier="20" item="2"/>
          <tpl hier="22" item="0"/>
          <tpl hier="23" item="5"/>
          <tpl hier="24" item="4"/>
          <tpl fld="0" item="1"/>
        </tpls>
      </n>
      <n v="719.40001106262207">
        <tpls c="8">
          <tpl fld="1" item="89"/>
          <tpl hier="17" item="3"/>
          <tpl hier="19" item="14"/>
          <tpl hier="20" item="2"/>
          <tpl hier="22" item="0"/>
          <tpl hier="23" item="5"/>
          <tpl hier="24" item="4"/>
          <tpl fld="0" item="1"/>
        </tpls>
      </n>
      <n v="663.34001350402832">
        <tpls c="8">
          <tpl fld="1" item="65"/>
          <tpl hier="17" item="3"/>
          <tpl hier="19" item="14"/>
          <tpl hier="20" item="2"/>
          <tpl hier="22" item="0"/>
          <tpl hier="23" item="5"/>
          <tpl hier="24" item="4"/>
          <tpl fld="0" item="1"/>
        </tpls>
      </n>
      <n v="171.46000099182129">
        <tpls c="8">
          <tpl fld="1" item="41"/>
          <tpl hier="17" item="3"/>
          <tpl hier="19" item="14"/>
          <tpl hier="20" item="2"/>
          <tpl hier="22" item="0"/>
          <tpl hier="23" item="5"/>
          <tpl hier="24" item="4"/>
          <tpl fld="0" item="1"/>
        </tpls>
      </n>
      <n v="403.23000526428223">
        <tpls c="8">
          <tpl fld="1" item="13"/>
          <tpl hier="17" item="3"/>
          <tpl hier="19" item="14"/>
          <tpl hier="20" item="2"/>
          <tpl hier="22" item="0"/>
          <tpl hier="23" item="5"/>
          <tpl hier="24" item="4"/>
          <tpl fld="0" item="1"/>
        </tpls>
      </n>
      <n v="2">
        <tpls c="8">
          <tpl fld="1" item="197"/>
          <tpl hier="17" item="3"/>
          <tpl hier="19" item="14"/>
          <tpl hier="20" item="2"/>
          <tpl hier="22" item="0"/>
          <tpl hier="23" item="5"/>
          <tpl hier="24" item="4"/>
          <tpl fld="0" item="0"/>
        </tpls>
      </n>
      <n v="2">
        <tpls c="8">
          <tpl fld="1" item="193"/>
          <tpl hier="17" item="3"/>
          <tpl hier="19" item="14"/>
          <tpl hier="20" item="2"/>
          <tpl hier="22" item="0"/>
          <tpl hier="23" item="5"/>
          <tpl hier="24" item="4"/>
          <tpl fld="0" item="0"/>
        </tpls>
      </n>
      <n v="4">
        <tpls c="8">
          <tpl fld="1" item="189"/>
          <tpl hier="17" item="3"/>
          <tpl hier="19" item="14"/>
          <tpl hier="20" item="2"/>
          <tpl hier="22" item="0"/>
          <tpl hier="23" item="5"/>
          <tpl hier="24" item="4"/>
          <tpl fld="0" item="0"/>
        </tpls>
      </n>
      <n v="6">
        <tpls c="8">
          <tpl fld="1" item="185"/>
          <tpl hier="17" item="3"/>
          <tpl hier="19" item="14"/>
          <tpl hier="20" item="2"/>
          <tpl hier="22" item="0"/>
          <tpl hier="23" item="5"/>
          <tpl hier="24" item="4"/>
          <tpl fld="0" item="0"/>
        </tpls>
      </n>
      <n v="2">
        <tpls c="8">
          <tpl fld="1" item="181"/>
          <tpl hier="17" item="3"/>
          <tpl hier="19" item="14"/>
          <tpl hier="20" item="2"/>
          <tpl hier="22" item="0"/>
          <tpl hier="23" item="5"/>
          <tpl hier="24" item="4"/>
          <tpl fld="0" item="0"/>
        </tpls>
      </n>
      <n v="5">
        <tpls c="8">
          <tpl fld="1" item="177"/>
          <tpl hier="17" item="3"/>
          <tpl hier="19" item="14"/>
          <tpl hier="20" item="2"/>
          <tpl hier="22" item="0"/>
          <tpl hier="23" item="5"/>
          <tpl hier="24" item="4"/>
          <tpl fld="0" item="0"/>
        </tpls>
      </n>
      <n v="7">
        <tpls c="8">
          <tpl fld="1" item="173"/>
          <tpl hier="17" item="3"/>
          <tpl hier="19" item="14"/>
          <tpl hier="20" item="2"/>
          <tpl hier="22" item="0"/>
          <tpl hier="23" item="5"/>
          <tpl hier="24" item="4"/>
          <tpl fld="0" item="0"/>
        </tpls>
      </n>
      <n v="3">
        <tpls c="8">
          <tpl fld="1" item="169"/>
          <tpl hier="17" item="3"/>
          <tpl hier="19" item="14"/>
          <tpl hier="20" item="2"/>
          <tpl hier="22" item="0"/>
          <tpl hier="23" item="5"/>
          <tpl hier="24" item="4"/>
          <tpl fld="0" item="0"/>
        </tpls>
      </n>
      <n v="7">
        <tpls c="8">
          <tpl fld="1" item="165"/>
          <tpl hier="17" item="3"/>
          <tpl hier="19" item="14"/>
          <tpl hier="20" item="2"/>
          <tpl hier="22" item="0"/>
          <tpl hier="23" item="5"/>
          <tpl hier="24" item="4"/>
          <tpl fld="0" item="0"/>
        </tpls>
      </n>
      <n v="3">
        <tpls c="8">
          <tpl fld="1" item="161"/>
          <tpl hier="17" item="3"/>
          <tpl hier="19" item="14"/>
          <tpl hier="20" item="2"/>
          <tpl hier="22" item="0"/>
          <tpl hier="23" item="5"/>
          <tpl hier="24" item="4"/>
          <tpl fld="0" item="0"/>
        </tpls>
      </n>
      <n v="5">
        <tpls c="8">
          <tpl fld="1" item="157"/>
          <tpl hier="17" item="3"/>
          <tpl hier="19" item="14"/>
          <tpl hier="20" item="2"/>
          <tpl hier="22" item="0"/>
          <tpl hier="23" item="5"/>
          <tpl hier="24" item="4"/>
          <tpl fld="0" item="0"/>
        </tpls>
      </n>
      <n v="7">
        <tpls c="8">
          <tpl fld="1" item="153"/>
          <tpl hier="17" item="3"/>
          <tpl hier="19" item="14"/>
          <tpl hier="20" item="2"/>
          <tpl hier="22" item="0"/>
          <tpl hier="23" item="5"/>
          <tpl hier="24" item="4"/>
          <tpl fld="0" item="0"/>
        </tpls>
      </n>
      <n v="4">
        <tpls c="8">
          <tpl fld="1" item="149"/>
          <tpl hier="17" item="3"/>
          <tpl hier="19" item="14"/>
          <tpl hier="20" item="2"/>
          <tpl hier="22" item="0"/>
          <tpl hier="23" item="5"/>
          <tpl hier="24" item="4"/>
          <tpl fld="0" item="0"/>
        </tpls>
      </n>
      <n v="6">
        <tpls c="8">
          <tpl fld="1" item="145"/>
          <tpl hier="17" item="3"/>
          <tpl hier="19" item="14"/>
          <tpl hier="20" item="2"/>
          <tpl hier="22" item="0"/>
          <tpl hier="23" item="5"/>
          <tpl hier="24" item="4"/>
          <tpl fld="0" item="0"/>
        </tpls>
      </n>
      <n v="6">
        <tpls c="8">
          <tpl fld="1" item="141"/>
          <tpl hier="17" item="3"/>
          <tpl hier="19" item="14"/>
          <tpl hier="20" item="2"/>
          <tpl hier="22" item="0"/>
          <tpl hier="23" item="5"/>
          <tpl hier="24" item="4"/>
          <tpl fld="0" item="0"/>
        </tpls>
      </n>
      <n v="3">
        <tpls c="8">
          <tpl fld="1" item="137"/>
          <tpl hier="17" item="3"/>
          <tpl hier="19" item="14"/>
          <tpl hier="20" item="2"/>
          <tpl hier="22" item="0"/>
          <tpl hier="23" item="5"/>
          <tpl hier="24" item="4"/>
          <tpl fld="0" item="0"/>
        </tpls>
      </n>
      <n v="7">
        <tpls c="8">
          <tpl fld="1" item="133"/>
          <tpl hier="17" item="3"/>
          <tpl hier="19" item="14"/>
          <tpl hier="20" item="2"/>
          <tpl hier="22" item="0"/>
          <tpl hier="23" item="5"/>
          <tpl hier="24" item="4"/>
          <tpl fld="0" item="0"/>
        </tpls>
      </n>
      <n v="7">
        <tpls c="8">
          <tpl fld="1" item="129"/>
          <tpl hier="17" item="3"/>
          <tpl hier="19" item="14"/>
          <tpl hier="20" item="2"/>
          <tpl hier="22" item="0"/>
          <tpl hier="23" item="5"/>
          <tpl hier="24" item="4"/>
          <tpl fld="0" item="0"/>
        </tpls>
      </n>
      <n v="3">
        <tpls c="8">
          <tpl fld="1" item="125"/>
          <tpl hier="17" item="3"/>
          <tpl hier="19" item="14"/>
          <tpl hier="20" item="2"/>
          <tpl hier="22" item="0"/>
          <tpl hier="23" item="5"/>
          <tpl hier="24" item="4"/>
          <tpl fld="0" item="0"/>
        </tpls>
      </n>
      <n v="5">
        <tpls c="8">
          <tpl fld="1" item="121"/>
          <tpl hier="17" item="3"/>
          <tpl hier="19" item="14"/>
          <tpl hier="20" item="2"/>
          <tpl hier="22" item="0"/>
          <tpl hier="23" item="5"/>
          <tpl hier="24" item="4"/>
          <tpl fld="0" item="0"/>
        </tpls>
      </n>
      <n v="6">
        <tpls c="8">
          <tpl fld="1" item="117"/>
          <tpl hier="17" item="3"/>
          <tpl hier="19" item="14"/>
          <tpl hier="20" item="2"/>
          <tpl hier="22" item="0"/>
          <tpl hier="23" item="5"/>
          <tpl hier="24" item="4"/>
          <tpl fld="0" item="0"/>
        </tpls>
      </n>
      <n v="1">
        <tpls c="8">
          <tpl fld="1" item="113"/>
          <tpl hier="17" item="3"/>
          <tpl hier="19" item="14"/>
          <tpl hier="20" item="2"/>
          <tpl hier="22" item="0"/>
          <tpl hier="23" item="5"/>
          <tpl hier="24" item="4"/>
          <tpl fld="0" item="0"/>
        </tpls>
      </n>
      <n v="8">
        <tpls c="8">
          <tpl fld="1" item="109"/>
          <tpl hier="17" item="3"/>
          <tpl hier="19" item="14"/>
          <tpl hier="20" item="2"/>
          <tpl hier="22" item="0"/>
          <tpl hier="23" item="5"/>
          <tpl hier="24" item="4"/>
          <tpl fld="0" item="0"/>
        </tpls>
      </n>
      <n v="6">
        <tpls c="8">
          <tpl fld="1" item="105"/>
          <tpl hier="17" item="3"/>
          <tpl hier="19" item="14"/>
          <tpl hier="20" item="2"/>
          <tpl hier="22" item="0"/>
          <tpl hier="23" item="5"/>
          <tpl hier="24" item="4"/>
          <tpl fld="0" item="0"/>
        </tpls>
      </n>
      <n v="4">
        <tpls c="8">
          <tpl fld="1" item="101"/>
          <tpl hier="17" item="3"/>
          <tpl hier="19" item="14"/>
          <tpl hier="20" item="2"/>
          <tpl hier="22" item="0"/>
          <tpl hier="23" item="5"/>
          <tpl hier="24" item="4"/>
          <tpl fld="0" item="0"/>
        </tpls>
      </n>
      <n v="3">
        <tpls c="8">
          <tpl fld="1" item="97"/>
          <tpl hier="17" item="3"/>
          <tpl hier="19" item="14"/>
          <tpl hier="20" item="2"/>
          <tpl hier="22" item="0"/>
          <tpl hier="23" item="5"/>
          <tpl hier="24" item="4"/>
          <tpl fld="0" item="0"/>
        </tpls>
      </n>
      <n v="7">
        <tpls c="8">
          <tpl fld="1" item="93"/>
          <tpl hier="17" item="3"/>
          <tpl hier="19" item="14"/>
          <tpl hier="20" item="2"/>
          <tpl hier="22" item="0"/>
          <tpl hier="23" item="5"/>
          <tpl hier="24" item="4"/>
          <tpl fld="0" item="0"/>
        </tpls>
      </n>
      <n v="9">
        <tpls c="8">
          <tpl fld="1" item="89"/>
          <tpl hier="17" item="3"/>
          <tpl hier="19" item="14"/>
          <tpl hier="20" item="2"/>
          <tpl hier="22" item="0"/>
          <tpl hier="23" item="5"/>
          <tpl hier="24" item="4"/>
          <tpl fld="0" item="0"/>
        </tpls>
      </n>
      <n v="2">
        <tpls c="8">
          <tpl fld="1" item="85"/>
          <tpl hier="17" item="3"/>
          <tpl hier="19" item="14"/>
          <tpl hier="20" item="2"/>
          <tpl hier="22" item="0"/>
          <tpl hier="23" item="5"/>
          <tpl hier="24" item="4"/>
          <tpl fld="0" item="0"/>
        </tpls>
      </n>
      <n v="1">
        <tpls c="8">
          <tpl fld="1" item="81"/>
          <tpl hier="17" item="3"/>
          <tpl hier="19" item="14"/>
          <tpl hier="20" item="2"/>
          <tpl hier="22" item="0"/>
          <tpl hier="23" item="5"/>
          <tpl hier="24" item="4"/>
          <tpl fld="0" item="0"/>
        </tpls>
      </n>
      <n v="5">
        <tpls c="8">
          <tpl fld="1" item="77"/>
          <tpl hier="17" item="3"/>
          <tpl hier="19" item="14"/>
          <tpl hier="20" item="2"/>
          <tpl hier="22" item="0"/>
          <tpl hier="23" item="5"/>
          <tpl hier="24" item="4"/>
          <tpl fld="0" item="0"/>
        </tpls>
      </n>
      <n v="4">
        <tpls c="8">
          <tpl fld="1" item="73"/>
          <tpl hier="17" item="3"/>
          <tpl hier="19" item="14"/>
          <tpl hier="20" item="2"/>
          <tpl hier="22" item="0"/>
          <tpl hier="23" item="5"/>
          <tpl hier="24" item="4"/>
          <tpl fld="0" item="0"/>
        </tpls>
      </n>
      <n v="5">
        <tpls c="8">
          <tpl fld="1" item="69"/>
          <tpl hier="17" item="3"/>
          <tpl hier="19" item="14"/>
          <tpl hier="20" item="2"/>
          <tpl hier="22" item="0"/>
          <tpl hier="23" item="5"/>
          <tpl hier="24" item="4"/>
          <tpl fld="0" item="0"/>
        </tpls>
      </n>
      <n v="8">
        <tpls c="8">
          <tpl fld="1" item="65"/>
          <tpl hier="17" item="3"/>
          <tpl hier="19" item="14"/>
          <tpl hier="20" item="2"/>
          <tpl hier="22" item="0"/>
          <tpl hier="23" item="5"/>
          <tpl hier="24" item="4"/>
          <tpl fld="0" item="0"/>
        </tpls>
      </n>
      <n v="8">
        <tpls c="8">
          <tpl fld="1" item="61"/>
          <tpl hier="17" item="3"/>
          <tpl hier="19" item="14"/>
          <tpl hier="20" item="2"/>
          <tpl hier="22" item="0"/>
          <tpl hier="23" item="5"/>
          <tpl hier="24" item="4"/>
          <tpl fld="0" item="0"/>
        </tpls>
      </n>
      <n v="4">
        <tpls c="8">
          <tpl fld="1" item="57"/>
          <tpl hier="17" item="3"/>
          <tpl hier="19" item="14"/>
          <tpl hier="20" item="2"/>
          <tpl hier="22" item="0"/>
          <tpl hier="23" item="5"/>
          <tpl hier="24" item="4"/>
          <tpl fld="0" item="0"/>
        </tpls>
      </n>
      <n v="8">
        <tpls c="8">
          <tpl fld="1" item="53"/>
          <tpl hier="17" item="3"/>
          <tpl hier="19" item="14"/>
          <tpl hier="20" item="2"/>
          <tpl hier="22" item="0"/>
          <tpl hier="23" item="5"/>
          <tpl hier="24" item="4"/>
          <tpl fld="0" item="0"/>
        </tpls>
      </n>
      <n v="12">
        <tpls c="8">
          <tpl fld="1" item="49"/>
          <tpl hier="17" item="3"/>
          <tpl hier="19" item="14"/>
          <tpl hier="20" item="2"/>
          <tpl hier="22" item="0"/>
          <tpl hier="23" item="5"/>
          <tpl hier="24" item="4"/>
          <tpl fld="0" item="0"/>
        </tpls>
      </n>
      <n v="10">
        <tpls c="8">
          <tpl fld="1" item="45"/>
          <tpl hier="17" item="3"/>
          <tpl hier="19" item="14"/>
          <tpl hier="20" item="2"/>
          <tpl hier="22" item="0"/>
          <tpl hier="23" item="5"/>
          <tpl hier="24" item="4"/>
          <tpl fld="0" item="0"/>
        </tpls>
      </n>
      <n v="2">
        <tpls c="8">
          <tpl fld="1" item="41"/>
          <tpl hier="17" item="3"/>
          <tpl hier="19" item="14"/>
          <tpl hier="20" item="2"/>
          <tpl hier="22" item="0"/>
          <tpl hier="23" item="5"/>
          <tpl hier="24" item="4"/>
          <tpl fld="0" item="0"/>
        </tpls>
      </n>
      <n v="1">
        <tpls c="8">
          <tpl fld="1" item="37"/>
          <tpl hier="17" item="3"/>
          <tpl hier="19" item="14"/>
          <tpl hier="20" item="2"/>
          <tpl hier="22" item="0"/>
          <tpl hier="23" item="5"/>
          <tpl hier="24" item="4"/>
          <tpl fld="0" item="0"/>
        </tpls>
      </n>
      <n v="3">
        <tpls c="8">
          <tpl fld="1" item="33"/>
          <tpl hier="17" item="3"/>
          <tpl hier="19" item="14"/>
          <tpl hier="20" item="2"/>
          <tpl hier="22" item="0"/>
          <tpl hier="23" item="5"/>
          <tpl hier="24" item="4"/>
          <tpl fld="0" item="0"/>
        </tpls>
      </n>
      <n v="3">
        <tpls c="8">
          <tpl fld="1" item="29"/>
          <tpl hier="17" item="3"/>
          <tpl hier="19" item="14"/>
          <tpl hier="20" item="2"/>
          <tpl hier="22" item="0"/>
          <tpl hier="23" item="5"/>
          <tpl hier="24" item="4"/>
          <tpl fld="0" item="0"/>
        </tpls>
      </n>
      <n v="1">
        <tpls c="8">
          <tpl fld="1" item="25"/>
          <tpl hier="17" item="3"/>
          <tpl hier="19" item="14"/>
          <tpl hier="20" item="2"/>
          <tpl hier="22" item="0"/>
          <tpl hier="23" item="5"/>
          <tpl hier="24" item="4"/>
          <tpl fld="0" item="0"/>
        </tpls>
      </n>
      <n v="6">
        <tpls c="8">
          <tpl fld="1" item="21"/>
          <tpl hier="17" item="3"/>
          <tpl hier="19" item="14"/>
          <tpl hier="20" item="2"/>
          <tpl hier="22" item="0"/>
          <tpl hier="23" item="5"/>
          <tpl hier="24" item="4"/>
          <tpl fld="0" item="0"/>
        </tpls>
      </n>
      <n v="5">
        <tpls c="8">
          <tpl fld="1" item="13"/>
          <tpl hier="17" item="3"/>
          <tpl hier="19" item="14"/>
          <tpl hier="20" item="2"/>
          <tpl hier="22" item="0"/>
          <tpl hier="23" item="5"/>
          <tpl hier="24" item="4"/>
          <tpl fld="0" item="0"/>
        </tpls>
      </n>
      <n v="7">
        <tpls c="8">
          <tpl fld="1" item="9"/>
          <tpl hier="17" item="3"/>
          <tpl hier="19" item="14"/>
          <tpl hier="20" item="2"/>
          <tpl hier="22" item="0"/>
          <tpl hier="23" item="5"/>
          <tpl hier="24" item="4"/>
          <tpl fld="0" item="0"/>
        </tpls>
      </n>
      <n v="6">
        <tpls c="8">
          <tpl fld="1" item="5"/>
          <tpl hier="17" item="3"/>
          <tpl hier="19" item="14"/>
          <tpl hier="20" item="2"/>
          <tpl hier="22" item="0"/>
          <tpl hier="23" item="5"/>
          <tpl hier="24" item="4"/>
          <tpl fld="0" item="0"/>
        </tpls>
      </n>
      <n v="5">
        <tpls c="8">
          <tpl fld="1" item="1"/>
          <tpl hier="17" item="3"/>
          <tpl hier="19" item="14"/>
          <tpl hier="20" item="2"/>
          <tpl hier="22" item="0"/>
          <tpl hier="23" item="5"/>
          <tpl hier="24" item="4"/>
          <tpl fld="0" item="0"/>
        </tpls>
      </n>
      <n v="365.92000579833984">
        <tpls c="8">
          <tpl fld="1" item="121"/>
          <tpl hier="17" item="3"/>
          <tpl hier="19" item="14"/>
          <tpl hier="20" item="2"/>
          <tpl hier="22" item="0"/>
          <tpl hier="23" item="5"/>
          <tpl hier="24" item="4"/>
          <tpl fld="0" item="1"/>
        </tpls>
      </n>
      <n v="662.09000587463379">
        <tpls c="8">
          <tpl fld="1" item="93"/>
          <tpl hier="17" item="3"/>
          <tpl hier="19" item="14"/>
          <tpl hier="20" item="2"/>
          <tpl hier="22" item="0"/>
          <tpl hier="23" item="5"/>
          <tpl hier="24" item="4"/>
          <tpl fld="0" item="1"/>
        </tpls>
      </n>
      <n v="797.03001022338867">
        <tpls c="8">
          <tpl fld="1" item="61"/>
          <tpl hier="17" item="3"/>
          <tpl hier="19" item="14"/>
          <tpl hier="20" item="2"/>
          <tpl hier="22" item="0"/>
          <tpl hier="23" item="5"/>
          <tpl hier="24" item="4"/>
          <tpl fld="0" item="1"/>
        </tpls>
      </n>
      <n v="278.73999786376953">
        <tpls c="8">
          <tpl fld="1" item="33"/>
          <tpl hier="17" item="3"/>
          <tpl hier="19" item="14"/>
          <tpl hier="20" item="2"/>
          <tpl hier="22" item="0"/>
          <tpl hier="23" item="5"/>
          <tpl hier="24" item="4"/>
          <tpl fld="0" item="1"/>
        </tpls>
      </n>
      <n v="604.72000885009766">
        <tpls c="8">
          <tpl fld="1" item="9"/>
          <tpl hier="17" item="3"/>
          <tpl hier="19" item="14"/>
          <tpl hier="20" item="2"/>
          <tpl hier="22" item="0"/>
          <tpl hier="23" item="5"/>
          <tpl hier="24" item="4"/>
          <tpl fld="0" item="1"/>
        </tpls>
      </n>
      <n v="8">
        <tpls c="8">
          <tpl fld="1" item="156"/>
          <tpl hier="17" item="3"/>
          <tpl hier="19" item="14"/>
          <tpl hier="20" item="2"/>
          <tpl hier="22" item="0"/>
          <tpl hier="23" item="5"/>
          <tpl hier="24" item="4"/>
          <tpl fld="0" item="0"/>
        </tpls>
      </n>
      <n v="908.42001342773438">
        <tpls c="8">
          <tpl fld="1" item="156"/>
          <tpl hier="17" item="3"/>
          <tpl hier="19" item="14"/>
          <tpl hier="20" item="2"/>
          <tpl hier="22" item="0"/>
          <tpl hier="23" item="5"/>
          <tpl hier="24" item="4"/>
          <tpl fld="0" item="1"/>
        </tpls>
      </n>
      <n v="7">
        <tpls c="8">
          <tpl fld="1" item="92"/>
          <tpl hier="17" item="3"/>
          <tpl hier="19" item="14"/>
          <tpl hier="20" item="2"/>
          <tpl hier="22" item="0"/>
          <tpl hier="23" item="5"/>
          <tpl hier="24" item="4"/>
          <tpl fld="0" item="0"/>
        </tpls>
      </n>
      <n v="693.70000648498535">
        <tpls c="8">
          <tpl fld="1" item="92"/>
          <tpl hier="17" item="3"/>
          <tpl hier="19" item="14"/>
          <tpl hier="20" item="2"/>
          <tpl hier="22" item="0"/>
          <tpl hier="23" item="5"/>
          <tpl hier="24" item="4"/>
          <tpl fld="0" item="1"/>
        </tpls>
      </n>
      <n v="7">
        <tpls c="8">
          <tpl fld="1" item="36"/>
          <tpl hier="17" item="3"/>
          <tpl hier="19" item="14"/>
          <tpl hier="20" item="2"/>
          <tpl hier="22" item="0"/>
          <tpl hier="23" item="5"/>
          <tpl hier="24" item="4"/>
          <tpl fld="0" item="0"/>
        </tpls>
      </n>
      <n v="780.54001617431641">
        <tpls c="8">
          <tpl fld="1" item="36"/>
          <tpl hier="17" item="3"/>
          <tpl hier="19" item="14"/>
          <tpl hier="20" item="2"/>
          <tpl hier="22" item="0"/>
          <tpl hier="23" item="5"/>
          <tpl hier="24" item="4"/>
          <tpl fld="0" item="1"/>
        </tpls>
      </n>
      <n v="1055">
        <tpls c="8">
          <tpl hier="16" item="4294967295"/>
          <tpl hier="17" item="3"/>
          <tpl hier="19" item="14"/>
          <tpl hier="20" item="2"/>
          <tpl hier="22" item="0"/>
          <tpl hier="23" item="5"/>
          <tpl hier="24" item="4"/>
          <tpl fld="0" item="0"/>
        </tpls>
      </n>
      <n v="94141.340909957886">
        <tpls c="8">
          <tpl hier="16" item="4294967295"/>
          <tpl hier="17" item="3"/>
          <tpl hier="19" item="14"/>
          <tpl hier="20" item="2"/>
          <tpl hier="22" item="0"/>
          <tpl hier="23" item="5"/>
          <tpl hier="24" item="4"/>
          <tpl fld="0" item="1"/>
        </tpls>
      </n>
      <n v="3">
        <tpls c="8">
          <tpl fld="1" item="192"/>
          <tpl hier="17" item="3"/>
          <tpl hier="19" item="14"/>
          <tpl hier="20" item="2"/>
          <tpl hier="22" item="0"/>
          <tpl hier="23" item="5"/>
          <tpl hier="24" item="4"/>
          <tpl fld="0" item="0"/>
        </tpls>
      </n>
      <n v="435.81000518798828">
        <tpls c="8">
          <tpl fld="1" item="192"/>
          <tpl hier="17" item="3"/>
          <tpl hier="19" item="14"/>
          <tpl hier="20" item="2"/>
          <tpl hier="22" item="0"/>
          <tpl hier="23" item="5"/>
          <tpl hier="24" item="4"/>
          <tpl fld="0" item="1"/>
        </tpls>
      </n>
      <n v="3">
        <tpls c="8">
          <tpl fld="1" item="184"/>
          <tpl hier="17" item="3"/>
          <tpl hier="19" item="14"/>
          <tpl hier="20" item="2"/>
          <tpl hier="22" item="0"/>
          <tpl hier="23" item="5"/>
          <tpl hier="24" item="4"/>
          <tpl fld="0" item="0"/>
        </tpls>
      </n>
      <n v="299.29000473022461">
        <tpls c="8">
          <tpl fld="1" item="184"/>
          <tpl hier="17" item="3"/>
          <tpl hier="19" item="14"/>
          <tpl hier="20" item="2"/>
          <tpl hier="22" item="0"/>
          <tpl hier="23" item="5"/>
          <tpl hier="24" item="4"/>
          <tpl fld="0" item="1"/>
        </tpls>
      </n>
      <n v="7">
        <tpls c="8">
          <tpl fld="1" item="176"/>
          <tpl hier="17" item="3"/>
          <tpl hier="19" item="14"/>
          <tpl hier="20" item="2"/>
          <tpl hier="22" item="0"/>
          <tpl hier="23" item="5"/>
          <tpl hier="24" item="4"/>
          <tpl fld="0" item="0"/>
        </tpls>
      </n>
      <n v="919.83000946044922">
        <tpls c="8">
          <tpl fld="1" item="176"/>
          <tpl hier="17" item="3"/>
          <tpl hier="19" item="14"/>
          <tpl hier="20" item="2"/>
          <tpl hier="22" item="0"/>
          <tpl hier="23" item="5"/>
          <tpl hier="24" item="4"/>
          <tpl fld="0" item="1"/>
        </tpls>
      </n>
      <n v="9">
        <tpls c="8">
          <tpl fld="1" item="168"/>
          <tpl hier="17" item="3"/>
          <tpl hier="19" item="14"/>
          <tpl hier="20" item="2"/>
          <tpl hier="22" item="0"/>
          <tpl hier="23" item="5"/>
          <tpl hier="24" item="4"/>
          <tpl fld="0" item="0"/>
        </tpls>
      </n>
      <n v="837.32000541687012">
        <tpls c="8">
          <tpl fld="1" item="168"/>
          <tpl hier="17" item="3"/>
          <tpl hier="19" item="14"/>
          <tpl hier="20" item="2"/>
          <tpl hier="22" item="0"/>
          <tpl hier="23" item="5"/>
          <tpl hier="24" item="4"/>
          <tpl fld="0" item="1"/>
        </tpls>
      </n>
      <n v="3">
        <tpls c="8">
          <tpl fld="1" item="160"/>
          <tpl hier="17" item="3"/>
          <tpl hier="19" item="14"/>
          <tpl hier="20" item="2"/>
          <tpl hier="22" item="0"/>
          <tpl hier="23" item="5"/>
          <tpl hier="24" item="4"/>
          <tpl fld="0" item="0"/>
        </tpls>
      </n>
      <n v="245.59000587463379">
        <tpls c="8">
          <tpl fld="1" item="160"/>
          <tpl hier="17" item="3"/>
          <tpl hier="19" item="14"/>
          <tpl hier="20" item="2"/>
          <tpl hier="22" item="0"/>
          <tpl hier="23" item="5"/>
          <tpl hier="24" item="4"/>
          <tpl fld="0" item="1"/>
        </tpls>
      </n>
      <n v="8">
        <tpls c="8">
          <tpl fld="1" item="152"/>
          <tpl hier="17" item="3"/>
          <tpl hier="19" item="14"/>
          <tpl hier="20" item="2"/>
          <tpl hier="22" item="0"/>
          <tpl hier="23" item="5"/>
          <tpl hier="24" item="4"/>
          <tpl fld="0" item="0"/>
        </tpls>
      </n>
      <n v="1057.5200252532959">
        <tpls c="8">
          <tpl fld="1" item="152"/>
          <tpl hier="17" item="3"/>
          <tpl hier="19" item="14"/>
          <tpl hier="20" item="2"/>
          <tpl hier="22" item="0"/>
          <tpl hier="23" item="5"/>
          <tpl hier="24" item="4"/>
          <tpl fld="0" item="1"/>
        </tpls>
      </n>
      <n v="5">
        <tpls c="8">
          <tpl fld="1" item="144"/>
          <tpl hier="17" item="3"/>
          <tpl hier="19" item="14"/>
          <tpl hier="20" item="2"/>
          <tpl hier="22" item="0"/>
          <tpl hier="23" item="5"/>
          <tpl hier="24" item="4"/>
          <tpl fld="0" item="0"/>
        </tpls>
      </n>
      <n v="481.02001571655273">
        <tpls c="8">
          <tpl fld="1" item="144"/>
          <tpl hier="17" item="3"/>
          <tpl hier="19" item="14"/>
          <tpl hier="20" item="2"/>
          <tpl hier="22" item="0"/>
          <tpl hier="23" item="5"/>
          <tpl hier="24" item="4"/>
          <tpl fld="0" item="1"/>
        </tpls>
      </n>
      <n v="7">
        <tpls c="8">
          <tpl fld="1" item="136"/>
          <tpl hier="17" item="3"/>
          <tpl hier="19" item="14"/>
          <tpl hier="20" item="2"/>
          <tpl hier="22" item="0"/>
          <tpl hier="23" item="5"/>
          <tpl hier="24" item="4"/>
          <tpl fld="0" item="0"/>
        </tpls>
      </n>
      <n v="651.35000419616699">
        <tpls c="8">
          <tpl fld="1" item="136"/>
          <tpl hier="17" item="3"/>
          <tpl hier="19" item="14"/>
          <tpl hier="20" item="2"/>
          <tpl hier="22" item="0"/>
          <tpl hier="23" item="5"/>
          <tpl hier="24" item="4"/>
          <tpl fld="0" item="1"/>
        </tpls>
      </n>
      <n v="5">
        <tpls c="8">
          <tpl fld="1" item="128"/>
          <tpl hier="17" item="3"/>
          <tpl hier="19" item="14"/>
          <tpl hier="20" item="2"/>
          <tpl hier="22" item="0"/>
          <tpl hier="23" item="5"/>
          <tpl hier="24" item="4"/>
          <tpl fld="0" item="0"/>
        </tpls>
      </n>
      <n v="232.59000587463379">
        <tpls c="8">
          <tpl fld="1" item="128"/>
          <tpl hier="17" item="3"/>
          <tpl hier="19" item="14"/>
          <tpl hier="20" item="2"/>
          <tpl hier="22" item="0"/>
          <tpl hier="23" item="5"/>
          <tpl hier="24" item="4"/>
          <tpl fld="0" item="1"/>
        </tpls>
      </n>
      <n v="11">
        <tpls c="8">
          <tpl fld="1" item="120"/>
          <tpl hier="17" item="3"/>
          <tpl hier="19" item="14"/>
          <tpl hier="20" item="2"/>
          <tpl hier="22" item="0"/>
          <tpl hier="23" item="5"/>
          <tpl hier="24" item="4"/>
          <tpl fld="0" item="0"/>
        </tpls>
      </n>
      <n v="942.53001403808594">
        <tpls c="8">
          <tpl fld="1" item="120"/>
          <tpl hier="17" item="3"/>
          <tpl hier="19" item="14"/>
          <tpl hier="20" item="2"/>
          <tpl hier="22" item="0"/>
          <tpl hier="23" item="5"/>
          <tpl hier="24" item="4"/>
          <tpl fld="0" item="1"/>
        </tpls>
      </n>
      <n v="4">
        <tpls c="8">
          <tpl fld="1" item="112"/>
          <tpl hier="17" item="3"/>
          <tpl hier="19" item="14"/>
          <tpl hier="20" item="2"/>
          <tpl hier="22" item="0"/>
          <tpl hier="23" item="5"/>
          <tpl hier="24" item="4"/>
          <tpl fld="0" item="0"/>
        </tpls>
      </n>
      <n v="336.18000411987305">
        <tpls c="8">
          <tpl fld="1" item="112"/>
          <tpl hier="17" item="3"/>
          <tpl hier="19" item="14"/>
          <tpl hier="20" item="2"/>
          <tpl hier="22" item="0"/>
          <tpl hier="23" item="5"/>
          <tpl hier="24" item="4"/>
          <tpl fld="0" item="1"/>
        </tpls>
      </n>
      <n v="4">
        <tpls c="8">
          <tpl fld="1" item="104"/>
          <tpl hier="17" item="3"/>
          <tpl hier="19" item="14"/>
          <tpl hier="20" item="2"/>
          <tpl hier="22" item="0"/>
          <tpl hier="23" item="5"/>
          <tpl hier="24" item="4"/>
          <tpl fld="0" item="0"/>
        </tpls>
      </n>
      <n v="277.68000602722168">
        <tpls c="8">
          <tpl fld="1" item="104"/>
          <tpl hier="17" item="3"/>
          <tpl hier="19" item="14"/>
          <tpl hier="20" item="2"/>
          <tpl hier="22" item="0"/>
          <tpl hier="23" item="5"/>
          <tpl hier="24" item="4"/>
          <tpl fld="0" item="1"/>
        </tpls>
      </n>
      <n v="5">
        <tpls c="8">
          <tpl fld="1" item="96"/>
          <tpl hier="17" item="3"/>
          <tpl hier="19" item="14"/>
          <tpl hier="20" item="2"/>
          <tpl hier="22" item="0"/>
          <tpl hier="23" item="5"/>
          <tpl hier="24" item="4"/>
          <tpl fld="0" item="0"/>
        </tpls>
      </n>
      <n v="381.57000350952148">
        <tpls c="8">
          <tpl fld="1" item="96"/>
          <tpl hier="17" item="3"/>
          <tpl hier="19" item="14"/>
          <tpl hier="20" item="2"/>
          <tpl hier="22" item="0"/>
          <tpl hier="23" item="5"/>
          <tpl hier="24" item="4"/>
          <tpl fld="0" item="1"/>
        </tpls>
      </n>
      <n v="3">
        <tpls c="8">
          <tpl fld="1" item="88"/>
          <tpl hier="17" item="3"/>
          <tpl hier="19" item="14"/>
          <tpl hier="20" item="2"/>
          <tpl hier="22" item="0"/>
          <tpl hier="23" item="5"/>
          <tpl hier="24" item="4"/>
          <tpl fld="0" item="0"/>
        </tpls>
      </n>
      <n v="127.40999984741211">
        <tpls c="8">
          <tpl fld="1" item="88"/>
          <tpl hier="17" item="3"/>
          <tpl hier="19" item="14"/>
          <tpl hier="20" item="2"/>
          <tpl hier="22" item="0"/>
          <tpl hier="23" item="5"/>
          <tpl hier="24" item="4"/>
          <tpl fld="0" item="1"/>
        </tpls>
      </n>
      <n v="3">
        <tpls c="8">
          <tpl fld="1" item="80"/>
          <tpl hier="17" item="3"/>
          <tpl hier="19" item="14"/>
          <tpl hier="20" item="2"/>
          <tpl hier="22" item="0"/>
          <tpl hier="23" item="5"/>
          <tpl hier="24" item="4"/>
          <tpl fld="0" item="0"/>
        </tpls>
      </n>
      <n v="205.48000335693359">
        <tpls c="8">
          <tpl fld="1" item="80"/>
          <tpl hier="17" item="3"/>
          <tpl hier="19" item="14"/>
          <tpl hier="20" item="2"/>
          <tpl hier="22" item="0"/>
          <tpl hier="23" item="5"/>
          <tpl hier="24" item="4"/>
          <tpl fld="0" item="1"/>
        </tpls>
      </n>
      <n v="4">
        <tpls c="8">
          <tpl fld="1" item="72"/>
          <tpl hier="17" item="3"/>
          <tpl hier="19" item="14"/>
          <tpl hier="20" item="2"/>
          <tpl hier="22" item="0"/>
          <tpl hier="23" item="5"/>
          <tpl hier="24" item="4"/>
          <tpl fld="0" item="0"/>
        </tpls>
      </n>
      <n v="463.10999870300293">
        <tpls c="8">
          <tpl fld="1" item="72"/>
          <tpl hier="17" item="3"/>
          <tpl hier="19" item="14"/>
          <tpl hier="20" item="2"/>
          <tpl hier="22" item="0"/>
          <tpl hier="23" item="5"/>
          <tpl hier="24" item="4"/>
          <tpl fld="0" item="1"/>
        </tpls>
      </n>
      <n v="6">
        <tpls c="8">
          <tpl fld="1" item="64"/>
          <tpl hier="17" item="3"/>
          <tpl hier="19" item="14"/>
          <tpl hier="20" item="2"/>
          <tpl hier="22" item="0"/>
          <tpl hier="23" item="5"/>
          <tpl hier="24" item="4"/>
          <tpl fld="0" item="0"/>
        </tpls>
      </n>
      <n v="509.37999534606934">
        <tpls c="8">
          <tpl fld="1" item="64"/>
          <tpl hier="17" item="3"/>
          <tpl hier="19" item="14"/>
          <tpl hier="20" item="2"/>
          <tpl hier="22" item="0"/>
          <tpl hier="23" item="5"/>
          <tpl hier="24" item="4"/>
          <tpl fld="0" item="1"/>
        </tpls>
      </n>
      <n v="4">
        <tpls c="8">
          <tpl fld="1" item="56"/>
          <tpl hier="17" item="3"/>
          <tpl hier="19" item="14"/>
          <tpl hier="20" item="2"/>
          <tpl hier="22" item="0"/>
          <tpl hier="23" item="5"/>
          <tpl hier="24" item="4"/>
          <tpl fld="0" item="0"/>
        </tpls>
      </n>
      <n v="261.68000221252441">
        <tpls c="8">
          <tpl fld="1" item="56"/>
          <tpl hier="17" item="3"/>
          <tpl hier="19" item="14"/>
          <tpl hier="20" item="2"/>
          <tpl hier="22" item="0"/>
          <tpl hier="23" item="5"/>
          <tpl hier="24" item="4"/>
          <tpl fld="0" item="1"/>
        </tpls>
      </n>
      <n v="4">
        <tpls c="8">
          <tpl fld="1" item="48"/>
          <tpl hier="17" item="3"/>
          <tpl hier="19" item="14"/>
          <tpl hier="20" item="2"/>
          <tpl hier="22" item="0"/>
          <tpl hier="23" item="5"/>
          <tpl hier="24" item="4"/>
          <tpl fld="0" item="0"/>
        </tpls>
      </n>
      <n v="409.65999984741211">
        <tpls c="8">
          <tpl fld="1" item="48"/>
          <tpl hier="17" item="3"/>
          <tpl hier="19" item="14"/>
          <tpl hier="20" item="2"/>
          <tpl hier="22" item="0"/>
          <tpl hier="23" item="5"/>
          <tpl hier="24" item="4"/>
          <tpl fld="0" item="1"/>
        </tpls>
      </n>
      <n v="5">
        <tpls c="8">
          <tpl fld="1" item="40"/>
          <tpl hier="17" item="3"/>
          <tpl hier="19" item="14"/>
          <tpl hier="20" item="2"/>
          <tpl hier="22" item="0"/>
          <tpl hier="23" item="5"/>
          <tpl hier="24" item="4"/>
          <tpl fld="0" item="0"/>
        </tpls>
      </n>
      <n v="411.54999542236328">
        <tpls c="8">
          <tpl fld="1" item="40"/>
          <tpl hier="17" item="3"/>
          <tpl hier="19" item="14"/>
          <tpl hier="20" item="2"/>
          <tpl hier="22" item="0"/>
          <tpl hier="23" item="5"/>
          <tpl hier="24" item="4"/>
          <tpl fld="0" item="1"/>
        </tpls>
      </n>
      <n v="6">
        <tpls c="8">
          <tpl fld="1" item="32"/>
          <tpl hier="17" item="3"/>
          <tpl hier="19" item="14"/>
          <tpl hier="20" item="2"/>
          <tpl hier="22" item="0"/>
          <tpl hier="23" item="5"/>
          <tpl hier="24" item="4"/>
          <tpl fld="0" item="0"/>
        </tpls>
      </n>
      <n v="437.04999923706055">
        <tpls c="8">
          <tpl fld="1" item="32"/>
          <tpl hier="17" item="3"/>
          <tpl hier="19" item="14"/>
          <tpl hier="20" item="2"/>
          <tpl hier="22" item="0"/>
          <tpl hier="23" item="5"/>
          <tpl hier="24" item="4"/>
          <tpl fld="0" item="1"/>
        </tpls>
      </n>
      <n v="4">
        <tpls c="8">
          <tpl fld="1" item="24"/>
          <tpl hier="17" item="3"/>
          <tpl hier="19" item="14"/>
          <tpl hier="20" item="2"/>
          <tpl hier="22" item="0"/>
          <tpl hier="23" item="5"/>
          <tpl hier="24" item="4"/>
          <tpl fld="0" item="0"/>
        </tpls>
      </n>
      <n v="265.69999504089355">
        <tpls c="8">
          <tpl fld="1" item="24"/>
          <tpl hier="17" item="3"/>
          <tpl hier="19" item="14"/>
          <tpl hier="20" item="2"/>
          <tpl hier="22" item="0"/>
          <tpl hier="23" item="5"/>
          <tpl hier="24" item="4"/>
          <tpl fld="0" item="1"/>
        </tpls>
      </n>
      <n v="5">
        <tpls c="8">
          <tpl fld="1" item="16"/>
          <tpl hier="17" item="3"/>
          <tpl hier="19" item="14"/>
          <tpl hier="20" item="2"/>
          <tpl hier="22" item="0"/>
          <tpl hier="23" item="5"/>
          <tpl hier="24" item="4"/>
          <tpl fld="0" item="0"/>
        </tpls>
      </n>
      <n v="497.74000358581543">
        <tpls c="8">
          <tpl fld="1" item="16"/>
          <tpl hier="17" item="3"/>
          <tpl hier="19" item="14"/>
          <tpl hier="20" item="2"/>
          <tpl hier="22" item="0"/>
          <tpl hier="23" item="5"/>
          <tpl hier="24" item="4"/>
          <tpl fld="0" item="1"/>
        </tpls>
      </n>
      <n v="4">
        <tpls c="8">
          <tpl fld="1" item="8"/>
          <tpl hier="17" item="3"/>
          <tpl hier="19" item="14"/>
          <tpl hier="20" item="2"/>
          <tpl hier="22" item="0"/>
          <tpl hier="23" item="5"/>
          <tpl hier="24" item="4"/>
          <tpl fld="0" item="0"/>
        </tpls>
      </n>
      <n v="512.85000610351563">
        <tpls c="8">
          <tpl fld="1" item="8"/>
          <tpl hier="17" item="3"/>
          <tpl hier="19" item="14"/>
          <tpl hier="20" item="2"/>
          <tpl hier="22" item="0"/>
          <tpl hier="23" item="5"/>
          <tpl hier="24" item="4"/>
          <tpl fld="0" item="1"/>
        </tpls>
      </n>
      <n v="11">
        <tpls c="8">
          <tpl fld="1" item="0"/>
          <tpl hier="17" item="3"/>
          <tpl hier="19" item="14"/>
          <tpl hier="20" item="2"/>
          <tpl hier="22" item="0"/>
          <tpl hier="23" item="5"/>
          <tpl hier="24" item="4"/>
          <tpl fld="0" item="0"/>
        </tpls>
      </n>
      <n v="1101.3500137329102">
        <tpls c="8">
          <tpl fld="1" item="0"/>
          <tpl hier="17" item="3"/>
          <tpl hier="19" item="14"/>
          <tpl hier="20" item="2"/>
          <tpl hier="22" item="0"/>
          <tpl hier="23" item="5"/>
          <tpl hier="24" item="4"/>
          <tpl fld="0" item="1"/>
        </tpls>
      </n>
      <n v="371.68000221252441">
        <tpls c="8">
          <tpl fld="1" item="71"/>
          <tpl hier="17" item="3"/>
          <tpl hier="19" item="14"/>
          <tpl hier="20" item="2"/>
          <tpl hier="22" item="0"/>
          <tpl hier="23" item="5"/>
          <tpl hier="24" item="4"/>
          <tpl fld="0" item="1"/>
        </tpls>
      </n>
      <n v="721.53000640869141">
        <tpls c="8">
          <tpl fld="1" item="15"/>
          <tpl hier="17" item="3"/>
          <tpl hier="19" item="14"/>
          <tpl hier="20" item="2"/>
          <tpl hier="22" item="0"/>
          <tpl hier="23" item="5"/>
          <tpl hier="24" item="4"/>
          <tpl fld="0" item="1"/>
        </tpls>
      </n>
      <n v="248.99000358581543">
        <tpls c="8">
          <tpl fld="1" item="23"/>
          <tpl hier="17" item="3"/>
          <tpl hier="19" item="14"/>
          <tpl hier="20" item="2"/>
          <tpl hier="22" item="0"/>
          <tpl hier="23" item="5"/>
          <tpl hier="24" item="4"/>
          <tpl fld="0" item="1"/>
        </tpls>
      </n>
      <n v="345.48000526428223">
        <tpls c="8">
          <tpl fld="1" item="1"/>
          <tpl hier="17" item="3"/>
          <tpl hier="19" item="14"/>
          <tpl hier="20" item="2"/>
          <tpl hier="22" item="0"/>
          <tpl hier="23" item="5"/>
          <tpl hier="24" item="4"/>
          <tpl fld="0" item="1"/>
        </tpls>
      </n>
      <n v="390.69000816345215">
        <tpls c="8">
          <tpl fld="1" item="57"/>
          <tpl hier="17" item="3"/>
          <tpl hier="19" item="14"/>
          <tpl hier="20" item="2"/>
          <tpl hier="22" item="0"/>
          <tpl hier="23" item="5"/>
          <tpl hier="24" item="4"/>
          <tpl fld="0" item="1"/>
        </tpls>
      </n>
      <n v="494.40000152587891">
        <tpls c="8">
          <tpl fld="1" item="129"/>
          <tpl hier="17" item="3"/>
          <tpl hier="19" item="14"/>
          <tpl hier="20" item="2"/>
          <tpl hier="22" item="0"/>
          <tpl hier="23" item="5"/>
          <tpl hier="24" item="4"/>
          <tpl fld="0" item="1"/>
        </tpls>
      </n>
      <n v="429.55000686645508">
        <tpls c="8">
          <tpl fld="1" item="28"/>
          <tpl hier="17" item="3"/>
          <tpl hier="19" item="14"/>
          <tpl hier="20" item="2"/>
          <tpl hier="22" item="0"/>
          <tpl hier="23" item="5"/>
          <tpl hier="24" item="4"/>
          <tpl fld="0" item="1"/>
        </tpls>
      </n>
      <n v="411.22000122070313">
        <tpls c="8">
          <tpl fld="1" item="84"/>
          <tpl hier="17" item="3"/>
          <tpl hier="19" item="14"/>
          <tpl hier="20" item="2"/>
          <tpl hier="22" item="0"/>
          <tpl hier="23" item="5"/>
          <tpl hier="24" item="4"/>
          <tpl fld="0" item="1"/>
        </tpls>
      </n>
      <n v="678.88000869750977">
        <tpls c="8">
          <tpl fld="1" item="140"/>
          <tpl hier="17" item="3"/>
          <tpl hier="19" item="14"/>
          <tpl hier="20" item="2"/>
          <tpl hier="22" item="0"/>
          <tpl hier="23" item="5"/>
          <tpl hier="24" item="4"/>
          <tpl fld="0" item="1"/>
        </tpls>
      </n>
      <n v="5">
        <tpls c="8">
          <tpl fld="1" item="188"/>
          <tpl hier="17" item="3"/>
          <tpl hier="19" item="14"/>
          <tpl hier="20" item="2"/>
          <tpl hier="22" item="0"/>
          <tpl hier="23" item="5"/>
          <tpl hier="24" item="4"/>
          <tpl fld="0" item="0"/>
        </tpls>
      </n>
      <n v="377.22000503540039">
        <tpls c="8">
          <tpl fld="1" item="188"/>
          <tpl hier="17" item="3"/>
          <tpl hier="19" item="14"/>
          <tpl hier="20" item="2"/>
          <tpl hier="22" item="0"/>
          <tpl hier="23" item="5"/>
          <tpl hier="24" item="4"/>
          <tpl fld="0" item="1"/>
        </tpls>
      </n>
      <n v="3">
        <tpls c="8">
          <tpl fld="1" item="108"/>
          <tpl hier="17" item="3"/>
          <tpl hier="19" item="14"/>
          <tpl hier="20" item="2"/>
          <tpl hier="22" item="0"/>
          <tpl hier="23" item="5"/>
          <tpl hier="24" item="4"/>
          <tpl fld="0" item="0"/>
        </tpls>
      </n>
      <n v="451.77000427246094">
        <tpls c="8">
          <tpl fld="1" item="108"/>
          <tpl hier="17" item="3"/>
          <tpl hier="19" item="14"/>
          <tpl hier="20" item="2"/>
          <tpl hier="22" item="0"/>
          <tpl hier="23" item="5"/>
          <tpl hier="24" item="4"/>
          <tpl fld="0" item="1"/>
        </tpls>
      </n>
      <n v="4">
        <tpls c="8">
          <tpl fld="1" item="44"/>
          <tpl hier="17" item="3"/>
          <tpl hier="19" item="14"/>
          <tpl hier="20" item="2"/>
          <tpl hier="22" item="0"/>
          <tpl hier="23" item="5"/>
          <tpl hier="24" item="4"/>
          <tpl fld="0" item="0"/>
        </tpls>
      </n>
      <n v="266.33000373840332">
        <tpls c="8">
          <tpl fld="1" item="44"/>
          <tpl hier="17" item="3"/>
          <tpl hier="19" item="14"/>
          <tpl hier="20" item="2"/>
          <tpl hier="22" item="0"/>
          <tpl hier="23" item="5"/>
          <tpl hier="24" item="4"/>
          <tpl fld="0" item="1"/>
        </tpls>
      </n>
      <n v="5">
        <tpls c="8">
          <tpl fld="1" item="199"/>
          <tpl hier="17" item="3"/>
          <tpl hier="19" item="14"/>
          <tpl hier="20" item="2"/>
          <tpl hier="22" item="0"/>
          <tpl hier="23" item="5"/>
          <tpl hier="24" item="4"/>
          <tpl fld="0" item="0"/>
        </tpls>
      </n>
      <n v="514.43000221252441">
        <tpls c="8">
          <tpl fld="1" item="199"/>
          <tpl hier="17" item="3"/>
          <tpl hier="19" item="14"/>
          <tpl hier="20" item="2"/>
          <tpl hier="22" item="0"/>
          <tpl hier="23" item="5"/>
          <tpl hier="24" item="4"/>
          <tpl fld="0" item="1"/>
        </tpls>
      </n>
      <n v="5">
        <tpls c="8">
          <tpl fld="1" item="191"/>
          <tpl hier="17" item="3"/>
          <tpl hier="19" item="14"/>
          <tpl hier="20" item="2"/>
          <tpl hier="22" item="0"/>
          <tpl hier="23" item="5"/>
          <tpl hier="24" item="4"/>
          <tpl fld="0" item="0"/>
        </tpls>
      </n>
      <n v="595.6500072479248">
        <tpls c="8">
          <tpl fld="1" item="191"/>
          <tpl hier="17" item="3"/>
          <tpl hier="19" item="14"/>
          <tpl hier="20" item="2"/>
          <tpl hier="22" item="0"/>
          <tpl hier="23" item="5"/>
          <tpl hier="24" item="4"/>
          <tpl fld="0" item="1"/>
        </tpls>
      </n>
      <n v="4">
        <tpls c="8">
          <tpl fld="1" item="183"/>
          <tpl hier="17" item="3"/>
          <tpl hier="19" item="14"/>
          <tpl hier="20" item="2"/>
          <tpl hier="22" item="0"/>
          <tpl hier="23" item="5"/>
          <tpl hier="24" item="4"/>
          <tpl fld="0" item="0"/>
        </tpls>
      </n>
      <n v="478.44000244140625">
        <tpls c="8">
          <tpl fld="1" item="183"/>
          <tpl hier="17" item="3"/>
          <tpl hier="19" item="14"/>
          <tpl hier="20" item="2"/>
          <tpl hier="22" item="0"/>
          <tpl hier="23" item="5"/>
          <tpl hier="24" item="4"/>
          <tpl fld="0" item="1"/>
        </tpls>
      </n>
      <n v="4">
        <tpls c="8">
          <tpl fld="1" item="175"/>
          <tpl hier="17" item="3"/>
          <tpl hier="19" item="14"/>
          <tpl hier="20" item="2"/>
          <tpl hier="22" item="0"/>
          <tpl hier="23" item="5"/>
          <tpl hier="24" item="4"/>
          <tpl fld="0" item="0"/>
        </tpls>
      </n>
      <n v="244.66000366210938">
        <tpls c="8">
          <tpl fld="1" item="175"/>
          <tpl hier="17" item="3"/>
          <tpl hier="19" item="14"/>
          <tpl hier="20" item="2"/>
          <tpl hier="22" item="0"/>
          <tpl hier="23" item="5"/>
          <tpl hier="24" item="4"/>
          <tpl fld="0" item="1"/>
        </tpls>
      </n>
      <n v="7">
        <tpls c="8">
          <tpl fld="1" item="167"/>
          <tpl hier="17" item="3"/>
          <tpl hier="19" item="14"/>
          <tpl hier="20" item="2"/>
          <tpl hier="22" item="0"/>
          <tpl hier="23" item="5"/>
          <tpl hier="24" item="4"/>
          <tpl fld="0" item="0"/>
        </tpls>
      </n>
      <n v="596.37000846862793">
        <tpls c="8">
          <tpl fld="1" item="167"/>
          <tpl hier="17" item="3"/>
          <tpl hier="19" item="14"/>
          <tpl hier="20" item="2"/>
          <tpl hier="22" item="0"/>
          <tpl hier="23" item="5"/>
          <tpl hier="24" item="4"/>
          <tpl fld="0" item="1"/>
        </tpls>
      </n>
      <n v="5">
        <tpls c="8">
          <tpl fld="1" item="159"/>
          <tpl hier="17" item="3"/>
          <tpl hier="19" item="14"/>
          <tpl hier="20" item="2"/>
          <tpl hier="22" item="0"/>
          <tpl hier="23" item="5"/>
          <tpl hier="24" item="4"/>
          <tpl fld="0" item="0"/>
        </tpls>
      </n>
      <n v="487.1400089263916">
        <tpls c="8">
          <tpl fld="1" item="159"/>
          <tpl hier="17" item="3"/>
          <tpl hier="19" item="14"/>
          <tpl hier="20" item="2"/>
          <tpl hier="22" item="0"/>
          <tpl hier="23" item="5"/>
          <tpl hier="24" item="4"/>
          <tpl fld="0" item="1"/>
        </tpls>
      </n>
      <n v="3">
        <tpls c="8">
          <tpl fld="1" item="151"/>
          <tpl hier="17" item="3"/>
          <tpl hier="19" item="14"/>
          <tpl hier="20" item="2"/>
          <tpl hier="22" item="0"/>
          <tpl hier="23" item="5"/>
          <tpl hier="24" item="4"/>
          <tpl fld="0" item="0"/>
        </tpls>
      </n>
      <n v="255.21999740600586">
        <tpls c="8">
          <tpl fld="1" item="151"/>
          <tpl hier="17" item="3"/>
          <tpl hier="19" item="14"/>
          <tpl hier="20" item="2"/>
          <tpl hier="22" item="0"/>
          <tpl hier="23" item="5"/>
          <tpl hier="24" item="4"/>
          <tpl fld="0" item="1"/>
        </tpls>
      </n>
      <n v="8">
        <tpls c="8">
          <tpl fld="1" item="143"/>
          <tpl hier="17" item="3"/>
          <tpl hier="19" item="14"/>
          <tpl hier="20" item="2"/>
          <tpl hier="22" item="0"/>
          <tpl hier="23" item="5"/>
          <tpl hier="24" item="4"/>
          <tpl fld="0" item="0"/>
        </tpls>
      </n>
      <n v="540.9000072479248">
        <tpls c="8">
          <tpl fld="1" item="143"/>
          <tpl hier="17" item="3"/>
          <tpl hier="19" item="14"/>
          <tpl hier="20" item="2"/>
          <tpl hier="22" item="0"/>
          <tpl hier="23" item="5"/>
          <tpl hier="24" item="4"/>
          <tpl fld="0" item="1"/>
        </tpls>
      </n>
      <n v="10">
        <tpls c="8">
          <tpl fld="1" item="135"/>
          <tpl hier="17" item="3"/>
          <tpl hier="19" item="14"/>
          <tpl hier="20" item="2"/>
          <tpl hier="22" item="0"/>
          <tpl hier="23" item="5"/>
          <tpl hier="24" item="4"/>
          <tpl fld="0" item="0"/>
        </tpls>
      </n>
      <n v="843.31001472473145">
        <tpls c="8">
          <tpl fld="1" item="135"/>
          <tpl hier="17" item="3"/>
          <tpl hier="19" item="14"/>
          <tpl hier="20" item="2"/>
          <tpl hier="22" item="0"/>
          <tpl hier="23" item="5"/>
          <tpl hier="24" item="4"/>
          <tpl fld="0" item="1"/>
        </tpls>
      </n>
      <n v="7">
        <tpls c="8">
          <tpl fld="1" item="127"/>
          <tpl hier="17" item="3"/>
          <tpl hier="19" item="14"/>
          <tpl hier="20" item="2"/>
          <tpl hier="22" item="0"/>
          <tpl hier="23" item="5"/>
          <tpl hier="24" item="4"/>
          <tpl fld="0" item="0"/>
        </tpls>
      </n>
      <n v="674.35000610351563">
        <tpls c="8">
          <tpl fld="1" item="127"/>
          <tpl hier="17" item="3"/>
          <tpl hier="19" item="14"/>
          <tpl hier="20" item="2"/>
          <tpl hier="22" item="0"/>
          <tpl hier="23" item="5"/>
          <tpl hier="24" item="4"/>
          <tpl fld="0" item="1"/>
        </tpls>
      </n>
      <n v="7">
        <tpls c="8">
          <tpl fld="1" item="119"/>
          <tpl hier="17" item="3"/>
          <tpl hier="19" item="14"/>
          <tpl hier="20" item="2"/>
          <tpl hier="22" item="0"/>
          <tpl hier="23" item="5"/>
          <tpl hier="24" item="4"/>
          <tpl fld="0" item="0"/>
        </tpls>
      </n>
      <n v="563.1400089263916">
        <tpls c="8">
          <tpl fld="1" item="119"/>
          <tpl hier="17" item="3"/>
          <tpl hier="19" item="14"/>
          <tpl hier="20" item="2"/>
          <tpl hier="22" item="0"/>
          <tpl hier="23" item="5"/>
          <tpl hier="24" item="4"/>
          <tpl fld="0" item="1"/>
        </tpls>
      </n>
      <n v="10">
        <tpls c="8">
          <tpl fld="1" item="111"/>
          <tpl hier="17" item="3"/>
          <tpl hier="19" item="14"/>
          <tpl hier="20" item="2"/>
          <tpl hier="22" item="0"/>
          <tpl hier="23" item="5"/>
          <tpl hier="24" item="4"/>
          <tpl fld="0" item="0"/>
        </tpls>
      </n>
      <n v="693.31000709533691">
        <tpls c="8">
          <tpl fld="1" item="111"/>
          <tpl hier="17" item="3"/>
          <tpl hier="19" item="14"/>
          <tpl hier="20" item="2"/>
          <tpl hier="22" item="0"/>
          <tpl hier="23" item="5"/>
          <tpl hier="24" item="4"/>
          <tpl fld="0" item="1"/>
        </tpls>
      </n>
      <n v="2">
        <tpls c="8">
          <tpl fld="1" item="103"/>
          <tpl hier="17" item="3"/>
          <tpl hier="19" item="14"/>
          <tpl hier="20" item="2"/>
          <tpl hier="22" item="0"/>
          <tpl hier="23" item="5"/>
          <tpl hier="24" item="4"/>
          <tpl fld="0" item="0"/>
        </tpls>
      </n>
      <n v="92.840000152587891">
        <tpls c="8">
          <tpl fld="1" item="103"/>
          <tpl hier="17" item="3"/>
          <tpl hier="19" item="14"/>
          <tpl hier="20" item="2"/>
          <tpl hier="22" item="0"/>
          <tpl hier="23" item="5"/>
          <tpl hier="24" item="4"/>
          <tpl fld="0" item="1"/>
        </tpls>
      </n>
      <n v="5">
        <tpls c="8">
          <tpl fld="1" item="95"/>
          <tpl hier="17" item="3"/>
          <tpl hier="19" item="14"/>
          <tpl hier="20" item="2"/>
          <tpl hier="22" item="0"/>
          <tpl hier="23" item="5"/>
          <tpl hier="24" item="4"/>
          <tpl fld="0" item="0"/>
        </tpls>
      </n>
      <n v="722.54999923706055">
        <tpls c="8">
          <tpl fld="1" item="95"/>
          <tpl hier="17" item="3"/>
          <tpl hier="19" item="14"/>
          <tpl hier="20" item="2"/>
          <tpl hier="22" item="0"/>
          <tpl hier="23" item="5"/>
          <tpl hier="24" item="4"/>
          <tpl fld="0" item="1"/>
        </tpls>
      </n>
      <n v="8">
        <tpls c="8">
          <tpl fld="1" item="87"/>
          <tpl hier="17" item="3"/>
          <tpl hier="19" item="14"/>
          <tpl hier="20" item="2"/>
          <tpl hier="22" item="0"/>
          <tpl hier="23" item="5"/>
          <tpl hier="24" item="4"/>
          <tpl fld="0" item="0"/>
        </tpls>
      </n>
      <n v="681.67000961303711">
        <tpls c="8">
          <tpl fld="1" item="87"/>
          <tpl hier="17" item="3"/>
          <tpl hier="19" item="14"/>
          <tpl hier="20" item="2"/>
          <tpl hier="22" item="0"/>
          <tpl hier="23" item="5"/>
          <tpl hier="24" item="4"/>
          <tpl fld="0" item="1"/>
        </tpls>
      </n>
      <n v="5">
        <tpls c="8">
          <tpl fld="1" item="79"/>
          <tpl hier="17" item="3"/>
          <tpl hier="19" item="14"/>
          <tpl hier="20" item="2"/>
          <tpl hier="22" item="0"/>
          <tpl hier="23" item="5"/>
          <tpl hier="24" item="4"/>
          <tpl fld="0" item="0"/>
        </tpls>
      </n>
      <n v="421.0200080871582">
        <tpls c="8">
          <tpl fld="1" item="79"/>
          <tpl hier="17" item="3"/>
          <tpl hier="19" item="14"/>
          <tpl hier="20" item="2"/>
          <tpl hier="22" item="0"/>
          <tpl hier="23" item="5"/>
          <tpl hier="24" item="4"/>
          <tpl fld="0" item="1"/>
        </tpls>
      </n>
      <n v="2">
        <tpls c="8">
          <tpl fld="1" item="63"/>
          <tpl hier="17" item="3"/>
          <tpl hier="19" item="14"/>
          <tpl hier="20" item="2"/>
          <tpl hier="22" item="0"/>
          <tpl hier="23" item="5"/>
          <tpl hier="24" item="4"/>
          <tpl fld="0" item="0"/>
        </tpls>
      </n>
      <n v="156.03999900817871">
        <tpls c="8">
          <tpl fld="1" item="63"/>
          <tpl hier="17" item="3"/>
          <tpl hier="19" item="14"/>
          <tpl hier="20" item="2"/>
          <tpl hier="22" item="0"/>
          <tpl hier="23" item="5"/>
          <tpl hier="24" item="4"/>
          <tpl fld="0" item="1"/>
        </tpls>
      </n>
      <n v="3">
        <tpls c="8">
          <tpl fld="1" item="55"/>
          <tpl hier="17" item="3"/>
          <tpl hier="19" item="14"/>
          <tpl hier="20" item="2"/>
          <tpl hier="22" item="0"/>
          <tpl hier="23" item="5"/>
          <tpl hier="24" item="4"/>
          <tpl fld="0" item="0"/>
        </tpls>
      </n>
      <n v="144.67000198364258">
        <tpls c="8">
          <tpl fld="1" item="55"/>
          <tpl hier="17" item="3"/>
          <tpl hier="19" item="14"/>
          <tpl hier="20" item="2"/>
          <tpl hier="22" item="0"/>
          <tpl hier="23" item="5"/>
          <tpl hier="24" item="4"/>
          <tpl fld="0" item="1"/>
        </tpls>
      </n>
      <n v="7">
        <tpls c="8">
          <tpl fld="1" item="47"/>
          <tpl hier="17" item="3"/>
          <tpl hier="19" item="14"/>
          <tpl hier="20" item="2"/>
          <tpl hier="22" item="0"/>
          <tpl hier="23" item="5"/>
          <tpl hier="24" item="4"/>
          <tpl fld="0" item="0"/>
        </tpls>
      </n>
      <n v="557.8700008392334">
        <tpls c="8">
          <tpl fld="1" item="47"/>
          <tpl hier="17" item="3"/>
          <tpl hier="19" item="14"/>
          <tpl hier="20" item="2"/>
          <tpl hier="22" item="0"/>
          <tpl hier="23" item="5"/>
          <tpl hier="24" item="4"/>
          <tpl fld="0" item="1"/>
        </tpls>
      </n>
      <n v="2">
        <tpls c="8">
          <tpl fld="1" item="39"/>
          <tpl hier="17" item="3"/>
          <tpl hier="19" item="14"/>
          <tpl hier="20" item="2"/>
          <tpl hier="22" item="0"/>
          <tpl hier="23" item="5"/>
          <tpl hier="24" item="4"/>
          <tpl fld="0" item="0"/>
        </tpls>
      </n>
      <n v="245.14000511169434">
        <tpls c="8">
          <tpl fld="1" item="39"/>
          <tpl hier="17" item="3"/>
          <tpl hier="19" item="14"/>
          <tpl hier="20" item="2"/>
          <tpl hier="22" item="0"/>
          <tpl hier="23" item="5"/>
          <tpl hier="24" item="4"/>
          <tpl fld="0" item="1"/>
        </tpls>
      </n>
      <n v="3">
        <tpls c="8">
          <tpl fld="1" item="7"/>
          <tpl hier="17" item="3"/>
          <tpl hier="19" item="14"/>
          <tpl hier="20" item="2"/>
          <tpl hier="22" item="0"/>
          <tpl hier="23" item="5"/>
          <tpl hier="24" item="4"/>
          <tpl fld="0" item="0"/>
        </tpls>
      </n>
      <n v="203.68999862670898">
        <tpls c="8">
          <tpl fld="1" item="7"/>
          <tpl hier="17" item="3"/>
          <tpl hier="19" item="14"/>
          <tpl hier="20" item="2"/>
          <tpl hier="22" item="0"/>
          <tpl hier="23" item="5"/>
          <tpl hier="24" item="4"/>
          <tpl fld="0" item="1"/>
        </tpls>
      </n>
      <n v="4">
        <tpls c="8">
          <tpl fld="1" item="180"/>
          <tpl hier="17" item="3"/>
          <tpl hier="19" item="14"/>
          <tpl hier="20" item="2"/>
          <tpl hier="22" item="0"/>
          <tpl hier="23" item="5"/>
          <tpl hier="24" item="4"/>
          <tpl fld="0" item="0"/>
        </tpls>
      </n>
      <n v="417.16000366210938">
        <tpls c="8">
          <tpl fld="1" item="180"/>
          <tpl hier="17" item="3"/>
          <tpl hier="19" item="14"/>
          <tpl hier="20" item="2"/>
          <tpl hier="22" item="0"/>
          <tpl hier="23" item="5"/>
          <tpl hier="24" item="4"/>
          <tpl fld="0" item="1"/>
        </tpls>
      </n>
      <n v="4">
        <tpls c="8">
          <tpl fld="1" item="132"/>
          <tpl hier="17" item="3"/>
          <tpl hier="19" item="14"/>
          <tpl hier="20" item="2"/>
          <tpl hier="22" item="0"/>
          <tpl hier="23" item="5"/>
          <tpl hier="24" item="4"/>
          <tpl fld="0" item="0"/>
        </tpls>
      </n>
      <n v="275.19000053405762">
        <tpls c="8">
          <tpl fld="1" item="132"/>
          <tpl hier="17" item="3"/>
          <tpl hier="19" item="14"/>
          <tpl hier="20" item="2"/>
          <tpl hier="22" item="0"/>
          <tpl hier="23" item="5"/>
          <tpl hier="24" item="4"/>
          <tpl fld="0" item="1"/>
        </tpls>
      </n>
      <n v="6">
        <tpls c="8">
          <tpl fld="1" item="76"/>
          <tpl hier="17" item="3"/>
          <tpl hier="19" item="14"/>
          <tpl hier="20" item="2"/>
          <tpl hier="22" item="0"/>
          <tpl hier="23" item="5"/>
          <tpl hier="24" item="4"/>
          <tpl fld="0" item="0"/>
        </tpls>
      </n>
      <n v="383.48000335693359">
        <tpls c="8">
          <tpl fld="1" item="76"/>
          <tpl hier="17" item="3"/>
          <tpl hier="19" item="14"/>
          <tpl hier="20" item="2"/>
          <tpl hier="22" item="0"/>
          <tpl hier="23" item="5"/>
          <tpl hier="24" item="4"/>
          <tpl fld="0" item="1"/>
        </tpls>
      </n>
      <n v="8">
        <tpls c="8">
          <tpl fld="1" item="4"/>
          <tpl hier="17" item="3"/>
          <tpl hier="19" item="14"/>
          <tpl hier="20" item="2"/>
          <tpl hier="22" item="0"/>
          <tpl hier="23" item="5"/>
          <tpl hier="24" item="4"/>
          <tpl fld="0" item="0"/>
        </tpls>
      </n>
      <n v="737.57001495361328">
        <tpls c="8">
          <tpl fld="1" item="4"/>
          <tpl hier="17" item="3"/>
          <tpl hier="19" item="14"/>
          <tpl hier="20" item="2"/>
          <tpl hier="22" item="0"/>
          <tpl hier="23" item="5"/>
          <tpl hier="24" item="4"/>
          <tpl fld="0" item="1"/>
        </tpls>
      </n>
      <n v="9">
        <tpls c="8">
          <tpl fld="1" item="15"/>
          <tpl hier="17" item="3"/>
          <tpl hier="19" item="14"/>
          <tpl hier="20" item="2"/>
          <tpl hier="22" item="0"/>
          <tpl hier="23" item="5"/>
          <tpl hier="24" item="4"/>
          <tpl fld="0" item="0"/>
        </tpls>
      </n>
      <n v="3">
        <tpls c="8">
          <tpl fld="1" item="23"/>
          <tpl hier="17" item="3"/>
          <tpl hier="19" item="14"/>
          <tpl hier="20" item="2"/>
          <tpl hier="22" item="0"/>
          <tpl hier="23" item="5"/>
          <tpl hier="24" item="4"/>
          <tpl fld="0" item="0"/>
        </tpls>
      </n>
      <n v="4">
        <tpls c="8">
          <tpl fld="1" item="71"/>
          <tpl hier="17" item="3"/>
          <tpl hier="19" item="14"/>
          <tpl hier="20" item="2"/>
          <tpl hier="22" item="0"/>
          <tpl hier="23" item="5"/>
          <tpl hier="24" item="4"/>
          <tpl fld="0" item="0"/>
        </tpls>
      </n>
      <n v="5">
        <tpls c="8">
          <tpl fld="1" item="28"/>
          <tpl hier="17" item="3"/>
          <tpl hier="19" item="14"/>
          <tpl hier="20" item="2"/>
          <tpl hier="22" item="0"/>
          <tpl hier="23" item="5"/>
          <tpl hier="24" item="4"/>
          <tpl fld="0" item="0"/>
        </tpls>
      </n>
      <n v="5">
        <tpls c="8">
          <tpl fld="1" item="84"/>
          <tpl hier="17" item="3"/>
          <tpl hier="19" item="14"/>
          <tpl hier="20" item="2"/>
          <tpl hier="22" item="0"/>
          <tpl hier="23" item="5"/>
          <tpl hier="24" item="4"/>
          <tpl fld="0" item="0"/>
        </tpls>
      </n>
      <n v="8">
        <tpls c="8">
          <tpl fld="1" item="140"/>
          <tpl hier="17" item="3"/>
          <tpl hier="19" item="14"/>
          <tpl hier="20" item="2"/>
          <tpl hier="22" item="0"/>
          <tpl hier="23" item="5"/>
          <tpl hier="24" item="4"/>
          <tpl fld="0" item="0"/>
        </tpls>
      </n>
      <n v="8">
        <tpls c="8">
          <tpl fld="1" item="196"/>
          <tpl hier="17" item="3"/>
          <tpl hier="19" item="14"/>
          <tpl hier="20" item="2"/>
          <tpl hier="22" item="0"/>
          <tpl hier="23" item="5"/>
          <tpl hier="24" item="4"/>
          <tpl fld="0" item="0"/>
        </tpls>
      </n>
      <n v="658.02000617980957">
        <tpls c="8">
          <tpl fld="1" item="196"/>
          <tpl hier="17" item="3"/>
          <tpl hier="19" item="14"/>
          <tpl hier="20" item="2"/>
          <tpl hier="22" item="0"/>
          <tpl hier="23" item="5"/>
          <tpl hier="24" item="4"/>
          <tpl fld="0" item="1"/>
        </tpls>
      </n>
      <n v="6">
        <tpls c="8">
          <tpl fld="1" item="148"/>
          <tpl hier="17" item="3"/>
          <tpl hier="19" item="14"/>
          <tpl hier="20" item="2"/>
          <tpl hier="22" item="0"/>
          <tpl hier="23" item="5"/>
          <tpl hier="24" item="4"/>
          <tpl fld="0" item="0"/>
        </tpls>
      </n>
      <n v="716.36000633239746">
        <tpls c="8">
          <tpl fld="1" item="148"/>
          <tpl hier="17" item="3"/>
          <tpl hier="19" item="14"/>
          <tpl hier="20" item="2"/>
          <tpl hier="22" item="0"/>
          <tpl hier="23" item="5"/>
          <tpl hier="24" item="4"/>
          <tpl fld="0" item="1"/>
        </tpls>
      </n>
      <n v="2">
        <tpls c="8">
          <tpl fld="1" item="100"/>
          <tpl hier="17" item="3"/>
          <tpl hier="19" item="14"/>
          <tpl hier="20" item="2"/>
          <tpl hier="22" item="0"/>
          <tpl hier="23" item="5"/>
          <tpl hier="24" item="4"/>
          <tpl fld="0" item="0"/>
        </tpls>
      </n>
      <n v="145.77000427246094">
        <tpls c="8">
          <tpl fld="1" item="100"/>
          <tpl hier="17" item="3"/>
          <tpl hier="19" item="14"/>
          <tpl hier="20" item="2"/>
          <tpl hier="22" item="0"/>
          <tpl hier="23" item="5"/>
          <tpl hier="24" item="4"/>
          <tpl fld="0" item="1"/>
        </tpls>
      </n>
      <n v="4">
        <tpls c="8">
          <tpl fld="1" item="60"/>
          <tpl hier="17" item="3"/>
          <tpl hier="19" item="14"/>
          <tpl hier="20" item="2"/>
          <tpl hier="22" item="0"/>
          <tpl hier="23" item="5"/>
          <tpl hier="24" item="4"/>
          <tpl fld="0" item="0"/>
        </tpls>
      </n>
      <n v="261.69000244140625">
        <tpls c="8">
          <tpl fld="1" item="60"/>
          <tpl hier="17" item="3"/>
          <tpl hier="19" item="14"/>
          <tpl hier="20" item="2"/>
          <tpl hier="22" item="0"/>
          <tpl hier="23" item="5"/>
          <tpl hier="24" item="4"/>
          <tpl fld="0" item="1"/>
        </tpls>
      </n>
      <n v="7">
        <tpls c="8">
          <tpl fld="1" item="12"/>
          <tpl hier="17" item="3"/>
          <tpl hier="19" item="14"/>
          <tpl hier="20" item="2"/>
          <tpl hier="22" item="0"/>
          <tpl hier="23" item="5"/>
          <tpl hier="24" item="4"/>
          <tpl fld="0" item="0"/>
        </tpls>
      </n>
      <n v="419.57999610900879">
        <tpls c="8">
          <tpl fld="1" item="12"/>
          <tpl hier="17" item="3"/>
          <tpl hier="19" item="14"/>
          <tpl hier="20" item="2"/>
          <tpl hier="22" item="0"/>
          <tpl hier="23" item="5"/>
          <tpl hier="24" item="4"/>
          <tpl fld="0" item="1"/>
        </tpls>
      </n>
      <n v="5">
        <tpls c="8">
          <tpl fld="1" item="164"/>
          <tpl hier="17" item="3"/>
          <tpl hier="19" item="14"/>
          <tpl hier="20" item="2"/>
          <tpl hier="22" item="0"/>
          <tpl hier="23" item="5"/>
          <tpl hier="24" item="4"/>
          <tpl fld="0" item="0"/>
        </tpls>
      </n>
      <n v="382.09000587463379">
        <tpls c="8">
          <tpl fld="1" item="164"/>
          <tpl hier="17" item="3"/>
          <tpl hier="19" item="14"/>
          <tpl hier="20" item="2"/>
          <tpl hier="22" item="0"/>
          <tpl hier="23" item="5"/>
          <tpl hier="24" item="4"/>
          <tpl fld="0" item="1"/>
        </tpls>
      </n>
      <n v="6">
        <tpls c="8">
          <tpl fld="1" item="116"/>
          <tpl hier="17" item="3"/>
          <tpl hier="19" item="14"/>
          <tpl hier="20" item="2"/>
          <tpl hier="22" item="0"/>
          <tpl hier="23" item="5"/>
          <tpl hier="24" item="4"/>
          <tpl fld="0" item="0"/>
        </tpls>
      </n>
      <n v="627.10000419616699">
        <tpls c="8">
          <tpl fld="1" item="116"/>
          <tpl hier="17" item="3"/>
          <tpl hier="19" item="14"/>
          <tpl hier="20" item="2"/>
          <tpl hier="22" item="0"/>
          <tpl hier="23" item="5"/>
          <tpl hier="24" item="4"/>
          <tpl fld="0" item="1"/>
        </tpls>
      </n>
      <n v="4">
        <tpls c="8">
          <tpl fld="1" item="52"/>
          <tpl hier="17" item="3"/>
          <tpl hier="19" item="14"/>
          <tpl hier="20" item="2"/>
          <tpl hier="22" item="0"/>
          <tpl hier="23" item="5"/>
          <tpl hier="24" item="4"/>
          <tpl fld="0" item="0"/>
        </tpls>
      </n>
      <n v="439">
        <tpls c="8">
          <tpl fld="1" item="52"/>
          <tpl hier="17" item="3"/>
          <tpl hier="19" item="14"/>
          <tpl hier="20" item="2"/>
          <tpl hier="22" item="0"/>
          <tpl hier="23" item="5"/>
          <tpl hier="24" item="4"/>
          <tpl fld="0" item="1"/>
        </tpls>
      </n>
      <n v="3">
        <tpls c="8">
          <tpl fld="1" item="195"/>
          <tpl hier="17" item="3"/>
          <tpl hier="19" item="14"/>
          <tpl hier="20" item="2"/>
          <tpl hier="22" item="0"/>
          <tpl hier="23" item="5"/>
          <tpl hier="24" item="4"/>
          <tpl fld="0" item="0"/>
        </tpls>
      </n>
      <n v="288.97000122070313">
        <tpls c="8">
          <tpl fld="1" item="195"/>
          <tpl hier="17" item="3"/>
          <tpl hier="19" item="14"/>
          <tpl hier="20" item="2"/>
          <tpl hier="22" item="0"/>
          <tpl hier="23" item="5"/>
          <tpl hier="24" item="4"/>
          <tpl fld="0" item="1"/>
        </tpls>
      </n>
      <n v="5">
        <tpls c="8">
          <tpl fld="1" item="187"/>
          <tpl hier="17" item="3"/>
          <tpl hier="19" item="14"/>
          <tpl hier="20" item="2"/>
          <tpl hier="22" item="0"/>
          <tpl hier="23" item="5"/>
          <tpl hier="24" item="4"/>
          <tpl fld="0" item="0"/>
        </tpls>
      </n>
      <n v="507.92000579833984">
        <tpls c="8">
          <tpl fld="1" item="187"/>
          <tpl hier="17" item="3"/>
          <tpl hier="19" item="14"/>
          <tpl hier="20" item="2"/>
          <tpl hier="22" item="0"/>
          <tpl hier="23" item="5"/>
          <tpl hier="24" item="4"/>
          <tpl fld="0" item="1"/>
        </tpls>
      </n>
      <n v="3">
        <tpls c="8">
          <tpl fld="1" item="179"/>
          <tpl hier="17" item="3"/>
          <tpl hier="19" item="14"/>
          <tpl hier="20" item="2"/>
          <tpl hier="22" item="0"/>
          <tpl hier="23" item="5"/>
          <tpl hier="24" item="4"/>
          <tpl fld="0" item="0"/>
        </tpls>
      </n>
      <n v="318.6300048828125">
        <tpls c="8">
          <tpl fld="1" item="179"/>
          <tpl hier="17" item="3"/>
          <tpl hier="19" item="14"/>
          <tpl hier="20" item="2"/>
          <tpl hier="22" item="0"/>
          <tpl hier="23" item="5"/>
          <tpl hier="24" item="4"/>
          <tpl fld="0" item="1"/>
        </tpls>
      </n>
      <n v="7">
        <tpls c="8">
          <tpl fld="1" item="171"/>
          <tpl hier="17" item="3"/>
          <tpl hier="19" item="14"/>
          <tpl hier="20" item="2"/>
          <tpl hier="22" item="0"/>
          <tpl hier="23" item="5"/>
          <tpl hier="24" item="4"/>
          <tpl fld="0" item="0"/>
        </tpls>
      </n>
      <n v="580.06000900268555">
        <tpls c="8">
          <tpl fld="1" item="171"/>
          <tpl hier="17" item="3"/>
          <tpl hier="19" item="14"/>
          <tpl hier="20" item="2"/>
          <tpl hier="22" item="0"/>
          <tpl hier="23" item="5"/>
          <tpl hier="24" item="4"/>
          <tpl fld="0" item="1"/>
        </tpls>
      </n>
      <n v="4">
        <tpls c="8">
          <tpl fld="1" item="163"/>
          <tpl hier="17" item="3"/>
          <tpl hier="19" item="14"/>
          <tpl hier="20" item="2"/>
          <tpl hier="22" item="0"/>
          <tpl hier="23" item="5"/>
          <tpl hier="24" item="4"/>
          <tpl fld="0" item="0"/>
        </tpls>
      </n>
      <n v="369.6300048828125">
        <tpls c="8">
          <tpl fld="1" item="163"/>
          <tpl hier="17" item="3"/>
          <tpl hier="19" item="14"/>
          <tpl hier="20" item="2"/>
          <tpl hier="22" item="0"/>
          <tpl hier="23" item="5"/>
          <tpl hier="24" item="4"/>
          <tpl fld="0" item="1"/>
        </tpls>
      </n>
      <n v="6">
        <tpls c="8">
          <tpl fld="1" item="155"/>
          <tpl hier="17" item="3"/>
          <tpl hier="19" item="14"/>
          <tpl hier="20" item="2"/>
          <tpl hier="22" item="0"/>
          <tpl hier="23" item="5"/>
          <tpl hier="24" item="4"/>
          <tpl fld="0" item="0"/>
        </tpls>
      </n>
      <n v="612.33000564575195">
        <tpls c="8">
          <tpl fld="1" item="155"/>
          <tpl hier="17" item="3"/>
          <tpl hier="19" item="14"/>
          <tpl hier="20" item="2"/>
          <tpl hier="22" item="0"/>
          <tpl hier="23" item="5"/>
          <tpl hier="24" item="4"/>
          <tpl fld="0" item="1"/>
        </tpls>
      </n>
      <n v="7">
        <tpls c="8">
          <tpl fld="1" item="147"/>
          <tpl hier="17" item="3"/>
          <tpl hier="19" item="14"/>
          <tpl hier="20" item="2"/>
          <tpl hier="22" item="0"/>
          <tpl hier="23" item="5"/>
          <tpl hier="24" item="4"/>
          <tpl fld="0" item="0"/>
        </tpls>
      </n>
      <n v="732.17001152038574">
        <tpls c="8">
          <tpl fld="1" item="147"/>
          <tpl hier="17" item="3"/>
          <tpl hier="19" item="14"/>
          <tpl hier="20" item="2"/>
          <tpl hier="22" item="0"/>
          <tpl hier="23" item="5"/>
          <tpl hier="24" item="4"/>
          <tpl fld="0" item="1"/>
        </tpls>
      </n>
      <n v="3">
        <tpls c="8">
          <tpl fld="1" item="139"/>
          <tpl hier="17" item="3"/>
          <tpl hier="19" item="14"/>
          <tpl hier="20" item="2"/>
          <tpl hier="22" item="0"/>
          <tpl hier="23" item="5"/>
          <tpl hier="24" item="4"/>
          <tpl fld="0" item="0"/>
        </tpls>
      </n>
      <n v="236.98000717163086">
        <tpls c="8">
          <tpl fld="1" item="139"/>
          <tpl hier="17" item="3"/>
          <tpl hier="19" item="14"/>
          <tpl hier="20" item="2"/>
          <tpl hier="22" item="0"/>
          <tpl hier="23" item="5"/>
          <tpl hier="24" item="4"/>
          <tpl fld="0" item="1"/>
        </tpls>
      </n>
      <n v="3">
        <tpls c="8">
          <tpl fld="1" item="131"/>
          <tpl hier="17" item="3"/>
          <tpl hier="19" item="14"/>
          <tpl hier="20" item="2"/>
          <tpl hier="22" item="0"/>
          <tpl hier="23" item="5"/>
          <tpl hier="24" item="4"/>
          <tpl fld="0" item="0"/>
        </tpls>
      </n>
      <n v="242.71000289916992">
        <tpls c="8">
          <tpl fld="1" item="131"/>
          <tpl hier="17" item="3"/>
          <tpl hier="19" item="14"/>
          <tpl hier="20" item="2"/>
          <tpl hier="22" item="0"/>
          <tpl hier="23" item="5"/>
          <tpl hier="24" item="4"/>
          <tpl fld="0" item="1"/>
        </tpls>
      </n>
      <n v="6">
        <tpls c="8">
          <tpl fld="1" item="123"/>
          <tpl hier="17" item="3"/>
          <tpl hier="19" item="14"/>
          <tpl hier="20" item="2"/>
          <tpl hier="22" item="0"/>
          <tpl hier="23" item="5"/>
          <tpl hier="24" item="4"/>
          <tpl fld="0" item="0"/>
        </tpls>
      </n>
      <n v="641.67000389099121">
        <tpls c="8">
          <tpl fld="1" item="123"/>
          <tpl hier="17" item="3"/>
          <tpl hier="19" item="14"/>
          <tpl hier="20" item="2"/>
          <tpl hier="22" item="0"/>
          <tpl hier="23" item="5"/>
          <tpl hier="24" item="4"/>
          <tpl fld="0" item="1"/>
        </tpls>
      </n>
      <n v="4">
        <tpls c="8">
          <tpl fld="1" item="115"/>
          <tpl hier="17" item="3"/>
          <tpl hier="19" item="14"/>
          <tpl hier="20" item="2"/>
          <tpl hier="22" item="0"/>
          <tpl hier="23" item="5"/>
          <tpl hier="24" item="4"/>
          <tpl fld="0" item="0"/>
        </tpls>
      </n>
      <n v="294.90999984741211">
        <tpls c="8">
          <tpl fld="1" item="115"/>
          <tpl hier="17" item="3"/>
          <tpl hier="19" item="14"/>
          <tpl hier="20" item="2"/>
          <tpl hier="22" item="0"/>
          <tpl hier="23" item="5"/>
          <tpl hier="24" item="4"/>
          <tpl fld="0" item="1"/>
        </tpls>
      </n>
      <n v="3">
        <tpls c="8">
          <tpl fld="1" item="107"/>
          <tpl hier="17" item="3"/>
          <tpl hier="19" item="14"/>
          <tpl hier="20" item="2"/>
          <tpl hier="22" item="0"/>
          <tpl hier="23" item="5"/>
          <tpl hier="24" item="4"/>
          <tpl fld="0" item="0"/>
        </tpls>
      </n>
      <n v="187.30000114440918">
        <tpls c="8">
          <tpl fld="1" item="107"/>
          <tpl hier="17" item="3"/>
          <tpl hier="19" item="14"/>
          <tpl hier="20" item="2"/>
          <tpl hier="22" item="0"/>
          <tpl hier="23" item="5"/>
          <tpl hier="24" item="4"/>
          <tpl fld="0" item="1"/>
        </tpls>
      </n>
      <n v="3">
        <tpls c="8">
          <tpl fld="1" item="99"/>
          <tpl hier="17" item="3"/>
          <tpl hier="19" item="14"/>
          <tpl hier="20" item="2"/>
          <tpl hier="22" item="0"/>
          <tpl hier="23" item="5"/>
          <tpl hier="24" item="4"/>
          <tpl fld="0" item="0"/>
        </tpls>
      </n>
      <n v="131.83000183105469">
        <tpls c="8">
          <tpl fld="1" item="99"/>
          <tpl hier="17" item="3"/>
          <tpl hier="19" item="14"/>
          <tpl hier="20" item="2"/>
          <tpl hier="22" item="0"/>
          <tpl hier="23" item="5"/>
          <tpl hier="24" item="4"/>
          <tpl fld="0" item="1"/>
        </tpls>
      </n>
      <n v="5">
        <tpls c="8">
          <tpl fld="1" item="91"/>
          <tpl hier="17" item="3"/>
          <tpl hier="19" item="14"/>
          <tpl hier="20" item="2"/>
          <tpl hier="22" item="0"/>
          <tpl hier="23" item="5"/>
          <tpl hier="24" item="4"/>
          <tpl fld="0" item="0"/>
        </tpls>
      </n>
      <n v="557.90999984741211">
        <tpls c="8">
          <tpl fld="1" item="91"/>
          <tpl hier="17" item="3"/>
          <tpl hier="19" item="14"/>
          <tpl hier="20" item="2"/>
          <tpl hier="22" item="0"/>
          <tpl hier="23" item="5"/>
          <tpl hier="24" item="4"/>
          <tpl fld="0" item="1"/>
        </tpls>
      </n>
      <n v="6">
        <tpls c="8">
          <tpl fld="1" item="83"/>
          <tpl hier="17" item="3"/>
          <tpl hier="19" item="14"/>
          <tpl hier="20" item="2"/>
          <tpl hier="22" item="0"/>
          <tpl hier="23" item="5"/>
          <tpl hier="24" item="4"/>
          <tpl fld="0" item="0"/>
        </tpls>
      </n>
      <n v="555.74999809265137">
        <tpls c="8">
          <tpl fld="1" item="83"/>
          <tpl hier="17" item="3"/>
          <tpl hier="19" item="14"/>
          <tpl hier="20" item="2"/>
          <tpl hier="22" item="0"/>
          <tpl hier="23" item="5"/>
          <tpl hier="24" item="4"/>
          <tpl fld="0" item="1"/>
        </tpls>
      </n>
      <n v="4">
        <tpls c="8">
          <tpl fld="1" item="75"/>
          <tpl hier="17" item="3"/>
          <tpl hier="19" item="14"/>
          <tpl hier="20" item="2"/>
          <tpl hier="22" item="0"/>
          <tpl hier="23" item="5"/>
          <tpl hier="24" item="4"/>
          <tpl fld="0" item="0"/>
        </tpls>
      </n>
      <n v="276.56999778747559">
        <tpls c="8">
          <tpl fld="1" item="75"/>
          <tpl hier="17" item="3"/>
          <tpl hier="19" item="14"/>
          <tpl hier="20" item="2"/>
          <tpl hier="22" item="0"/>
          <tpl hier="23" item="5"/>
          <tpl hier="24" item="4"/>
          <tpl fld="0" item="1"/>
        </tpls>
      </n>
      <n v="5">
        <tpls c="8">
          <tpl fld="1" item="67"/>
          <tpl hier="17" item="3"/>
          <tpl hier="19" item="14"/>
          <tpl hier="20" item="2"/>
          <tpl hier="22" item="0"/>
          <tpl hier="23" item="5"/>
          <tpl hier="24" item="4"/>
          <tpl fld="0" item="0"/>
        </tpls>
      </n>
      <n v="543.28000450134277">
        <tpls c="8">
          <tpl fld="1" item="67"/>
          <tpl hier="17" item="3"/>
          <tpl hier="19" item="14"/>
          <tpl hier="20" item="2"/>
          <tpl hier="22" item="0"/>
          <tpl hier="23" item="5"/>
          <tpl hier="24" item="4"/>
          <tpl fld="0" item="1"/>
        </tpls>
      </n>
      <n v="5">
        <tpls c="8">
          <tpl fld="1" item="59"/>
          <tpl hier="17" item="3"/>
          <tpl hier="19" item="14"/>
          <tpl hier="20" item="2"/>
          <tpl hier="22" item="0"/>
          <tpl hier="23" item="5"/>
          <tpl hier="24" item="4"/>
          <tpl fld="0" item="0"/>
        </tpls>
      </n>
      <n v="325.92000007629395">
        <tpls c="8">
          <tpl fld="1" item="59"/>
          <tpl hier="17" item="3"/>
          <tpl hier="19" item="14"/>
          <tpl hier="20" item="2"/>
          <tpl hier="22" item="0"/>
          <tpl hier="23" item="5"/>
          <tpl hier="24" item="4"/>
          <tpl fld="0" item="1"/>
        </tpls>
      </n>
      <n v="3">
        <tpls c="8">
          <tpl fld="1" item="51"/>
          <tpl hier="17" item="3"/>
          <tpl hier="19" item="14"/>
          <tpl hier="20" item="2"/>
          <tpl hier="22" item="0"/>
          <tpl hier="23" item="5"/>
          <tpl hier="24" item="4"/>
          <tpl fld="0" item="0"/>
        </tpls>
      </n>
      <n v="218.60000610351563">
        <tpls c="8">
          <tpl fld="1" item="51"/>
          <tpl hier="17" item="3"/>
          <tpl hier="19" item="14"/>
          <tpl hier="20" item="2"/>
          <tpl hier="22" item="0"/>
          <tpl hier="23" item="5"/>
          <tpl hier="24" item="4"/>
          <tpl fld="0" item="1"/>
        </tpls>
      </n>
      <n v="5">
        <tpls c="8">
          <tpl fld="1" item="43"/>
          <tpl hier="17" item="3"/>
          <tpl hier="19" item="14"/>
          <tpl hier="20" item="2"/>
          <tpl hier="22" item="0"/>
          <tpl hier="23" item="5"/>
          <tpl hier="24" item="4"/>
          <tpl fld="0" item="0"/>
        </tpls>
      </n>
      <n v="270.22000503540039">
        <tpls c="8">
          <tpl fld="1" item="43"/>
          <tpl hier="17" item="3"/>
          <tpl hier="19" item="14"/>
          <tpl hier="20" item="2"/>
          <tpl hier="22" item="0"/>
          <tpl hier="23" item="5"/>
          <tpl hier="24" item="4"/>
          <tpl fld="0" item="1"/>
        </tpls>
      </n>
      <n v="7">
        <tpls c="8">
          <tpl fld="1" item="35"/>
          <tpl hier="17" item="3"/>
          <tpl hier="19" item="14"/>
          <tpl hier="20" item="2"/>
          <tpl hier="22" item="0"/>
          <tpl hier="23" item="5"/>
          <tpl hier="24" item="4"/>
          <tpl fld="0" item="0"/>
        </tpls>
      </n>
      <n v="720.46001052856445">
        <tpls c="8">
          <tpl fld="1" item="35"/>
          <tpl hier="17" item="3"/>
          <tpl hier="19" item="14"/>
          <tpl hier="20" item="2"/>
          <tpl hier="22" item="0"/>
          <tpl hier="23" item="5"/>
          <tpl hier="24" item="4"/>
          <tpl fld="0" item="1"/>
        </tpls>
      </n>
      <n v="7">
        <tpls c="8">
          <tpl fld="1" item="27"/>
          <tpl hier="17" item="3"/>
          <tpl hier="19" item="14"/>
          <tpl hier="20" item="2"/>
          <tpl hier="22" item="0"/>
          <tpl hier="23" item="5"/>
          <tpl hier="24" item="4"/>
          <tpl fld="0" item="0"/>
        </tpls>
      </n>
      <n v="579.9900074005127">
        <tpls c="8">
          <tpl fld="1" item="27"/>
          <tpl hier="17" item="3"/>
          <tpl hier="19" item="14"/>
          <tpl hier="20" item="2"/>
          <tpl hier="22" item="0"/>
          <tpl hier="23" item="5"/>
          <tpl hier="24" item="4"/>
          <tpl fld="0" item="1"/>
        </tpls>
      </n>
      <n v="3">
        <tpls c="8">
          <tpl fld="1" item="19"/>
          <tpl hier="17" item="3"/>
          <tpl hier="19" item="14"/>
          <tpl hier="20" item="2"/>
          <tpl hier="22" item="0"/>
          <tpl hier="23" item="5"/>
          <tpl hier="24" item="4"/>
          <tpl fld="0" item="0"/>
        </tpls>
      </n>
      <n v="346.03000640869141">
        <tpls c="8">
          <tpl fld="1" item="19"/>
          <tpl hier="17" item="3"/>
          <tpl hier="19" item="14"/>
          <tpl hier="20" item="2"/>
          <tpl hier="22" item="0"/>
          <tpl hier="23" item="5"/>
          <tpl hier="24" item="4"/>
          <tpl fld="0" item="1"/>
        </tpls>
      </n>
      <n v="3">
        <tpls c="8">
          <tpl fld="1" item="11"/>
          <tpl hier="17" item="3"/>
          <tpl hier="19" item="14"/>
          <tpl hier="20" item="2"/>
          <tpl hier="22" item="0"/>
          <tpl hier="23" item="5"/>
          <tpl hier="24" item="4"/>
          <tpl fld="0" item="0"/>
        </tpls>
      </n>
      <n v="302.44000244140625">
        <tpls c="8">
          <tpl fld="1" item="11"/>
          <tpl hier="17" item="3"/>
          <tpl hier="19" item="14"/>
          <tpl hier="20" item="2"/>
          <tpl hier="22" item="0"/>
          <tpl hier="23" item="5"/>
          <tpl hier="24" item="4"/>
          <tpl fld="0" item="1"/>
        </tpls>
      </n>
      <n v="10">
        <tpls c="8">
          <tpl fld="1" item="3"/>
          <tpl hier="17" item="3"/>
          <tpl hier="19" item="14"/>
          <tpl hier="20" item="2"/>
          <tpl hier="22" item="0"/>
          <tpl hier="23" item="5"/>
          <tpl hier="24" item="4"/>
          <tpl fld="0" item="0"/>
        </tpls>
      </n>
      <n v="822.89000511169434">
        <tpls c="8">
          <tpl fld="1" item="3"/>
          <tpl hier="17" item="3"/>
          <tpl hier="19" item="14"/>
          <tpl hier="20" item="2"/>
          <tpl hier="22" item="0"/>
          <tpl hier="23" item="5"/>
          <tpl hier="24" item="4"/>
          <tpl fld="0" item="1"/>
        </tpls>
      </n>
      <n v="3">
        <tpls c="8">
          <tpl fld="1" item="17"/>
          <tpl hier="17" item="3"/>
          <tpl hier="19" item="14"/>
          <tpl hier="20" item="2"/>
          <tpl hier="22" item="0"/>
          <tpl hier="23" item="5"/>
          <tpl hier="24" item="4"/>
          <tpl fld="0" item="0"/>
        </tpls>
      </n>
      <n v="265.82000732421875">
        <tpls c="8">
          <tpl fld="1" item="17"/>
          <tpl hier="17" item="3"/>
          <tpl hier="19" item="14"/>
          <tpl hier="20" item="2"/>
          <tpl hier="22" item="0"/>
          <tpl hier="23" item="5"/>
          <tpl hier="24" item="4"/>
          <tpl fld="0" item="1"/>
        </tpls>
      </n>
      <n v="6">
        <tpls c="8">
          <tpl fld="1" item="31"/>
          <tpl hier="17" item="3"/>
          <tpl hier="19" item="14"/>
          <tpl hier="20" item="2"/>
          <tpl hier="22" item="0"/>
          <tpl hier="23" item="5"/>
          <tpl hier="24" item="4"/>
          <tpl fld="0" item="0"/>
        </tpls>
      </n>
      <n v="567.65000343322754">
        <tpls c="8">
          <tpl fld="1" item="31"/>
          <tpl hier="17" item="3"/>
          <tpl hier="19" item="14"/>
          <tpl hier="20" item="2"/>
          <tpl hier="22" item="0"/>
          <tpl hier="23" item="5"/>
          <tpl hier="24" item="4"/>
          <tpl fld="0" item="1"/>
        </tpls>
      </n>
      <n v="4">
        <tpls c="8">
          <tpl fld="1" item="172"/>
          <tpl hier="17" item="3"/>
          <tpl hier="19" item="14"/>
          <tpl hier="20" item="2"/>
          <tpl hier="22" item="0"/>
          <tpl hier="23" item="5"/>
          <tpl hier="24" item="4"/>
          <tpl fld="0" item="0"/>
        </tpls>
      </n>
      <n v="390.47000312805176">
        <tpls c="8">
          <tpl fld="1" item="172"/>
          <tpl hier="17" item="3"/>
          <tpl hier="19" item="14"/>
          <tpl hier="20" item="2"/>
          <tpl hier="22" item="0"/>
          <tpl hier="23" item="5"/>
          <tpl hier="24" item="4"/>
          <tpl fld="0" item="1"/>
        </tpls>
      </n>
      <n v="11">
        <tpls c="8">
          <tpl fld="1" item="124"/>
          <tpl hier="17" item="3"/>
          <tpl hier="19" item="14"/>
          <tpl hier="20" item="2"/>
          <tpl hier="22" item="0"/>
          <tpl hier="23" item="5"/>
          <tpl hier="24" item="4"/>
          <tpl fld="0" item="0"/>
        </tpls>
      </n>
      <n v="1294.9499950408936">
        <tpls c="8">
          <tpl fld="1" item="124"/>
          <tpl hier="17" item="3"/>
          <tpl hier="19" item="14"/>
          <tpl hier="20" item="2"/>
          <tpl hier="22" item="0"/>
          <tpl hier="23" item="5"/>
          <tpl hier="24" item="4"/>
          <tpl fld="0" item="1"/>
        </tpls>
      </n>
      <n v="3">
        <tpls c="8">
          <tpl fld="1" item="68"/>
          <tpl hier="17" item="3"/>
          <tpl hier="19" item="14"/>
          <tpl hier="20" item="2"/>
          <tpl hier="22" item="0"/>
          <tpl hier="23" item="5"/>
          <tpl hier="24" item="4"/>
          <tpl fld="0" item="0"/>
        </tpls>
      </n>
      <n v="185.01999664306641">
        <tpls c="8">
          <tpl fld="1" item="68"/>
          <tpl hier="17" item="3"/>
          <tpl hier="19" item="14"/>
          <tpl hier="20" item="2"/>
          <tpl hier="22" item="0"/>
          <tpl hier="23" item="5"/>
          <tpl hier="24" item="4"/>
          <tpl fld="0" item="1"/>
        </tpls>
      </n>
      <n v="4">
        <tpls c="8">
          <tpl fld="1" item="20"/>
          <tpl hier="17" item="3"/>
          <tpl hier="19" item="14"/>
          <tpl hier="20" item="2"/>
          <tpl hier="22" item="0"/>
          <tpl hier="23" item="5"/>
          <tpl hier="24" item="4"/>
          <tpl fld="0" item="0"/>
        </tpls>
      </n>
      <n v="505.91000747680664">
        <tpls c="8">
          <tpl fld="1" item="20"/>
          <tpl hier="17" item="3"/>
          <tpl hier="19" item="14"/>
          <tpl hier="20" item="2"/>
          <tpl hier="22" item="0"/>
          <tpl hier="23" item="5"/>
          <tpl hier="24" item="4"/>
          <tpl fld="0" item="1"/>
        </tpls>
      </n>
      <m>
        <tpls c="8">
          <tpl fld="1" item="73"/>
          <tpl hier="17" item="3"/>
          <tpl hier="19" item="14"/>
          <tpl hier="20" item="2"/>
          <tpl hier="22" item="11"/>
          <tpl hier="23" item="5"/>
          <tpl hier="24" item="4"/>
          <tpl fld="0" item="1"/>
        </tpls>
      </m>
      <m>
        <tpls c="8">
          <tpl fld="1" item="49"/>
          <tpl hier="17" item="3"/>
          <tpl hier="19" item="14"/>
          <tpl hier="20" item="2"/>
          <tpl hier="22" item="11"/>
          <tpl hier="23" item="5"/>
          <tpl hier="24" item="4"/>
          <tpl fld="0" item="1"/>
        </tpls>
      </m>
      <m>
        <tpls c="8">
          <tpl fld="1" item="137"/>
          <tpl hier="17" item="3"/>
          <tpl hier="19" item="14"/>
          <tpl hier="20" item="2"/>
          <tpl hier="22" item="11"/>
          <tpl hier="23" item="5"/>
          <tpl hier="24" item="4"/>
          <tpl fld="0" item="1"/>
        </tpls>
      </m>
      <m>
        <tpls c="8">
          <tpl fld="1" item="81"/>
          <tpl hier="17" item="3"/>
          <tpl hier="19" item="14"/>
          <tpl hier="20" item="2"/>
          <tpl hier="22" item="11"/>
          <tpl hier="23" item="5"/>
          <tpl hier="24" item="4"/>
          <tpl fld="0" item="1"/>
        </tpls>
      </m>
      <m>
        <tpls c="8">
          <tpl fld="1" item="194"/>
          <tpl hier="17" item="3"/>
          <tpl hier="19" item="14"/>
          <tpl hier="20" item="2"/>
          <tpl hier="22" item="11"/>
          <tpl hier="23" item="5"/>
          <tpl hier="24" item="4"/>
          <tpl fld="0" item="1"/>
        </tpls>
      </m>
      <m>
        <tpls c="8">
          <tpl fld="1" item="186"/>
          <tpl hier="17" item="3"/>
          <tpl hier="19" item="14"/>
          <tpl hier="20" item="2"/>
          <tpl hier="22" item="11"/>
          <tpl hier="23" item="5"/>
          <tpl hier="24" item="4"/>
          <tpl fld="0" item="1"/>
        </tpls>
      </m>
      <m>
        <tpls c="8">
          <tpl fld="1" item="178"/>
          <tpl hier="17" item="3"/>
          <tpl hier="19" item="14"/>
          <tpl hier="20" item="2"/>
          <tpl hier="22" item="11"/>
          <tpl hier="23" item="5"/>
          <tpl hier="24" item="4"/>
          <tpl fld="0" item="1"/>
        </tpls>
      </m>
      <m>
        <tpls c="8">
          <tpl fld="1" item="170"/>
          <tpl hier="17" item="3"/>
          <tpl hier="19" item="14"/>
          <tpl hier="20" item="2"/>
          <tpl hier="22" item="11"/>
          <tpl hier="23" item="5"/>
          <tpl hier="24" item="4"/>
          <tpl fld="0" item="1"/>
        </tpls>
      </m>
      <m>
        <tpls c="8">
          <tpl fld="1" item="162"/>
          <tpl hier="17" item="3"/>
          <tpl hier="19" item="14"/>
          <tpl hier="20" item="2"/>
          <tpl hier="22" item="11"/>
          <tpl hier="23" item="5"/>
          <tpl hier="24" item="4"/>
          <tpl fld="0" item="1"/>
        </tpls>
      </m>
      <m>
        <tpls c="8">
          <tpl fld="1" item="154"/>
          <tpl hier="17" item="3"/>
          <tpl hier="19" item="14"/>
          <tpl hier="20" item="2"/>
          <tpl hier="22" item="11"/>
          <tpl hier="23" item="5"/>
          <tpl hier="24" item="4"/>
          <tpl fld="0" item="1"/>
        </tpls>
      </m>
      <m>
        <tpls c="8">
          <tpl fld="1" item="146"/>
          <tpl hier="17" item="3"/>
          <tpl hier="19" item="14"/>
          <tpl hier="20" item="2"/>
          <tpl hier="22" item="11"/>
          <tpl hier="23" item="5"/>
          <tpl hier="24" item="4"/>
          <tpl fld="0" item="1"/>
        </tpls>
      </m>
      <m>
        <tpls c="8">
          <tpl fld="1" item="138"/>
          <tpl hier="17" item="3"/>
          <tpl hier="19" item="14"/>
          <tpl hier="20" item="2"/>
          <tpl hier="22" item="11"/>
          <tpl hier="23" item="5"/>
          <tpl hier="24" item="4"/>
          <tpl fld="0" item="1"/>
        </tpls>
      </m>
      <m>
        <tpls c="8">
          <tpl fld="1" item="130"/>
          <tpl hier="17" item="3"/>
          <tpl hier="19" item="14"/>
          <tpl hier="20" item="2"/>
          <tpl hier="22" item="11"/>
          <tpl hier="23" item="5"/>
          <tpl hier="24" item="4"/>
          <tpl fld="0" item="1"/>
        </tpls>
      </m>
      <m>
        <tpls c="8">
          <tpl fld="1" item="122"/>
          <tpl hier="17" item="3"/>
          <tpl hier="19" item="14"/>
          <tpl hier="20" item="2"/>
          <tpl hier="22" item="11"/>
          <tpl hier="23" item="5"/>
          <tpl hier="24" item="4"/>
          <tpl fld="0" item="1"/>
        </tpls>
      </m>
      <m>
        <tpls c="8">
          <tpl fld="1" item="114"/>
          <tpl hier="17" item="3"/>
          <tpl hier="19" item="14"/>
          <tpl hier="20" item="2"/>
          <tpl hier="22" item="11"/>
          <tpl hier="23" item="5"/>
          <tpl hier="24" item="4"/>
          <tpl fld="0" item="1"/>
        </tpls>
      </m>
      <m>
        <tpls c="8">
          <tpl fld="1" item="106"/>
          <tpl hier="17" item="3"/>
          <tpl hier="19" item="14"/>
          <tpl hier="20" item="2"/>
          <tpl hier="22" item="11"/>
          <tpl hier="23" item="5"/>
          <tpl hier="24" item="4"/>
          <tpl fld="0" item="1"/>
        </tpls>
      </m>
      <m>
        <tpls c="8">
          <tpl fld="1" item="98"/>
          <tpl hier="17" item="3"/>
          <tpl hier="19" item="14"/>
          <tpl hier="20" item="2"/>
          <tpl hier="22" item="11"/>
          <tpl hier="23" item="5"/>
          <tpl hier="24" item="4"/>
          <tpl fld="0" item="1"/>
        </tpls>
      </m>
      <m>
        <tpls c="8">
          <tpl fld="1" item="90"/>
          <tpl hier="17" item="3"/>
          <tpl hier="19" item="14"/>
          <tpl hier="20" item="2"/>
          <tpl hier="22" item="11"/>
          <tpl hier="23" item="5"/>
          <tpl hier="24" item="4"/>
          <tpl fld="0" item="1"/>
        </tpls>
      </m>
      <m>
        <tpls c="8">
          <tpl fld="1" item="82"/>
          <tpl hier="17" item="3"/>
          <tpl hier="19" item="14"/>
          <tpl hier="20" item="2"/>
          <tpl hier="22" item="11"/>
          <tpl hier="23" item="5"/>
          <tpl hier="24" item="4"/>
          <tpl fld="0" item="1"/>
        </tpls>
      </m>
      <m>
        <tpls c="8">
          <tpl fld="1" item="74"/>
          <tpl hier="17" item="3"/>
          <tpl hier="19" item="14"/>
          <tpl hier="20" item="2"/>
          <tpl hier="22" item="11"/>
          <tpl hier="23" item="5"/>
          <tpl hier="24" item="4"/>
          <tpl fld="0" item="1"/>
        </tpls>
      </m>
      <m>
        <tpls c="8">
          <tpl fld="1" item="66"/>
          <tpl hier="17" item="3"/>
          <tpl hier="19" item="14"/>
          <tpl hier="20" item="2"/>
          <tpl hier="22" item="11"/>
          <tpl hier="23" item="5"/>
          <tpl hier="24" item="4"/>
          <tpl fld="0" item="1"/>
        </tpls>
      </m>
      <m>
        <tpls c="8">
          <tpl fld="1" item="58"/>
          <tpl hier="17" item="3"/>
          <tpl hier="19" item="14"/>
          <tpl hier="20" item="2"/>
          <tpl hier="22" item="11"/>
          <tpl hier="23" item="5"/>
          <tpl hier="24" item="4"/>
          <tpl fld="0" item="1"/>
        </tpls>
      </m>
      <m>
        <tpls c="8">
          <tpl fld="1" item="50"/>
          <tpl hier="17" item="3"/>
          <tpl hier="19" item="14"/>
          <tpl hier="20" item="2"/>
          <tpl hier="22" item="11"/>
          <tpl hier="23" item="5"/>
          <tpl hier="24" item="4"/>
          <tpl fld="0" item="1"/>
        </tpls>
      </m>
      <m>
        <tpls c="8">
          <tpl fld="1" item="42"/>
          <tpl hier="17" item="3"/>
          <tpl hier="19" item="14"/>
          <tpl hier="20" item="2"/>
          <tpl hier="22" item="11"/>
          <tpl hier="23" item="5"/>
          <tpl hier="24" item="4"/>
          <tpl fld="0" item="1"/>
        </tpls>
      </m>
      <m>
        <tpls c="8">
          <tpl fld="1" item="34"/>
          <tpl hier="17" item="3"/>
          <tpl hier="19" item="14"/>
          <tpl hier="20" item="2"/>
          <tpl hier="22" item="11"/>
          <tpl hier="23" item="5"/>
          <tpl hier="24" item="4"/>
          <tpl fld="0" item="1"/>
        </tpls>
      </m>
      <m>
        <tpls c="8">
          <tpl fld="1" item="26"/>
          <tpl hier="17" item="3"/>
          <tpl hier="19" item="14"/>
          <tpl hier="20" item="2"/>
          <tpl hier="22" item="11"/>
          <tpl hier="23" item="5"/>
          <tpl hier="24" item="4"/>
          <tpl fld="0" item="1"/>
        </tpls>
      </m>
      <m>
        <tpls c="8">
          <tpl fld="1" item="18"/>
          <tpl hier="17" item="3"/>
          <tpl hier="19" item="14"/>
          <tpl hier="20" item="2"/>
          <tpl hier="22" item="11"/>
          <tpl hier="23" item="5"/>
          <tpl hier="24" item="4"/>
          <tpl fld="0" item="1"/>
        </tpls>
      </m>
      <m>
        <tpls c="8">
          <tpl fld="1" item="10"/>
          <tpl hier="17" item="3"/>
          <tpl hier="19" item="14"/>
          <tpl hier="20" item="2"/>
          <tpl hier="22" item="11"/>
          <tpl hier="23" item="5"/>
          <tpl hier="24" item="4"/>
          <tpl fld="0" item="1"/>
        </tpls>
      </m>
      <m>
        <tpls c="8">
          <tpl fld="1" item="2"/>
          <tpl hier="17" item="3"/>
          <tpl hier="19" item="14"/>
          <tpl hier="20" item="2"/>
          <tpl hier="22" item="11"/>
          <tpl hier="23" item="5"/>
          <tpl hier="24" item="4"/>
          <tpl fld="0" item="1"/>
        </tpls>
      </m>
      <m>
        <tpls c="8">
          <tpl fld="1" item="198"/>
          <tpl hier="17" item="3"/>
          <tpl hier="19" item="14"/>
          <tpl hier="20" item="2"/>
          <tpl hier="22" item="11"/>
          <tpl hier="23" item="5"/>
          <tpl hier="24" item="4"/>
          <tpl fld="0" item="1"/>
        </tpls>
      </m>
      <m>
        <tpls c="8">
          <tpl fld="1" item="190"/>
          <tpl hier="17" item="3"/>
          <tpl hier="19" item="14"/>
          <tpl hier="20" item="2"/>
          <tpl hier="22" item="11"/>
          <tpl hier="23" item="5"/>
          <tpl hier="24" item="4"/>
          <tpl fld="0" item="1"/>
        </tpls>
      </m>
      <m>
        <tpls c="8">
          <tpl fld="1" item="182"/>
          <tpl hier="17" item="3"/>
          <tpl hier="19" item="14"/>
          <tpl hier="20" item="2"/>
          <tpl hier="22" item="11"/>
          <tpl hier="23" item="5"/>
          <tpl hier="24" item="4"/>
          <tpl fld="0" item="1"/>
        </tpls>
      </m>
      <m>
        <tpls c="8">
          <tpl fld="1" item="174"/>
          <tpl hier="17" item="3"/>
          <tpl hier="19" item="14"/>
          <tpl hier="20" item="2"/>
          <tpl hier="22" item="11"/>
          <tpl hier="23" item="5"/>
          <tpl hier="24" item="4"/>
          <tpl fld="0" item="1"/>
        </tpls>
      </m>
      <m>
        <tpls c="8">
          <tpl fld="1" item="166"/>
          <tpl hier="17" item="3"/>
          <tpl hier="19" item="14"/>
          <tpl hier="20" item="2"/>
          <tpl hier="22" item="11"/>
          <tpl hier="23" item="5"/>
          <tpl hier="24" item="4"/>
          <tpl fld="0" item="1"/>
        </tpls>
      </m>
      <m>
        <tpls c="8">
          <tpl fld="1" item="158"/>
          <tpl hier="17" item="3"/>
          <tpl hier="19" item="14"/>
          <tpl hier="20" item="2"/>
          <tpl hier="22" item="11"/>
          <tpl hier="23" item="5"/>
          <tpl hier="24" item="4"/>
          <tpl fld="0" item="1"/>
        </tpls>
      </m>
      <m>
        <tpls c="8">
          <tpl fld="1" item="150"/>
          <tpl hier="17" item="3"/>
          <tpl hier="19" item="14"/>
          <tpl hier="20" item="2"/>
          <tpl hier="22" item="11"/>
          <tpl hier="23" item="5"/>
          <tpl hier="24" item="4"/>
          <tpl fld="0" item="1"/>
        </tpls>
      </m>
      <m>
        <tpls c="8">
          <tpl fld="1" item="142"/>
          <tpl hier="17" item="3"/>
          <tpl hier="19" item="14"/>
          <tpl hier="20" item="2"/>
          <tpl hier="22" item="11"/>
          <tpl hier="23" item="5"/>
          <tpl hier="24" item="4"/>
          <tpl fld="0" item="1"/>
        </tpls>
      </m>
      <m>
        <tpls c="8">
          <tpl fld="1" item="134"/>
          <tpl hier="17" item="3"/>
          <tpl hier="19" item="14"/>
          <tpl hier="20" item="2"/>
          <tpl hier="22" item="11"/>
          <tpl hier="23" item="5"/>
          <tpl hier="24" item="4"/>
          <tpl fld="0" item="1"/>
        </tpls>
      </m>
      <m>
        <tpls c="8">
          <tpl fld="1" item="126"/>
          <tpl hier="17" item="3"/>
          <tpl hier="19" item="14"/>
          <tpl hier="20" item="2"/>
          <tpl hier="22" item="11"/>
          <tpl hier="23" item="5"/>
          <tpl hier="24" item="4"/>
          <tpl fld="0" item="1"/>
        </tpls>
      </m>
      <m>
        <tpls c="8">
          <tpl fld="1" item="118"/>
          <tpl hier="17" item="3"/>
          <tpl hier="19" item="14"/>
          <tpl hier="20" item="2"/>
          <tpl hier="22" item="11"/>
          <tpl hier="23" item="5"/>
          <tpl hier="24" item="4"/>
          <tpl fld="0" item="1"/>
        </tpls>
      </m>
      <m>
        <tpls c="8">
          <tpl fld="1" item="110"/>
          <tpl hier="17" item="3"/>
          <tpl hier="19" item="14"/>
          <tpl hier="20" item="2"/>
          <tpl hier="22" item="11"/>
          <tpl hier="23" item="5"/>
          <tpl hier="24" item="4"/>
          <tpl fld="0" item="1"/>
        </tpls>
      </m>
      <m>
        <tpls c="8">
          <tpl fld="1" item="102"/>
          <tpl hier="17" item="3"/>
          <tpl hier="19" item="14"/>
          <tpl hier="20" item="2"/>
          <tpl hier="22" item="11"/>
          <tpl hier="23" item="5"/>
          <tpl hier="24" item="4"/>
          <tpl fld="0" item="1"/>
        </tpls>
      </m>
      <m>
        <tpls c="8">
          <tpl fld="1" item="94"/>
          <tpl hier="17" item="3"/>
          <tpl hier="19" item="14"/>
          <tpl hier="20" item="2"/>
          <tpl hier="22" item="11"/>
          <tpl hier="23" item="5"/>
          <tpl hier="24" item="4"/>
          <tpl fld="0" item="1"/>
        </tpls>
      </m>
      <m>
        <tpls c="8">
          <tpl fld="1" item="86"/>
          <tpl hier="17" item="3"/>
          <tpl hier="19" item="14"/>
          <tpl hier="20" item="2"/>
          <tpl hier="22" item="11"/>
          <tpl hier="23" item="5"/>
          <tpl hier="24" item="4"/>
          <tpl fld="0" item="1"/>
        </tpls>
      </m>
      <m>
        <tpls c="8">
          <tpl fld="1" item="78"/>
          <tpl hier="17" item="3"/>
          <tpl hier="19" item="14"/>
          <tpl hier="20" item="2"/>
          <tpl hier="22" item="11"/>
          <tpl hier="23" item="5"/>
          <tpl hier="24" item="4"/>
          <tpl fld="0" item="1"/>
        </tpls>
      </m>
      <m>
        <tpls c="8">
          <tpl fld="1" item="70"/>
          <tpl hier="17" item="3"/>
          <tpl hier="19" item="14"/>
          <tpl hier="20" item="2"/>
          <tpl hier="22" item="11"/>
          <tpl hier="23" item="5"/>
          <tpl hier="24" item="4"/>
          <tpl fld="0" item="1"/>
        </tpls>
      </m>
      <m>
        <tpls c="8">
          <tpl fld="1" item="62"/>
          <tpl hier="17" item="3"/>
          <tpl hier="19" item="14"/>
          <tpl hier="20" item="2"/>
          <tpl hier="22" item="11"/>
          <tpl hier="23" item="5"/>
          <tpl hier="24" item="4"/>
          <tpl fld="0" item="1"/>
        </tpls>
      </m>
      <m>
        <tpls c="8">
          <tpl fld="1" item="54"/>
          <tpl hier="17" item="3"/>
          <tpl hier="19" item="14"/>
          <tpl hier="20" item="2"/>
          <tpl hier="22" item="11"/>
          <tpl hier="23" item="5"/>
          <tpl hier="24" item="4"/>
          <tpl fld="0" item="1"/>
        </tpls>
      </m>
      <m>
        <tpls c="8">
          <tpl fld="1" item="46"/>
          <tpl hier="17" item="3"/>
          <tpl hier="19" item="14"/>
          <tpl hier="20" item="2"/>
          <tpl hier="22" item="11"/>
          <tpl hier="23" item="5"/>
          <tpl hier="24" item="4"/>
          <tpl fld="0" item="1"/>
        </tpls>
      </m>
      <m>
        <tpls c="8">
          <tpl fld="1" item="38"/>
          <tpl hier="17" item="3"/>
          <tpl hier="19" item="14"/>
          <tpl hier="20" item="2"/>
          <tpl hier="22" item="11"/>
          <tpl hier="23" item="5"/>
          <tpl hier="24" item="4"/>
          <tpl fld="0" item="1"/>
        </tpls>
      </m>
      <m>
        <tpls c="8">
          <tpl fld="1" item="30"/>
          <tpl hier="17" item="3"/>
          <tpl hier="19" item="14"/>
          <tpl hier="20" item="2"/>
          <tpl hier="22" item="11"/>
          <tpl hier="23" item="5"/>
          <tpl hier="24" item="4"/>
          <tpl fld="0" item="1"/>
        </tpls>
      </m>
      <m>
        <tpls c="8">
          <tpl fld="1" item="22"/>
          <tpl hier="17" item="3"/>
          <tpl hier="19" item="14"/>
          <tpl hier="20" item="2"/>
          <tpl hier="22" item="11"/>
          <tpl hier="23" item="5"/>
          <tpl hier="24" item="4"/>
          <tpl fld="0" item="1"/>
        </tpls>
      </m>
      <m>
        <tpls c="8">
          <tpl fld="1" item="14"/>
          <tpl hier="17" item="3"/>
          <tpl hier="19" item="14"/>
          <tpl hier="20" item="2"/>
          <tpl hier="22" item="11"/>
          <tpl hier="23" item="5"/>
          <tpl hier="24" item="4"/>
          <tpl fld="0" item="1"/>
        </tpls>
      </m>
      <m>
        <tpls c="8">
          <tpl fld="1" item="6"/>
          <tpl hier="17" item="3"/>
          <tpl hier="19" item="14"/>
          <tpl hier="20" item="2"/>
          <tpl hier="22" item="11"/>
          <tpl hier="23" item="5"/>
          <tpl hier="24" item="4"/>
          <tpl fld="0" item="1"/>
        </tpls>
      </m>
      <m>
        <tpls c="8">
          <tpl fld="1" item="25"/>
          <tpl hier="17" item="3"/>
          <tpl hier="19" item="14"/>
          <tpl hier="20" item="2"/>
          <tpl hier="22" item="11"/>
          <tpl hier="23" item="5"/>
          <tpl hier="24" item="4"/>
          <tpl fld="0" item="1"/>
        </tpls>
      </m>
      <m>
        <tpls c="8">
          <tpl fld="1" item="198"/>
          <tpl hier="17" item="3"/>
          <tpl hier="19" item="14"/>
          <tpl hier="20" item="2"/>
          <tpl hier="22" item="11"/>
          <tpl hier="23" item="5"/>
          <tpl hier="24" item="4"/>
          <tpl fld="0" item="0"/>
        </tpls>
      </m>
      <m>
        <tpls c="8">
          <tpl fld="1" item="194"/>
          <tpl hier="17" item="3"/>
          <tpl hier="19" item="14"/>
          <tpl hier="20" item="2"/>
          <tpl hier="22" item="11"/>
          <tpl hier="23" item="5"/>
          <tpl hier="24" item="4"/>
          <tpl fld="0" item="0"/>
        </tpls>
      </m>
      <m>
        <tpls c="8">
          <tpl fld="1" item="190"/>
          <tpl hier="17" item="3"/>
          <tpl hier="19" item="14"/>
          <tpl hier="20" item="2"/>
          <tpl hier="22" item="11"/>
          <tpl hier="23" item="5"/>
          <tpl hier="24" item="4"/>
          <tpl fld="0" item="0"/>
        </tpls>
      </m>
      <m>
        <tpls c="8">
          <tpl fld="1" item="186"/>
          <tpl hier="17" item="3"/>
          <tpl hier="19" item="14"/>
          <tpl hier="20" item="2"/>
          <tpl hier="22" item="11"/>
          <tpl hier="23" item="5"/>
          <tpl hier="24" item="4"/>
          <tpl fld="0" item="0"/>
        </tpls>
      </m>
      <m>
        <tpls c="8">
          <tpl fld="1" item="182"/>
          <tpl hier="17" item="3"/>
          <tpl hier="19" item="14"/>
          <tpl hier="20" item="2"/>
          <tpl hier="22" item="11"/>
          <tpl hier="23" item="5"/>
          <tpl hier="24" item="4"/>
          <tpl fld="0" item="0"/>
        </tpls>
      </m>
      <m>
        <tpls c="8">
          <tpl fld="1" item="178"/>
          <tpl hier="17" item="3"/>
          <tpl hier="19" item="14"/>
          <tpl hier="20" item="2"/>
          <tpl hier="22" item="11"/>
          <tpl hier="23" item="5"/>
          <tpl hier="24" item="4"/>
          <tpl fld="0" item="0"/>
        </tpls>
      </m>
      <m>
        <tpls c="8">
          <tpl fld="1" item="174"/>
          <tpl hier="17" item="3"/>
          <tpl hier="19" item="14"/>
          <tpl hier="20" item="2"/>
          <tpl hier="22" item="11"/>
          <tpl hier="23" item="5"/>
          <tpl hier="24" item="4"/>
          <tpl fld="0" item="0"/>
        </tpls>
      </m>
      <m>
        <tpls c="8">
          <tpl fld="1" item="170"/>
          <tpl hier="17" item="3"/>
          <tpl hier="19" item="14"/>
          <tpl hier="20" item="2"/>
          <tpl hier="22" item="11"/>
          <tpl hier="23" item="5"/>
          <tpl hier="24" item="4"/>
          <tpl fld="0" item="0"/>
        </tpls>
      </m>
      <m>
        <tpls c="8">
          <tpl fld="1" item="166"/>
          <tpl hier="17" item="3"/>
          <tpl hier="19" item="14"/>
          <tpl hier="20" item="2"/>
          <tpl hier="22" item="11"/>
          <tpl hier="23" item="5"/>
          <tpl hier="24" item="4"/>
          <tpl fld="0" item="0"/>
        </tpls>
      </m>
      <m>
        <tpls c="8">
          <tpl fld="1" item="162"/>
          <tpl hier="17" item="3"/>
          <tpl hier="19" item="14"/>
          <tpl hier="20" item="2"/>
          <tpl hier="22" item="11"/>
          <tpl hier="23" item="5"/>
          <tpl hier="24" item="4"/>
          <tpl fld="0" item="0"/>
        </tpls>
      </m>
      <m>
        <tpls c="8">
          <tpl fld="1" item="158"/>
          <tpl hier="17" item="3"/>
          <tpl hier="19" item="14"/>
          <tpl hier="20" item="2"/>
          <tpl hier="22" item="11"/>
          <tpl hier="23" item="5"/>
          <tpl hier="24" item="4"/>
          <tpl fld="0" item="0"/>
        </tpls>
      </m>
      <m>
        <tpls c="8">
          <tpl fld="1" item="154"/>
          <tpl hier="17" item="3"/>
          <tpl hier="19" item="14"/>
          <tpl hier="20" item="2"/>
          <tpl hier="22" item="11"/>
          <tpl hier="23" item="5"/>
          <tpl hier="24" item="4"/>
          <tpl fld="0" item="0"/>
        </tpls>
      </m>
      <m>
        <tpls c="8">
          <tpl fld="1" item="150"/>
          <tpl hier="17" item="3"/>
          <tpl hier="19" item="14"/>
          <tpl hier="20" item="2"/>
          <tpl hier="22" item="11"/>
          <tpl hier="23" item="5"/>
          <tpl hier="24" item="4"/>
          <tpl fld="0" item="0"/>
        </tpls>
      </m>
      <m>
        <tpls c="8">
          <tpl fld="1" item="146"/>
          <tpl hier="17" item="3"/>
          <tpl hier="19" item="14"/>
          <tpl hier="20" item="2"/>
          <tpl hier="22" item="11"/>
          <tpl hier="23" item="5"/>
          <tpl hier="24" item="4"/>
          <tpl fld="0" item="0"/>
        </tpls>
      </m>
      <m>
        <tpls c="8">
          <tpl fld="1" item="142"/>
          <tpl hier="17" item="3"/>
          <tpl hier="19" item="14"/>
          <tpl hier="20" item="2"/>
          <tpl hier="22" item="11"/>
          <tpl hier="23" item="5"/>
          <tpl hier="24" item="4"/>
          <tpl fld="0" item="0"/>
        </tpls>
      </m>
      <m>
        <tpls c="8">
          <tpl fld="1" item="138"/>
          <tpl hier="17" item="3"/>
          <tpl hier="19" item="14"/>
          <tpl hier="20" item="2"/>
          <tpl hier="22" item="11"/>
          <tpl hier="23" item="5"/>
          <tpl hier="24" item="4"/>
          <tpl fld="0" item="0"/>
        </tpls>
      </m>
      <m>
        <tpls c="8">
          <tpl fld="1" item="134"/>
          <tpl hier="17" item="3"/>
          <tpl hier="19" item="14"/>
          <tpl hier="20" item="2"/>
          <tpl hier="22" item="11"/>
          <tpl hier="23" item="5"/>
          <tpl hier="24" item="4"/>
          <tpl fld="0" item="0"/>
        </tpls>
      </m>
      <m>
        <tpls c="8">
          <tpl fld="1" item="130"/>
          <tpl hier="17" item="3"/>
          <tpl hier="19" item="14"/>
          <tpl hier="20" item="2"/>
          <tpl hier="22" item="11"/>
          <tpl hier="23" item="5"/>
          <tpl hier="24" item="4"/>
          <tpl fld="0" item="0"/>
        </tpls>
      </m>
      <m>
        <tpls c="8">
          <tpl fld="1" item="126"/>
          <tpl hier="17" item="3"/>
          <tpl hier="19" item="14"/>
          <tpl hier="20" item="2"/>
          <tpl hier="22" item="11"/>
          <tpl hier="23" item="5"/>
          <tpl hier="24" item="4"/>
          <tpl fld="0" item="0"/>
        </tpls>
      </m>
      <m>
        <tpls c="8">
          <tpl fld="1" item="122"/>
          <tpl hier="17" item="3"/>
          <tpl hier="19" item="14"/>
          <tpl hier="20" item="2"/>
          <tpl hier="22" item="11"/>
          <tpl hier="23" item="5"/>
          <tpl hier="24" item="4"/>
          <tpl fld="0" item="0"/>
        </tpls>
      </m>
      <m>
        <tpls c="8">
          <tpl fld="1" item="118"/>
          <tpl hier="17" item="3"/>
          <tpl hier="19" item="14"/>
          <tpl hier="20" item="2"/>
          <tpl hier="22" item="11"/>
          <tpl hier="23" item="5"/>
          <tpl hier="24" item="4"/>
          <tpl fld="0" item="0"/>
        </tpls>
      </m>
      <m>
        <tpls c="8">
          <tpl fld="1" item="114"/>
          <tpl hier="17" item="3"/>
          <tpl hier="19" item="14"/>
          <tpl hier="20" item="2"/>
          <tpl hier="22" item="11"/>
          <tpl hier="23" item="5"/>
          <tpl hier="24" item="4"/>
          <tpl fld="0" item="0"/>
        </tpls>
      </m>
      <m>
        <tpls c="8">
          <tpl fld="1" item="110"/>
          <tpl hier="17" item="3"/>
          <tpl hier="19" item="14"/>
          <tpl hier="20" item="2"/>
          <tpl hier="22" item="11"/>
          <tpl hier="23" item="5"/>
          <tpl hier="24" item="4"/>
          <tpl fld="0" item="0"/>
        </tpls>
      </m>
      <m>
        <tpls c="8">
          <tpl fld="1" item="106"/>
          <tpl hier="17" item="3"/>
          <tpl hier="19" item="14"/>
          <tpl hier="20" item="2"/>
          <tpl hier="22" item="11"/>
          <tpl hier="23" item="5"/>
          <tpl hier="24" item="4"/>
          <tpl fld="0" item="0"/>
        </tpls>
      </m>
      <m>
        <tpls c="8">
          <tpl fld="1" item="102"/>
          <tpl hier="17" item="3"/>
          <tpl hier="19" item="14"/>
          <tpl hier="20" item="2"/>
          <tpl hier="22" item="11"/>
          <tpl hier="23" item="5"/>
          <tpl hier="24" item="4"/>
          <tpl fld="0" item="0"/>
        </tpls>
      </m>
      <m>
        <tpls c="8">
          <tpl fld="1" item="98"/>
          <tpl hier="17" item="3"/>
          <tpl hier="19" item="14"/>
          <tpl hier="20" item="2"/>
          <tpl hier="22" item="11"/>
          <tpl hier="23" item="5"/>
          <tpl hier="24" item="4"/>
          <tpl fld="0" item="0"/>
        </tpls>
      </m>
      <m>
        <tpls c="8">
          <tpl fld="1" item="94"/>
          <tpl hier="17" item="3"/>
          <tpl hier="19" item="14"/>
          <tpl hier="20" item="2"/>
          <tpl hier="22" item="11"/>
          <tpl hier="23" item="5"/>
          <tpl hier="24" item="4"/>
          <tpl fld="0" item="0"/>
        </tpls>
      </m>
      <m>
        <tpls c="8">
          <tpl fld="1" item="90"/>
          <tpl hier="17" item="3"/>
          <tpl hier="19" item="14"/>
          <tpl hier="20" item="2"/>
          <tpl hier="22" item="11"/>
          <tpl hier="23" item="5"/>
          <tpl hier="24" item="4"/>
          <tpl fld="0" item="0"/>
        </tpls>
      </m>
      <m>
        <tpls c="8">
          <tpl fld="1" item="86"/>
          <tpl hier="17" item="3"/>
          <tpl hier="19" item="14"/>
          <tpl hier="20" item="2"/>
          <tpl hier="22" item="11"/>
          <tpl hier="23" item="5"/>
          <tpl hier="24" item="4"/>
          <tpl fld="0" item="0"/>
        </tpls>
      </m>
      <m>
        <tpls c="8">
          <tpl fld="1" item="82"/>
          <tpl hier="17" item="3"/>
          <tpl hier="19" item="14"/>
          <tpl hier="20" item="2"/>
          <tpl hier="22" item="11"/>
          <tpl hier="23" item="5"/>
          <tpl hier="24" item="4"/>
          <tpl fld="0" item="0"/>
        </tpls>
      </m>
      <m>
        <tpls c="8">
          <tpl fld="1" item="78"/>
          <tpl hier="17" item="3"/>
          <tpl hier="19" item="14"/>
          <tpl hier="20" item="2"/>
          <tpl hier="22" item="11"/>
          <tpl hier="23" item="5"/>
          <tpl hier="24" item="4"/>
          <tpl fld="0" item="0"/>
        </tpls>
      </m>
      <m>
        <tpls c="8">
          <tpl fld="1" item="74"/>
          <tpl hier="17" item="3"/>
          <tpl hier="19" item="14"/>
          <tpl hier="20" item="2"/>
          <tpl hier="22" item="11"/>
          <tpl hier="23" item="5"/>
          <tpl hier="24" item="4"/>
          <tpl fld="0" item="0"/>
        </tpls>
      </m>
      <m>
        <tpls c="8">
          <tpl fld="1" item="70"/>
          <tpl hier="17" item="3"/>
          <tpl hier="19" item="14"/>
          <tpl hier="20" item="2"/>
          <tpl hier="22" item="11"/>
          <tpl hier="23" item="5"/>
          <tpl hier="24" item="4"/>
          <tpl fld="0" item="0"/>
        </tpls>
      </m>
      <m>
        <tpls c="8">
          <tpl fld="1" item="66"/>
          <tpl hier="17" item="3"/>
          <tpl hier="19" item="14"/>
          <tpl hier="20" item="2"/>
          <tpl hier="22" item="11"/>
          <tpl hier="23" item="5"/>
          <tpl hier="24" item="4"/>
          <tpl fld="0" item="0"/>
        </tpls>
      </m>
      <m>
        <tpls c="8">
          <tpl fld="1" item="62"/>
          <tpl hier="17" item="3"/>
          <tpl hier="19" item="14"/>
          <tpl hier="20" item="2"/>
          <tpl hier="22" item="11"/>
          <tpl hier="23" item="5"/>
          <tpl hier="24" item="4"/>
          <tpl fld="0" item="0"/>
        </tpls>
      </m>
      <m>
        <tpls c="8">
          <tpl fld="1" item="58"/>
          <tpl hier="17" item="3"/>
          <tpl hier="19" item="14"/>
          <tpl hier="20" item="2"/>
          <tpl hier="22" item="11"/>
          <tpl hier="23" item="5"/>
          <tpl hier="24" item="4"/>
          <tpl fld="0" item="0"/>
        </tpls>
      </m>
      <m>
        <tpls c="8">
          <tpl fld="1" item="54"/>
          <tpl hier="17" item="3"/>
          <tpl hier="19" item="14"/>
          <tpl hier="20" item="2"/>
          <tpl hier="22" item="11"/>
          <tpl hier="23" item="5"/>
          <tpl hier="24" item="4"/>
          <tpl fld="0" item="0"/>
        </tpls>
      </m>
      <m>
        <tpls c="8">
          <tpl fld="1" item="50"/>
          <tpl hier="17" item="3"/>
          <tpl hier="19" item="14"/>
          <tpl hier="20" item="2"/>
          <tpl hier="22" item="11"/>
          <tpl hier="23" item="5"/>
          <tpl hier="24" item="4"/>
          <tpl fld="0" item="0"/>
        </tpls>
      </m>
      <m>
        <tpls c="8">
          <tpl fld="1" item="46"/>
          <tpl hier="17" item="3"/>
          <tpl hier="19" item="14"/>
          <tpl hier="20" item="2"/>
          <tpl hier="22" item="11"/>
          <tpl hier="23" item="5"/>
          <tpl hier="24" item="4"/>
          <tpl fld="0" item="0"/>
        </tpls>
      </m>
      <m>
        <tpls c="8">
          <tpl fld="1" item="42"/>
          <tpl hier="17" item="3"/>
          <tpl hier="19" item="14"/>
          <tpl hier="20" item="2"/>
          <tpl hier="22" item="11"/>
          <tpl hier="23" item="5"/>
          <tpl hier="24" item="4"/>
          <tpl fld="0" item="0"/>
        </tpls>
      </m>
      <m>
        <tpls c="8">
          <tpl fld="1" item="38"/>
          <tpl hier="17" item="3"/>
          <tpl hier="19" item="14"/>
          <tpl hier="20" item="2"/>
          <tpl hier="22" item="11"/>
          <tpl hier="23" item="5"/>
          <tpl hier="24" item="4"/>
          <tpl fld="0" item="0"/>
        </tpls>
      </m>
      <m>
        <tpls c="8">
          <tpl fld="1" item="34"/>
          <tpl hier="17" item="3"/>
          <tpl hier="19" item="14"/>
          <tpl hier="20" item="2"/>
          <tpl hier="22" item="11"/>
          <tpl hier="23" item="5"/>
          <tpl hier="24" item="4"/>
          <tpl fld="0" item="0"/>
        </tpls>
      </m>
      <m>
        <tpls c="8">
          <tpl fld="1" item="30"/>
          <tpl hier="17" item="3"/>
          <tpl hier="19" item="14"/>
          <tpl hier="20" item="2"/>
          <tpl hier="22" item="11"/>
          <tpl hier="23" item="5"/>
          <tpl hier="24" item="4"/>
          <tpl fld="0" item="0"/>
        </tpls>
      </m>
      <m>
        <tpls c="8">
          <tpl fld="1" item="26"/>
          <tpl hier="17" item="3"/>
          <tpl hier="19" item="14"/>
          <tpl hier="20" item="2"/>
          <tpl hier="22" item="11"/>
          <tpl hier="23" item="5"/>
          <tpl hier="24" item="4"/>
          <tpl fld="0" item="0"/>
        </tpls>
      </m>
      <m>
        <tpls c="8">
          <tpl fld="1" item="22"/>
          <tpl hier="17" item="3"/>
          <tpl hier="19" item="14"/>
          <tpl hier="20" item="2"/>
          <tpl hier="22" item="11"/>
          <tpl hier="23" item="5"/>
          <tpl hier="24" item="4"/>
          <tpl fld="0" item="0"/>
        </tpls>
      </m>
      <m>
        <tpls c="8">
          <tpl fld="1" item="18"/>
          <tpl hier="17" item="3"/>
          <tpl hier="19" item="14"/>
          <tpl hier="20" item="2"/>
          <tpl hier="22" item="11"/>
          <tpl hier="23" item="5"/>
          <tpl hier="24" item="4"/>
          <tpl fld="0" item="0"/>
        </tpls>
      </m>
      <m>
        <tpls c="8">
          <tpl fld="1" item="14"/>
          <tpl hier="17" item="3"/>
          <tpl hier="19" item="14"/>
          <tpl hier="20" item="2"/>
          <tpl hier="22" item="11"/>
          <tpl hier="23" item="5"/>
          <tpl hier="24" item="4"/>
          <tpl fld="0" item="0"/>
        </tpls>
      </m>
      <m>
        <tpls c="8">
          <tpl fld="1" item="10"/>
          <tpl hier="17" item="3"/>
          <tpl hier="19" item="14"/>
          <tpl hier="20" item="2"/>
          <tpl hier="22" item="11"/>
          <tpl hier="23" item="5"/>
          <tpl hier="24" item="4"/>
          <tpl fld="0" item="0"/>
        </tpls>
      </m>
      <m>
        <tpls c="8">
          <tpl fld="1" item="6"/>
          <tpl hier="17" item="3"/>
          <tpl hier="19" item="14"/>
          <tpl hier="20" item="2"/>
          <tpl hier="22" item="11"/>
          <tpl hier="23" item="5"/>
          <tpl hier="24" item="4"/>
          <tpl fld="0" item="0"/>
        </tpls>
      </m>
      <m>
        <tpls c="8">
          <tpl fld="1" item="2"/>
          <tpl hier="17" item="3"/>
          <tpl hier="19" item="14"/>
          <tpl hier="20" item="2"/>
          <tpl hier="22" item="11"/>
          <tpl hier="23" item="5"/>
          <tpl hier="24" item="4"/>
          <tpl fld="0" item="0"/>
        </tpls>
      </m>
      <m>
        <tpls c="8">
          <tpl fld="1" item="133"/>
          <tpl hier="17" item="3"/>
          <tpl hier="19" item="14"/>
          <tpl hier="20" item="2"/>
          <tpl hier="22" item="11"/>
          <tpl hier="23" item="5"/>
          <tpl hier="24" item="4"/>
          <tpl fld="0" item="1"/>
        </tpls>
      </m>
      <m>
        <tpls c="8">
          <tpl fld="1" item="125"/>
          <tpl hier="17" item="3"/>
          <tpl hier="19" item="14"/>
          <tpl hier="20" item="2"/>
          <tpl hier="22" item="11"/>
          <tpl hier="23" item="5"/>
          <tpl hier="24" item="4"/>
          <tpl fld="0" item="1"/>
        </tpls>
      </m>
      <m>
        <tpls c="8">
          <tpl fld="1" item="117"/>
          <tpl hier="17" item="3"/>
          <tpl hier="19" item="14"/>
          <tpl hier="20" item="2"/>
          <tpl hier="22" item="11"/>
          <tpl hier="23" item="5"/>
          <tpl hier="24" item="4"/>
          <tpl fld="0" item="1"/>
        </tpls>
      </m>
      <m>
        <tpls c="8">
          <tpl fld="1" item="85"/>
          <tpl hier="17" item="3"/>
          <tpl hier="19" item="14"/>
          <tpl hier="20" item="2"/>
          <tpl hier="22" item="11"/>
          <tpl hier="23" item="5"/>
          <tpl hier="24" item="4"/>
          <tpl fld="0" item="1"/>
        </tpls>
      </m>
      <m>
        <tpls c="8">
          <tpl fld="1" item="77"/>
          <tpl hier="17" item="3"/>
          <tpl hier="19" item="14"/>
          <tpl hier="20" item="2"/>
          <tpl hier="22" item="11"/>
          <tpl hier="23" item="5"/>
          <tpl hier="24" item="4"/>
          <tpl fld="0" item="1"/>
        </tpls>
      </m>
      <m>
        <tpls c="8">
          <tpl fld="1" item="69"/>
          <tpl hier="17" item="3"/>
          <tpl hier="19" item="14"/>
          <tpl hier="20" item="2"/>
          <tpl hier="22" item="11"/>
          <tpl hier="23" item="5"/>
          <tpl hier="24" item="4"/>
          <tpl fld="0" item="1"/>
        </tpls>
      </m>
      <m>
        <tpls c="8">
          <tpl fld="1" item="53"/>
          <tpl hier="17" item="3"/>
          <tpl hier="19" item="14"/>
          <tpl hier="20" item="2"/>
          <tpl hier="22" item="11"/>
          <tpl hier="23" item="5"/>
          <tpl hier="24" item="4"/>
          <tpl fld="0" item="1"/>
        </tpls>
      </m>
      <m>
        <tpls c="8">
          <tpl fld="1" item="45"/>
          <tpl hier="17" item="3"/>
          <tpl hier="19" item="14"/>
          <tpl hier="20" item="2"/>
          <tpl hier="22" item="11"/>
          <tpl hier="23" item="5"/>
          <tpl hier="24" item="4"/>
          <tpl fld="0" item="1"/>
        </tpls>
      </m>
      <m>
        <tpls c="8">
          <tpl fld="1" item="37"/>
          <tpl hier="17" item="3"/>
          <tpl hier="19" item="14"/>
          <tpl hier="20" item="2"/>
          <tpl hier="22" item="11"/>
          <tpl hier="23" item="5"/>
          <tpl hier="24" item="4"/>
          <tpl fld="0" item="1"/>
        </tpls>
      </m>
      <m>
        <tpls c="8">
          <tpl fld="1" item="29"/>
          <tpl hier="17" item="3"/>
          <tpl hier="19" item="14"/>
          <tpl hier="20" item="2"/>
          <tpl hier="22" item="11"/>
          <tpl hier="23" item="5"/>
          <tpl hier="24" item="4"/>
          <tpl fld="0" item="1"/>
        </tpls>
      </m>
      <m>
        <tpls c="8">
          <tpl fld="1" item="21"/>
          <tpl hier="17" item="3"/>
          <tpl hier="19" item="14"/>
          <tpl hier="20" item="2"/>
          <tpl hier="22" item="11"/>
          <tpl hier="23" item="5"/>
          <tpl hier="24" item="4"/>
          <tpl fld="0" item="1"/>
        </tpls>
      </m>
      <m>
        <tpls c="8">
          <tpl fld="1" item="5"/>
          <tpl hier="17" item="3"/>
          <tpl hier="19" item="14"/>
          <tpl hier="20" item="2"/>
          <tpl hier="22" item="11"/>
          <tpl hier="23" item="5"/>
          <tpl hier="24" item="4"/>
          <tpl fld="0" item="1"/>
        </tpls>
      </m>
      <m>
        <tpls c="8">
          <tpl fld="1" item="197"/>
          <tpl hier="17" item="3"/>
          <tpl hier="19" item="14"/>
          <tpl hier="20" item="2"/>
          <tpl hier="22" item="11"/>
          <tpl hier="23" item="5"/>
          <tpl hier="24" item="4"/>
          <tpl fld="0" item="1"/>
        </tpls>
      </m>
      <m>
        <tpls c="8">
          <tpl fld="1" item="193"/>
          <tpl hier="17" item="3"/>
          <tpl hier="19" item="14"/>
          <tpl hier="20" item="2"/>
          <tpl hier="22" item="11"/>
          <tpl hier="23" item="5"/>
          <tpl hier="24" item="4"/>
          <tpl fld="0" item="1"/>
        </tpls>
      </m>
      <m>
        <tpls c="8">
          <tpl fld="1" item="189"/>
          <tpl hier="17" item="3"/>
          <tpl hier="19" item="14"/>
          <tpl hier="20" item="2"/>
          <tpl hier="22" item="11"/>
          <tpl hier="23" item="5"/>
          <tpl hier="24" item="4"/>
          <tpl fld="0" item="1"/>
        </tpls>
      </m>
      <m>
        <tpls c="8">
          <tpl fld="1" item="185"/>
          <tpl hier="17" item="3"/>
          <tpl hier="19" item="14"/>
          <tpl hier="20" item="2"/>
          <tpl hier="22" item="11"/>
          <tpl hier="23" item="5"/>
          <tpl hier="24" item="4"/>
          <tpl fld="0" item="1"/>
        </tpls>
      </m>
      <m>
        <tpls c="8">
          <tpl fld="1" item="181"/>
          <tpl hier="17" item="3"/>
          <tpl hier="19" item="14"/>
          <tpl hier="20" item="2"/>
          <tpl hier="22" item="11"/>
          <tpl hier="23" item="5"/>
          <tpl hier="24" item="4"/>
          <tpl fld="0" item="1"/>
        </tpls>
      </m>
      <m>
        <tpls c="8">
          <tpl fld="1" item="177"/>
          <tpl hier="17" item="3"/>
          <tpl hier="19" item="14"/>
          <tpl hier="20" item="2"/>
          <tpl hier="22" item="11"/>
          <tpl hier="23" item="5"/>
          <tpl hier="24" item="4"/>
          <tpl fld="0" item="1"/>
        </tpls>
      </m>
      <m>
        <tpls c="8">
          <tpl fld="1" item="173"/>
          <tpl hier="17" item="3"/>
          <tpl hier="19" item="14"/>
          <tpl hier="20" item="2"/>
          <tpl hier="22" item="11"/>
          <tpl hier="23" item="5"/>
          <tpl hier="24" item="4"/>
          <tpl fld="0" item="1"/>
        </tpls>
      </m>
      <m>
        <tpls c="8">
          <tpl fld="1" item="169"/>
          <tpl hier="17" item="3"/>
          <tpl hier="19" item="14"/>
          <tpl hier="20" item="2"/>
          <tpl hier="22" item="11"/>
          <tpl hier="23" item="5"/>
          <tpl hier="24" item="4"/>
          <tpl fld="0" item="1"/>
        </tpls>
      </m>
      <m>
        <tpls c="8">
          <tpl fld="1" item="165"/>
          <tpl hier="17" item="3"/>
          <tpl hier="19" item="14"/>
          <tpl hier="20" item="2"/>
          <tpl hier="22" item="11"/>
          <tpl hier="23" item="5"/>
          <tpl hier="24" item="4"/>
          <tpl fld="0" item="1"/>
        </tpls>
      </m>
      <m>
        <tpls c="8">
          <tpl fld="1" item="161"/>
          <tpl hier="17" item="3"/>
          <tpl hier="19" item="14"/>
          <tpl hier="20" item="2"/>
          <tpl hier="22" item="11"/>
          <tpl hier="23" item="5"/>
          <tpl hier="24" item="4"/>
          <tpl fld="0" item="1"/>
        </tpls>
      </m>
      <m>
        <tpls c="8">
          <tpl fld="1" item="157"/>
          <tpl hier="17" item="3"/>
          <tpl hier="19" item="14"/>
          <tpl hier="20" item="2"/>
          <tpl hier="22" item="11"/>
          <tpl hier="23" item="5"/>
          <tpl hier="24" item="4"/>
          <tpl fld="0" item="1"/>
        </tpls>
      </m>
      <m>
        <tpls c="8">
          <tpl fld="1" item="153"/>
          <tpl hier="17" item="3"/>
          <tpl hier="19" item="14"/>
          <tpl hier="20" item="2"/>
          <tpl hier="22" item="11"/>
          <tpl hier="23" item="5"/>
          <tpl hier="24" item="4"/>
          <tpl fld="0" item="1"/>
        </tpls>
      </m>
      <m>
        <tpls c="8">
          <tpl fld="1" item="149"/>
          <tpl hier="17" item="3"/>
          <tpl hier="19" item="14"/>
          <tpl hier="20" item="2"/>
          <tpl hier="22" item="11"/>
          <tpl hier="23" item="5"/>
          <tpl hier="24" item="4"/>
          <tpl fld="0" item="1"/>
        </tpls>
      </m>
      <m>
        <tpls c="8">
          <tpl fld="1" item="145"/>
          <tpl hier="17" item="3"/>
          <tpl hier="19" item="14"/>
          <tpl hier="20" item="2"/>
          <tpl hier="22" item="11"/>
          <tpl hier="23" item="5"/>
          <tpl hier="24" item="4"/>
          <tpl fld="0" item="1"/>
        </tpls>
      </m>
      <m>
        <tpls c="8">
          <tpl fld="1" item="141"/>
          <tpl hier="17" item="3"/>
          <tpl hier="19" item="14"/>
          <tpl hier="20" item="2"/>
          <tpl hier="22" item="11"/>
          <tpl hier="23" item="5"/>
          <tpl hier="24" item="4"/>
          <tpl fld="0" item="1"/>
        </tpls>
      </m>
      <m>
        <tpls c="8">
          <tpl fld="1" item="113"/>
          <tpl hier="17" item="3"/>
          <tpl hier="19" item="14"/>
          <tpl hier="20" item="2"/>
          <tpl hier="22" item="11"/>
          <tpl hier="23" item="5"/>
          <tpl hier="24" item="4"/>
          <tpl fld="0" item="1"/>
        </tpls>
      </m>
      <m>
        <tpls c="8">
          <tpl fld="1" item="109"/>
          <tpl hier="17" item="3"/>
          <tpl hier="19" item="14"/>
          <tpl hier="20" item="2"/>
          <tpl hier="22" item="11"/>
          <tpl hier="23" item="5"/>
          <tpl hier="24" item="4"/>
          <tpl fld="0" item="1"/>
        </tpls>
      </m>
      <m>
        <tpls c="8">
          <tpl fld="1" item="105"/>
          <tpl hier="17" item="3"/>
          <tpl hier="19" item="14"/>
          <tpl hier="20" item="2"/>
          <tpl hier="22" item="11"/>
          <tpl hier="23" item="5"/>
          <tpl hier="24" item="4"/>
          <tpl fld="0" item="1"/>
        </tpls>
      </m>
      <m>
        <tpls c="8">
          <tpl fld="1" item="101"/>
          <tpl hier="17" item="3"/>
          <tpl hier="19" item="14"/>
          <tpl hier="20" item="2"/>
          <tpl hier="22" item="11"/>
          <tpl hier="23" item="5"/>
          <tpl hier="24" item="4"/>
          <tpl fld="0" item="1"/>
        </tpls>
      </m>
      <m>
        <tpls c="8">
          <tpl fld="1" item="97"/>
          <tpl hier="17" item="3"/>
          <tpl hier="19" item="14"/>
          <tpl hier="20" item="2"/>
          <tpl hier="22" item="11"/>
          <tpl hier="23" item="5"/>
          <tpl hier="24" item="4"/>
          <tpl fld="0" item="1"/>
        </tpls>
      </m>
      <m>
        <tpls c="8">
          <tpl fld="1" item="89"/>
          <tpl hier="17" item="3"/>
          <tpl hier="19" item="14"/>
          <tpl hier="20" item="2"/>
          <tpl hier="22" item="11"/>
          <tpl hier="23" item="5"/>
          <tpl hier="24" item="4"/>
          <tpl fld="0" item="1"/>
        </tpls>
      </m>
      <m>
        <tpls c="8">
          <tpl fld="1" item="65"/>
          <tpl hier="17" item="3"/>
          <tpl hier="19" item="14"/>
          <tpl hier="20" item="2"/>
          <tpl hier="22" item="11"/>
          <tpl hier="23" item="5"/>
          <tpl hier="24" item="4"/>
          <tpl fld="0" item="1"/>
        </tpls>
      </m>
      <m>
        <tpls c="8">
          <tpl fld="1" item="41"/>
          <tpl hier="17" item="3"/>
          <tpl hier="19" item="14"/>
          <tpl hier="20" item="2"/>
          <tpl hier="22" item="11"/>
          <tpl hier="23" item="5"/>
          <tpl hier="24" item="4"/>
          <tpl fld="0" item="1"/>
        </tpls>
      </m>
      <m>
        <tpls c="8">
          <tpl fld="1" item="13"/>
          <tpl hier="17" item="3"/>
          <tpl hier="19" item="14"/>
          <tpl hier="20" item="2"/>
          <tpl hier="22" item="11"/>
          <tpl hier="23" item="5"/>
          <tpl hier="24" item="4"/>
          <tpl fld="0" item="1"/>
        </tpls>
      </m>
      <m>
        <tpls c="8">
          <tpl fld="1" item="197"/>
          <tpl hier="17" item="3"/>
          <tpl hier="19" item="14"/>
          <tpl hier="20" item="2"/>
          <tpl hier="22" item="11"/>
          <tpl hier="23" item="5"/>
          <tpl hier="24" item="4"/>
          <tpl fld="0" item="0"/>
        </tpls>
      </m>
      <m>
        <tpls c="8">
          <tpl fld="1" item="193"/>
          <tpl hier="17" item="3"/>
          <tpl hier="19" item="14"/>
          <tpl hier="20" item="2"/>
          <tpl hier="22" item="11"/>
          <tpl hier="23" item="5"/>
          <tpl hier="24" item="4"/>
          <tpl fld="0" item="0"/>
        </tpls>
      </m>
      <m>
        <tpls c="8">
          <tpl fld="1" item="189"/>
          <tpl hier="17" item="3"/>
          <tpl hier="19" item="14"/>
          <tpl hier="20" item="2"/>
          <tpl hier="22" item="11"/>
          <tpl hier="23" item="5"/>
          <tpl hier="24" item="4"/>
          <tpl fld="0" item="0"/>
        </tpls>
      </m>
      <m>
        <tpls c="8">
          <tpl fld="1" item="185"/>
          <tpl hier="17" item="3"/>
          <tpl hier="19" item="14"/>
          <tpl hier="20" item="2"/>
          <tpl hier="22" item="11"/>
          <tpl hier="23" item="5"/>
          <tpl hier="24" item="4"/>
          <tpl fld="0" item="0"/>
        </tpls>
      </m>
      <m>
        <tpls c="8">
          <tpl fld="1" item="181"/>
          <tpl hier="17" item="3"/>
          <tpl hier="19" item="14"/>
          <tpl hier="20" item="2"/>
          <tpl hier="22" item="11"/>
          <tpl hier="23" item="5"/>
          <tpl hier="24" item="4"/>
          <tpl fld="0" item="0"/>
        </tpls>
      </m>
      <m>
        <tpls c="8">
          <tpl fld="1" item="177"/>
          <tpl hier="17" item="3"/>
          <tpl hier="19" item="14"/>
          <tpl hier="20" item="2"/>
          <tpl hier="22" item="11"/>
          <tpl hier="23" item="5"/>
          <tpl hier="24" item="4"/>
          <tpl fld="0" item="0"/>
        </tpls>
      </m>
      <m>
        <tpls c="8">
          <tpl fld="1" item="173"/>
          <tpl hier="17" item="3"/>
          <tpl hier="19" item="14"/>
          <tpl hier="20" item="2"/>
          <tpl hier="22" item="11"/>
          <tpl hier="23" item="5"/>
          <tpl hier="24" item="4"/>
          <tpl fld="0" item="0"/>
        </tpls>
      </m>
      <m>
        <tpls c="8">
          <tpl fld="1" item="169"/>
          <tpl hier="17" item="3"/>
          <tpl hier="19" item="14"/>
          <tpl hier="20" item="2"/>
          <tpl hier="22" item="11"/>
          <tpl hier="23" item="5"/>
          <tpl hier="24" item="4"/>
          <tpl fld="0" item="0"/>
        </tpls>
      </m>
      <m>
        <tpls c="8">
          <tpl fld="1" item="165"/>
          <tpl hier="17" item="3"/>
          <tpl hier="19" item="14"/>
          <tpl hier="20" item="2"/>
          <tpl hier="22" item="11"/>
          <tpl hier="23" item="5"/>
          <tpl hier="24" item="4"/>
          <tpl fld="0" item="0"/>
        </tpls>
      </m>
      <m>
        <tpls c="8">
          <tpl fld="1" item="161"/>
          <tpl hier="17" item="3"/>
          <tpl hier="19" item="14"/>
          <tpl hier="20" item="2"/>
          <tpl hier="22" item="11"/>
          <tpl hier="23" item="5"/>
          <tpl hier="24" item="4"/>
          <tpl fld="0" item="0"/>
        </tpls>
      </m>
      <m>
        <tpls c="8">
          <tpl fld="1" item="157"/>
          <tpl hier="17" item="3"/>
          <tpl hier="19" item="14"/>
          <tpl hier="20" item="2"/>
          <tpl hier="22" item="11"/>
          <tpl hier="23" item="5"/>
          <tpl hier="24" item="4"/>
          <tpl fld="0" item="0"/>
        </tpls>
      </m>
      <m>
        <tpls c="8">
          <tpl fld="1" item="153"/>
          <tpl hier="17" item="3"/>
          <tpl hier="19" item="14"/>
          <tpl hier="20" item="2"/>
          <tpl hier="22" item="11"/>
          <tpl hier="23" item="5"/>
          <tpl hier="24" item="4"/>
          <tpl fld="0" item="0"/>
        </tpls>
      </m>
      <m>
        <tpls c="8">
          <tpl fld="1" item="149"/>
          <tpl hier="17" item="3"/>
          <tpl hier="19" item="14"/>
          <tpl hier="20" item="2"/>
          <tpl hier="22" item="11"/>
          <tpl hier="23" item="5"/>
          <tpl hier="24" item="4"/>
          <tpl fld="0" item="0"/>
        </tpls>
      </m>
      <m>
        <tpls c="8">
          <tpl fld="1" item="145"/>
          <tpl hier="17" item="3"/>
          <tpl hier="19" item="14"/>
          <tpl hier="20" item="2"/>
          <tpl hier="22" item="11"/>
          <tpl hier="23" item="5"/>
          <tpl hier="24" item="4"/>
          <tpl fld="0" item="0"/>
        </tpls>
      </m>
      <m>
        <tpls c="8">
          <tpl fld="1" item="141"/>
          <tpl hier="17" item="3"/>
          <tpl hier="19" item="14"/>
          <tpl hier="20" item="2"/>
          <tpl hier="22" item="11"/>
          <tpl hier="23" item="5"/>
          <tpl hier="24" item="4"/>
          <tpl fld="0" item="0"/>
        </tpls>
      </m>
      <m>
        <tpls c="8">
          <tpl fld="1" item="137"/>
          <tpl hier="17" item="3"/>
          <tpl hier="19" item="14"/>
          <tpl hier="20" item="2"/>
          <tpl hier="22" item="11"/>
          <tpl hier="23" item="5"/>
          <tpl hier="24" item="4"/>
          <tpl fld="0" item="0"/>
        </tpls>
      </m>
      <m>
        <tpls c="8">
          <tpl fld="1" item="133"/>
          <tpl hier="17" item="3"/>
          <tpl hier="19" item="14"/>
          <tpl hier="20" item="2"/>
          <tpl hier="22" item="11"/>
          <tpl hier="23" item="5"/>
          <tpl hier="24" item="4"/>
          <tpl fld="0" item="0"/>
        </tpls>
      </m>
      <m>
        <tpls c="8">
          <tpl fld="1" item="129"/>
          <tpl hier="17" item="3"/>
          <tpl hier="19" item="14"/>
          <tpl hier="20" item="2"/>
          <tpl hier="22" item="11"/>
          <tpl hier="23" item="5"/>
          <tpl hier="24" item="4"/>
          <tpl fld="0" item="0"/>
        </tpls>
      </m>
      <m>
        <tpls c="8">
          <tpl fld="1" item="125"/>
          <tpl hier="17" item="3"/>
          <tpl hier="19" item="14"/>
          <tpl hier="20" item="2"/>
          <tpl hier="22" item="11"/>
          <tpl hier="23" item="5"/>
          <tpl hier="24" item="4"/>
          <tpl fld="0" item="0"/>
        </tpls>
      </m>
      <m>
        <tpls c="8">
          <tpl fld="1" item="121"/>
          <tpl hier="17" item="3"/>
          <tpl hier="19" item="14"/>
          <tpl hier="20" item="2"/>
          <tpl hier="22" item="11"/>
          <tpl hier="23" item="5"/>
          <tpl hier="24" item="4"/>
          <tpl fld="0" item="0"/>
        </tpls>
      </m>
      <m>
        <tpls c="8">
          <tpl fld="1" item="117"/>
          <tpl hier="17" item="3"/>
          <tpl hier="19" item="14"/>
          <tpl hier="20" item="2"/>
          <tpl hier="22" item="11"/>
          <tpl hier="23" item="5"/>
          <tpl hier="24" item="4"/>
          <tpl fld="0" item="0"/>
        </tpls>
      </m>
      <m>
        <tpls c="8">
          <tpl fld="1" item="113"/>
          <tpl hier="17" item="3"/>
          <tpl hier="19" item="14"/>
          <tpl hier="20" item="2"/>
          <tpl hier="22" item="11"/>
          <tpl hier="23" item="5"/>
          <tpl hier="24" item="4"/>
          <tpl fld="0" item="0"/>
        </tpls>
      </m>
      <m>
        <tpls c="8">
          <tpl fld="1" item="109"/>
          <tpl hier="17" item="3"/>
          <tpl hier="19" item="14"/>
          <tpl hier="20" item="2"/>
          <tpl hier="22" item="11"/>
          <tpl hier="23" item="5"/>
          <tpl hier="24" item="4"/>
          <tpl fld="0" item="0"/>
        </tpls>
      </m>
      <m>
        <tpls c="8">
          <tpl fld="1" item="105"/>
          <tpl hier="17" item="3"/>
          <tpl hier="19" item="14"/>
          <tpl hier="20" item="2"/>
          <tpl hier="22" item="11"/>
          <tpl hier="23" item="5"/>
          <tpl hier="24" item="4"/>
          <tpl fld="0" item="0"/>
        </tpls>
      </m>
      <m>
        <tpls c="8">
          <tpl fld="1" item="101"/>
          <tpl hier="17" item="3"/>
          <tpl hier="19" item="14"/>
          <tpl hier="20" item="2"/>
          <tpl hier="22" item="11"/>
          <tpl hier="23" item="5"/>
          <tpl hier="24" item="4"/>
          <tpl fld="0" item="0"/>
        </tpls>
      </m>
      <m>
        <tpls c="8">
          <tpl fld="1" item="97"/>
          <tpl hier="17" item="3"/>
          <tpl hier="19" item="14"/>
          <tpl hier="20" item="2"/>
          <tpl hier="22" item="11"/>
          <tpl hier="23" item="5"/>
          <tpl hier="24" item="4"/>
          <tpl fld="0" item="0"/>
        </tpls>
      </m>
      <m>
        <tpls c="8">
          <tpl fld="1" item="93"/>
          <tpl hier="17" item="3"/>
          <tpl hier="19" item="14"/>
          <tpl hier="20" item="2"/>
          <tpl hier="22" item="11"/>
          <tpl hier="23" item="5"/>
          <tpl hier="24" item="4"/>
          <tpl fld="0" item="0"/>
        </tpls>
      </m>
      <m>
        <tpls c="8">
          <tpl fld="1" item="89"/>
          <tpl hier="17" item="3"/>
          <tpl hier="19" item="14"/>
          <tpl hier="20" item="2"/>
          <tpl hier="22" item="11"/>
          <tpl hier="23" item="5"/>
          <tpl hier="24" item="4"/>
          <tpl fld="0" item="0"/>
        </tpls>
      </m>
      <m>
        <tpls c="8">
          <tpl fld="1" item="85"/>
          <tpl hier="17" item="3"/>
          <tpl hier="19" item="14"/>
          <tpl hier="20" item="2"/>
          <tpl hier="22" item="11"/>
          <tpl hier="23" item="5"/>
          <tpl hier="24" item="4"/>
          <tpl fld="0" item="0"/>
        </tpls>
      </m>
      <m>
        <tpls c="8">
          <tpl fld="1" item="81"/>
          <tpl hier="17" item="3"/>
          <tpl hier="19" item="14"/>
          <tpl hier="20" item="2"/>
          <tpl hier="22" item="11"/>
          <tpl hier="23" item="5"/>
          <tpl hier="24" item="4"/>
          <tpl fld="0" item="0"/>
        </tpls>
      </m>
      <m>
        <tpls c="8">
          <tpl fld="1" item="77"/>
          <tpl hier="17" item="3"/>
          <tpl hier="19" item="14"/>
          <tpl hier="20" item="2"/>
          <tpl hier="22" item="11"/>
          <tpl hier="23" item="5"/>
          <tpl hier="24" item="4"/>
          <tpl fld="0" item="0"/>
        </tpls>
      </m>
      <m>
        <tpls c="8">
          <tpl fld="1" item="73"/>
          <tpl hier="17" item="3"/>
          <tpl hier="19" item="14"/>
          <tpl hier="20" item="2"/>
          <tpl hier="22" item="11"/>
          <tpl hier="23" item="5"/>
          <tpl hier="24" item="4"/>
          <tpl fld="0" item="0"/>
        </tpls>
      </m>
      <m>
        <tpls c="8">
          <tpl fld="1" item="69"/>
          <tpl hier="17" item="3"/>
          <tpl hier="19" item="14"/>
          <tpl hier="20" item="2"/>
          <tpl hier="22" item="11"/>
          <tpl hier="23" item="5"/>
          <tpl hier="24" item="4"/>
          <tpl fld="0" item="0"/>
        </tpls>
      </m>
      <m>
        <tpls c="8">
          <tpl fld="1" item="65"/>
          <tpl hier="17" item="3"/>
          <tpl hier="19" item="14"/>
          <tpl hier="20" item="2"/>
          <tpl hier="22" item="11"/>
          <tpl hier="23" item="5"/>
          <tpl hier="24" item="4"/>
          <tpl fld="0" item="0"/>
        </tpls>
      </m>
      <m>
        <tpls c="8">
          <tpl fld="1" item="61"/>
          <tpl hier="17" item="3"/>
          <tpl hier="19" item="14"/>
          <tpl hier="20" item="2"/>
          <tpl hier="22" item="11"/>
          <tpl hier="23" item="5"/>
          <tpl hier="24" item="4"/>
          <tpl fld="0" item="0"/>
        </tpls>
      </m>
      <m>
        <tpls c="8">
          <tpl fld="1" item="57"/>
          <tpl hier="17" item="3"/>
          <tpl hier="19" item="14"/>
          <tpl hier="20" item="2"/>
          <tpl hier="22" item="11"/>
          <tpl hier="23" item="5"/>
          <tpl hier="24" item="4"/>
          <tpl fld="0" item="0"/>
        </tpls>
      </m>
      <m>
        <tpls c="8">
          <tpl fld="1" item="53"/>
          <tpl hier="17" item="3"/>
          <tpl hier="19" item="14"/>
          <tpl hier="20" item="2"/>
          <tpl hier="22" item="11"/>
          <tpl hier="23" item="5"/>
          <tpl hier="24" item="4"/>
          <tpl fld="0" item="0"/>
        </tpls>
      </m>
      <m>
        <tpls c="8">
          <tpl fld="1" item="49"/>
          <tpl hier="17" item="3"/>
          <tpl hier="19" item="14"/>
          <tpl hier="20" item="2"/>
          <tpl hier="22" item="11"/>
          <tpl hier="23" item="5"/>
          <tpl hier="24" item="4"/>
          <tpl fld="0" item="0"/>
        </tpls>
      </m>
      <m>
        <tpls c="8">
          <tpl fld="1" item="45"/>
          <tpl hier="17" item="3"/>
          <tpl hier="19" item="14"/>
          <tpl hier="20" item="2"/>
          <tpl hier="22" item="11"/>
          <tpl hier="23" item="5"/>
          <tpl hier="24" item="4"/>
          <tpl fld="0" item="0"/>
        </tpls>
      </m>
      <m>
        <tpls c="8">
          <tpl fld="1" item="41"/>
          <tpl hier="17" item="3"/>
          <tpl hier="19" item="14"/>
          <tpl hier="20" item="2"/>
          <tpl hier="22" item="11"/>
          <tpl hier="23" item="5"/>
          <tpl hier="24" item="4"/>
          <tpl fld="0" item="0"/>
        </tpls>
      </m>
      <m>
        <tpls c="8">
          <tpl fld="1" item="37"/>
          <tpl hier="17" item="3"/>
          <tpl hier="19" item="14"/>
          <tpl hier="20" item="2"/>
          <tpl hier="22" item="11"/>
          <tpl hier="23" item="5"/>
          <tpl hier="24" item="4"/>
          <tpl fld="0" item="0"/>
        </tpls>
      </m>
      <m>
        <tpls c="8">
          <tpl fld="1" item="33"/>
          <tpl hier="17" item="3"/>
          <tpl hier="19" item="14"/>
          <tpl hier="20" item="2"/>
          <tpl hier="22" item="11"/>
          <tpl hier="23" item="5"/>
          <tpl hier="24" item="4"/>
          <tpl fld="0" item="0"/>
        </tpls>
      </m>
      <m>
        <tpls c="8">
          <tpl fld="1" item="29"/>
          <tpl hier="17" item="3"/>
          <tpl hier="19" item="14"/>
          <tpl hier="20" item="2"/>
          <tpl hier="22" item="11"/>
          <tpl hier="23" item="5"/>
          <tpl hier="24" item="4"/>
          <tpl fld="0" item="0"/>
        </tpls>
      </m>
      <m>
        <tpls c="8">
          <tpl fld="1" item="25"/>
          <tpl hier="17" item="3"/>
          <tpl hier="19" item="14"/>
          <tpl hier="20" item="2"/>
          <tpl hier="22" item="11"/>
          <tpl hier="23" item="5"/>
          <tpl hier="24" item="4"/>
          <tpl fld="0" item="0"/>
        </tpls>
      </m>
      <m>
        <tpls c="8">
          <tpl fld="1" item="21"/>
          <tpl hier="17" item="3"/>
          <tpl hier="19" item="14"/>
          <tpl hier="20" item="2"/>
          <tpl hier="22" item="11"/>
          <tpl hier="23" item="5"/>
          <tpl hier="24" item="4"/>
          <tpl fld="0" item="0"/>
        </tpls>
      </m>
      <m>
        <tpls c="8">
          <tpl fld="1" item="13"/>
          <tpl hier="17" item="3"/>
          <tpl hier="19" item="14"/>
          <tpl hier="20" item="2"/>
          <tpl hier="22" item="11"/>
          <tpl hier="23" item="5"/>
          <tpl hier="24" item="4"/>
          <tpl fld="0" item="0"/>
        </tpls>
      </m>
      <m>
        <tpls c="8">
          <tpl fld="1" item="9"/>
          <tpl hier="17" item="3"/>
          <tpl hier="19" item="14"/>
          <tpl hier="20" item="2"/>
          <tpl hier="22" item="11"/>
          <tpl hier="23" item="5"/>
          <tpl hier="24" item="4"/>
          <tpl fld="0" item="0"/>
        </tpls>
      </m>
      <m>
        <tpls c="8">
          <tpl fld="1" item="5"/>
          <tpl hier="17" item="3"/>
          <tpl hier="19" item="14"/>
          <tpl hier="20" item="2"/>
          <tpl hier="22" item="11"/>
          <tpl hier="23" item="5"/>
          <tpl hier="24" item="4"/>
          <tpl fld="0" item="0"/>
        </tpls>
      </m>
      <m>
        <tpls c="8">
          <tpl fld="1" item="1"/>
          <tpl hier="17" item="3"/>
          <tpl hier="19" item="14"/>
          <tpl hier="20" item="2"/>
          <tpl hier="22" item="11"/>
          <tpl hier="23" item="5"/>
          <tpl hier="24" item="4"/>
          <tpl fld="0" item="0"/>
        </tpls>
      </m>
      <m>
        <tpls c="8">
          <tpl fld="1" item="121"/>
          <tpl hier="17" item="3"/>
          <tpl hier="19" item="14"/>
          <tpl hier="20" item="2"/>
          <tpl hier="22" item="11"/>
          <tpl hier="23" item="5"/>
          <tpl hier="24" item="4"/>
          <tpl fld="0" item="1"/>
        </tpls>
      </m>
      <m>
        <tpls c="8">
          <tpl fld="1" item="93"/>
          <tpl hier="17" item="3"/>
          <tpl hier="19" item="14"/>
          <tpl hier="20" item="2"/>
          <tpl hier="22" item="11"/>
          <tpl hier="23" item="5"/>
          <tpl hier="24" item="4"/>
          <tpl fld="0" item="1"/>
        </tpls>
      </m>
      <m>
        <tpls c="8">
          <tpl fld="1" item="61"/>
          <tpl hier="17" item="3"/>
          <tpl hier="19" item="14"/>
          <tpl hier="20" item="2"/>
          <tpl hier="22" item="11"/>
          <tpl hier="23" item="5"/>
          <tpl hier="24" item="4"/>
          <tpl fld="0" item="1"/>
        </tpls>
      </m>
      <m>
        <tpls c="8">
          <tpl fld="1" item="33"/>
          <tpl hier="17" item="3"/>
          <tpl hier="19" item="14"/>
          <tpl hier="20" item="2"/>
          <tpl hier="22" item="11"/>
          <tpl hier="23" item="5"/>
          <tpl hier="24" item="4"/>
          <tpl fld="0" item="1"/>
        </tpls>
      </m>
      <m>
        <tpls c="8">
          <tpl fld="1" item="9"/>
          <tpl hier="17" item="3"/>
          <tpl hier="19" item="14"/>
          <tpl hier="20" item="2"/>
          <tpl hier="22" item="11"/>
          <tpl hier="23" item="5"/>
          <tpl hier="24" item="4"/>
          <tpl fld="0" item="1"/>
        </tpls>
      </m>
      <m>
        <tpls c="8">
          <tpl fld="1" item="156"/>
          <tpl hier="17" item="3"/>
          <tpl hier="19" item="14"/>
          <tpl hier="20" item="2"/>
          <tpl hier="22" item="11"/>
          <tpl hier="23" item="5"/>
          <tpl hier="24" item="4"/>
          <tpl fld="0" item="0"/>
        </tpls>
      </m>
      <m>
        <tpls c="8">
          <tpl fld="1" item="156"/>
          <tpl hier="17" item="3"/>
          <tpl hier="19" item="14"/>
          <tpl hier="20" item="2"/>
          <tpl hier="22" item="11"/>
          <tpl hier="23" item="5"/>
          <tpl hier="24" item="4"/>
          <tpl fld="0" item="1"/>
        </tpls>
      </m>
      <m>
        <tpls c="8">
          <tpl fld="1" item="92"/>
          <tpl hier="17" item="3"/>
          <tpl hier="19" item="14"/>
          <tpl hier="20" item="2"/>
          <tpl hier="22" item="11"/>
          <tpl hier="23" item="5"/>
          <tpl hier="24" item="4"/>
          <tpl fld="0" item="0"/>
        </tpls>
      </m>
      <m>
        <tpls c="8">
          <tpl fld="1" item="92"/>
          <tpl hier="17" item="3"/>
          <tpl hier="19" item="14"/>
          <tpl hier="20" item="2"/>
          <tpl hier="22" item="11"/>
          <tpl hier="23" item="5"/>
          <tpl hier="24" item="4"/>
          <tpl fld="0" item="1"/>
        </tpls>
      </m>
      <m>
        <tpls c="8">
          <tpl fld="1" item="36"/>
          <tpl hier="17" item="3"/>
          <tpl hier="19" item="14"/>
          <tpl hier="20" item="2"/>
          <tpl hier="22" item="11"/>
          <tpl hier="23" item="5"/>
          <tpl hier="24" item="4"/>
          <tpl fld="0" item="0"/>
        </tpls>
      </m>
      <m>
        <tpls c="8">
          <tpl fld="1" item="36"/>
          <tpl hier="17" item="3"/>
          <tpl hier="19" item="14"/>
          <tpl hier="20" item="2"/>
          <tpl hier="22" item="11"/>
          <tpl hier="23" item="5"/>
          <tpl hier="24" item="4"/>
          <tpl fld="0" item="1"/>
        </tpls>
      </m>
      <m>
        <tpls c="8">
          <tpl hier="16" item="4294967295"/>
          <tpl hier="17" item="3"/>
          <tpl hier="19" item="14"/>
          <tpl hier="20" item="2"/>
          <tpl hier="22" item="11"/>
          <tpl hier="23" item="5"/>
          <tpl hier="24" item="4"/>
          <tpl fld="0" item="0"/>
        </tpls>
      </m>
      <m>
        <tpls c="8">
          <tpl hier="16" item="4294967295"/>
          <tpl hier="17" item="3"/>
          <tpl hier="19" item="14"/>
          <tpl hier="20" item="2"/>
          <tpl hier="22" item="11"/>
          <tpl hier="23" item="5"/>
          <tpl hier="24" item="4"/>
          <tpl fld="0" item="1"/>
        </tpls>
      </m>
      <m>
        <tpls c="8">
          <tpl fld="1" item="192"/>
          <tpl hier="17" item="3"/>
          <tpl hier="19" item="14"/>
          <tpl hier="20" item="2"/>
          <tpl hier="22" item="11"/>
          <tpl hier="23" item="5"/>
          <tpl hier="24" item="4"/>
          <tpl fld="0" item="0"/>
        </tpls>
      </m>
      <m>
        <tpls c="8">
          <tpl fld="1" item="192"/>
          <tpl hier="17" item="3"/>
          <tpl hier="19" item="14"/>
          <tpl hier="20" item="2"/>
          <tpl hier="22" item="11"/>
          <tpl hier="23" item="5"/>
          <tpl hier="24" item="4"/>
          <tpl fld="0" item="1"/>
        </tpls>
      </m>
      <m>
        <tpls c="8">
          <tpl fld="1" item="184"/>
          <tpl hier="17" item="3"/>
          <tpl hier="19" item="14"/>
          <tpl hier="20" item="2"/>
          <tpl hier="22" item="11"/>
          <tpl hier="23" item="5"/>
          <tpl hier="24" item="4"/>
          <tpl fld="0" item="0"/>
        </tpls>
      </m>
      <m>
        <tpls c="8">
          <tpl fld="1" item="184"/>
          <tpl hier="17" item="3"/>
          <tpl hier="19" item="14"/>
          <tpl hier="20" item="2"/>
          <tpl hier="22" item="11"/>
          <tpl hier="23" item="5"/>
          <tpl hier="24" item="4"/>
          <tpl fld="0" item="1"/>
        </tpls>
      </m>
      <m>
        <tpls c="8">
          <tpl fld="1" item="176"/>
          <tpl hier="17" item="3"/>
          <tpl hier="19" item="14"/>
          <tpl hier="20" item="2"/>
          <tpl hier="22" item="11"/>
          <tpl hier="23" item="5"/>
          <tpl hier="24" item="4"/>
          <tpl fld="0" item="0"/>
        </tpls>
      </m>
      <m>
        <tpls c="8">
          <tpl fld="1" item="176"/>
          <tpl hier="17" item="3"/>
          <tpl hier="19" item="14"/>
          <tpl hier="20" item="2"/>
          <tpl hier="22" item="11"/>
          <tpl hier="23" item="5"/>
          <tpl hier="24" item="4"/>
          <tpl fld="0" item="1"/>
        </tpls>
      </m>
      <m>
        <tpls c="8">
          <tpl fld="1" item="168"/>
          <tpl hier="17" item="3"/>
          <tpl hier="19" item="14"/>
          <tpl hier="20" item="2"/>
          <tpl hier="22" item="11"/>
          <tpl hier="23" item="5"/>
          <tpl hier="24" item="4"/>
          <tpl fld="0" item="0"/>
        </tpls>
      </m>
      <m>
        <tpls c="8">
          <tpl fld="1" item="168"/>
          <tpl hier="17" item="3"/>
          <tpl hier="19" item="14"/>
          <tpl hier="20" item="2"/>
          <tpl hier="22" item="11"/>
          <tpl hier="23" item="5"/>
          <tpl hier="24" item="4"/>
          <tpl fld="0" item="1"/>
        </tpls>
      </m>
      <m>
        <tpls c="8">
          <tpl fld="1" item="160"/>
          <tpl hier="17" item="3"/>
          <tpl hier="19" item="14"/>
          <tpl hier="20" item="2"/>
          <tpl hier="22" item="11"/>
          <tpl hier="23" item="5"/>
          <tpl hier="24" item="4"/>
          <tpl fld="0" item="0"/>
        </tpls>
      </m>
      <m>
        <tpls c="8">
          <tpl fld="1" item="160"/>
          <tpl hier="17" item="3"/>
          <tpl hier="19" item="14"/>
          <tpl hier="20" item="2"/>
          <tpl hier="22" item="11"/>
          <tpl hier="23" item="5"/>
          <tpl hier="24" item="4"/>
          <tpl fld="0" item="1"/>
        </tpls>
      </m>
      <m>
        <tpls c="8">
          <tpl fld="1" item="152"/>
          <tpl hier="17" item="3"/>
          <tpl hier="19" item="14"/>
          <tpl hier="20" item="2"/>
          <tpl hier="22" item="11"/>
          <tpl hier="23" item="5"/>
          <tpl hier="24" item="4"/>
          <tpl fld="0" item="0"/>
        </tpls>
      </m>
      <m>
        <tpls c="8">
          <tpl fld="1" item="152"/>
          <tpl hier="17" item="3"/>
          <tpl hier="19" item="14"/>
          <tpl hier="20" item="2"/>
          <tpl hier="22" item="11"/>
          <tpl hier="23" item="5"/>
          <tpl hier="24" item="4"/>
          <tpl fld="0" item="1"/>
        </tpls>
      </m>
      <m>
        <tpls c="8">
          <tpl fld="1" item="144"/>
          <tpl hier="17" item="3"/>
          <tpl hier="19" item="14"/>
          <tpl hier="20" item="2"/>
          <tpl hier="22" item="11"/>
          <tpl hier="23" item="5"/>
          <tpl hier="24" item="4"/>
          <tpl fld="0" item="0"/>
        </tpls>
      </m>
      <m>
        <tpls c="8">
          <tpl fld="1" item="144"/>
          <tpl hier="17" item="3"/>
          <tpl hier="19" item="14"/>
          <tpl hier="20" item="2"/>
          <tpl hier="22" item="11"/>
          <tpl hier="23" item="5"/>
          <tpl hier="24" item="4"/>
          <tpl fld="0" item="1"/>
        </tpls>
      </m>
      <m>
        <tpls c="8">
          <tpl fld="1" item="136"/>
          <tpl hier="17" item="3"/>
          <tpl hier="19" item="14"/>
          <tpl hier="20" item="2"/>
          <tpl hier="22" item="11"/>
          <tpl hier="23" item="5"/>
          <tpl hier="24" item="4"/>
          <tpl fld="0" item="0"/>
        </tpls>
      </m>
      <m>
        <tpls c="8">
          <tpl fld="1" item="136"/>
          <tpl hier="17" item="3"/>
          <tpl hier="19" item="14"/>
          <tpl hier="20" item="2"/>
          <tpl hier="22" item="11"/>
          <tpl hier="23" item="5"/>
          <tpl hier="24" item="4"/>
          <tpl fld="0" item="1"/>
        </tpls>
      </m>
      <m>
        <tpls c="8">
          <tpl fld="1" item="128"/>
          <tpl hier="17" item="3"/>
          <tpl hier="19" item="14"/>
          <tpl hier="20" item="2"/>
          <tpl hier="22" item="11"/>
          <tpl hier="23" item="5"/>
          <tpl hier="24" item="4"/>
          <tpl fld="0" item="0"/>
        </tpls>
      </m>
      <m>
        <tpls c="8">
          <tpl fld="1" item="128"/>
          <tpl hier="17" item="3"/>
          <tpl hier="19" item="14"/>
          <tpl hier="20" item="2"/>
          <tpl hier="22" item="11"/>
          <tpl hier="23" item="5"/>
          <tpl hier="24" item="4"/>
          <tpl fld="0" item="1"/>
        </tpls>
      </m>
      <m>
        <tpls c="8">
          <tpl fld="1" item="120"/>
          <tpl hier="17" item="3"/>
          <tpl hier="19" item="14"/>
          <tpl hier="20" item="2"/>
          <tpl hier="22" item="11"/>
          <tpl hier="23" item="5"/>
          <tpl hier="24" item="4"/>
          <tpl fld="0" item="0"/>
        </tpls>
      </m>
      <m>
        <tpls c="8">
          <tpl fld="1" item="120"/>
          <tpl hier="17" item="3"/>
          <tpl hier="19" item="14"/>
          <tpl hier="20" item="2"/>
          <tpl hier="22" item="11"/>
          <tpl hier="23" item="5"/>
          <tpl hier="24" item="4"/>
          <tpl fld="0" item="1"/>
        </tpls>
      </m>
      <m>
        <tpls c="8">
          <tpl fld="1" item="112"/>
          <tpl hier="17" item="3"/>
          <tpl hier="19" item="14"/>
          <tpl hier="20" item="2"/>
          <tpl hier="22" item="11"/>
          <tpl hier="23" item="5"/>
          <tpl hier="24" item="4"/>
          <tpl fld="0" item="0"/>
        </tpls>
      </m>
      <m>
        <tpls c="8">
          <tpl fld="1" item="112"/>
          <tpl hier="17" item="3"/>
          <tpl hier="19" item="14"/>
          <tpl hier="20" item="2"/>
          <tpl hier="22" item="11"/>
          <tpl hier="23" item="5"/>
          <tpl hier="24" item="4"/>
          <tpl fld="0" item="1"/>
        </tpls>
      </m>
      <m>
        <tpls c="8">
          <tpl fld="1" item="104"/>
          <tpl hier="17" item="3"/>
          <tpl hier="19" item="14"/>
          <tpl hier="20" item="2"/>
          <tpl hier="22" item="11"/>
          <tpl hier="23" item="5"/>
          <tpl hier="24" item="4"/>
          <tpl fld="0" item="0"/>
        </tpls>
      </m>
      <m>
        <tpls c="8">
          <tpl fld="1" item="104"/>
          <tpl hier="17" item="3"/>
          <tpl hier="19" item="14"/>
          <tpl hier="20" item="2"/>
          <tpl hier="22" item="11"/>
          <tpl hier="23" item="5"/>
          <tpl hier="24" item="4"/>
          <tpl fld="0" item="1"/>
        </tpls>
      </m>
      <m>
        <tpls c="8">
          <tpl fld="1" item="96"/>
          <tpl hier="17" item="3"/>
          <tpl hier="19" item="14"/>
          <tpl hier="20" item="2"/>
          <tpl hier="22" item="11"/>
          <tpl hier="23" item="5"/>
          <tpl hier="24" item="4"/>
          <tpl fld="0" item="0"/>
        </tpls>
      </m>
      <m>
        <tpls c="8">
          <tpl fld="1" item="96"/>
          <tpl hier="17" item="3"/>
          <tpl hier="19" item="14"/>
          <tpl hier="20" item="2"/>
          <tpl hier="22" item="11"/>
          <tpl hier="23" item="5"/>
          <tpl hier="24" item="4"/>
          <tpl fld="0" item="1"/>
        </tpls>
      </m>
      <m>
        <tpls c="8">
          <tpl fld="1" item="88"/>
          <tpl hier="17" item="3"/>
          <tpl hier="19" item="14"/>
          <tpl hier="20" item="2"/>
          <tpl hier="22" item="11"/>
          <tpl hier="23" item="5"/>
          <tpl hier="24" item="4"/>
          <tpl fld="0" item="0"/>
        </tpls>
      </m>
      <m>
        <tpls c="8">
          <tpl fld="1" item="88"/>
          <tpl hier="17" item="3"/>
          <tpl hier="19" item="14"/>
          <tpl hier="20" item="2"/>
          <tpl hier="22" item="11"/>
          <tpl hier="23" item="5"/>
          <tpl hier="24" item="4"/>
          <tpl fld="0" item="1"/>
        </tpls>
      </m>
      <m>
        <tpls c="8">
          <tpl fld="1" item="80"/>
          <tpl hier="17" item="3"/>
          <tpl hier="19" item="14"/>
          <tpl hier="20" item="2"/>
          <tpl hier="22" item="11"/>
          <tpl hier="23" item="5"/>
          <tpl hier="24" item="4"/>
          <tpl fld="0" item="0"/>
        </tpls>
      </m>
      <m>
        <tpls c="8">
          <tpl fld="1" item="80"/>
          <tpl hier="17" item="3"/>
          <tpl hier="19" item="14"/>
          <tpl hier="20" item="2"/>
          <tpl hier="22" item="11"/>
          <tpl hier="23" item="5"/>
          <tpl hier="24" item="4"/>
          <tpl fld="0" item="1"/>
        </tpls>
      </m>
      <m>
        <tpls c="8">
          <tpl fld="1" item="72"/>
          <tpl hier="17" item="3"/>
          <tpl hier="19" item="14"/>
          <tpl hier="20" item="2"/>
          <tpl hier="22" item="11"/>
          <tpl hier="23" item="5"/>
          <tpl hier="24" item="4"/>
          <tpl fld="0" item="0"/>
        </tpls>
      </m>
      <m>
        <tpls c="8">
          <tpl fld="1" item="72"/>
          <tpl hier="17" item="3"/>
          <tpl hier="19" item="14"/>
          <tpl hier="20" item="2"/>
          <tpl hier="22" item="11"/>
          <tpl hier="23" item="5"/>
          <tpl hier="24" item="4"/>
          <tpl fld="0" item="1"/>
        </tpls>
      </m>
      <m>
        <tpls c="8">
          <tpl fld="1" item="64"/>
          <tpl hier="17" item="3"/>
          <tpl hier="19" item="14"/>
          <tpl hier="20" item="2"/>
          <tpl hier="22" item="11"/>
          <tpl hier="23" item="5"/>
          <tpl hier="24" item="4"/>
          <tpl fld="0" item="0"/>
        </tpls>
      </m>
      <m>
        <tpls c="8">
          <tpl fld="1" item="64"/>
          <tpl hier="17" item="3"/>
          <tpl hier="19" item="14"/>
          <tpl hier="20" item="2"/>
          <tpl hier="22" item="11"/>
          <tpl hier="23" item="5"/>
          <tpl hier="24" item="4"/>
          <tpl fld="0" item="1"/>
        </tpls>
      </m>
      <m>
        <tpls c="8">
          <tpl fld="1" item="56"/>
          <tpl hier="17" item="3"/>
          <tpl hier="19" item="14"/>
          <tpl hier="20" item="2"/>
          <tpl hier="22" item="11"/>
          <tpl hier="23" item="5"/>
          <tpl hier="24" item="4"/>
          <tpl fld="0" item="0"/>
        </tpls>
      </m>
      <m>
        <tpls c="8">
          <tpl fld="1" item="56"/>
          <tpl hier="17" item="3"/>
          <tpl hier="19" item="14"/>
          <tpl hier="20" item="2"/>
          <tpl hier="22" item="11"/>
          <tpl hier="23" item="5"/>
          <tpl hier="24" item="4"/>
          <tpl fld="0" item="1"/>
        </tpls>
      </m>
      <m>
        <tpls c="8">
          <tpl fld="1" item="48"/>
          <tpl hier="17" item="3"/>
          <tpl hier="19" item="14"/>
          <tpl hier="20" item="2"/>
          <tpl hier="22" item="11"/>
          <tpl hier="23" item="5"/>
          <tpl hier="24" item="4"/>
          <tpl fld="0" item="0"/>
        </tpls>
      </m>
      <m>
        <tpls c="8">
          <tpl fld="1" item="48"/>
          <tpl hier="17" item="3"/>
          <tpl hier="19" item="14"/>
          <tpl hier="20" item="2"/>
          <tpl hier="22" item="11"/>
          <tpl hier="23" item="5"/>
          <tpl hier="24" item="4"/>
          <tpl fld="0" item="1"/>
        </tpls>
      </m>
      <m>
        <tpls c="8">
          <tpl fld="1" item="40"/>
          <tpl hier="17" item="3"/>
          <tpl hier="19" item="14"/>
          <tpl hier="20" item="2"/>
          <tpl hier="22" item="11"/>
          <tpl hier="23" item="5"/>
          <tpl hier="24" item="4"/>
          <tpl fld="0" item="0"/>
        </tpls>
      </m>
      <m>
        <tpls c="8">
          <tpl fld="1" item="40"/>
          <tpl hier="17" item="3"/>
          <tpl hier="19" item="14"/>
          <tpl hier="20" item="2"/>
          <tpl hier="22" item="11"/>
          <tpl hier="23" item="5"/>
          <tpl hier="24" item="4"/>
          <tpl fld="0" item="1"/>
        </tpls>
      </m>
      <m>
        <tpls c="8">
          <tpl fld="1" item="32"/>
          <tpl hier="17" item="3"/>
          <tpl hier="19" item="14"/>
          <tpl hier="20" item="2"/>
          <tpl hier="22" item="11"/>
          <tpl hier="23" item="5"/>
          <tpl hier="24" item="4"/>
          <tpl fld="0" item="0"/>
        </tpls>
      </m>
      <m>
        <tpls c="8">
          <tpl fld="1" item="32"/>
          <tpl hier="17" item="3"/>
          <tpl hier="19" item="14"/>
          <tpl hier="20" item="2"/>
          <tpl hier="22" item="11"/>
          <tpl hier="23" item="5"/>
          <tpl hier="24" item="4"/>
          <tpl fld="0" item="1"/>
        </tpls>
      </m>
      <m>
        <tpls c="8">
          <tpl fld="1" item="24"/>
          <tpl hier="17" item="3"/>
          <tpl hier="19" item="14"/>
          <tpl hier="20" item="2"/>
          <tpl hier="22" item="11"/>
          <tpl hier="23" item="5"/>
          <tpl hier="24" item="4"/>
          <tpl fld="0" item="0"/>
        </tpls>
      </m>
      <m>
        <tpls c="8">
          <tpl fld="1" item="24"/>
          <tpl hier="17" item="3"/>
          <tpl hier="19" item="14"/>
          <tpl hier="20" item="2"/>
          <tpl hier="22" item="11"/>
          <tpl hier="23" item="5"/>
          <tpl hier="24" item="4"/>
          <tpl fld="0" item="1"/>
        </tpls>
      </m>
      <m>
        <tpls c="8">
          <tpl fld="1" item="16"/>
          <tpl hier="17" item="3"/>
          <tpl hier="19" item="14"/>
          <tpl hier="20" item="2"/>
          <tpl hier="22" item="11"/>
          <tpl hier="23" item="5"/>
          <tpl hier="24" item="4"/>
          <tpl fld="0" item="0"/>
        </tpls>
      </m>
      <m>
        <tpls c="8">
          <tpl fld="1" item="16"/>
          <tpl hier="17" item="3"/>
          <tpl hier="19" item="14"/>
          <tpl hier="20" item="2"/>
          <tpl hier="22" item="11"/>
          <tpl hier="23" item="5"/>
          <tpl hier="24" item="4"/>
          <tpl fld="0" item="1"/>
        </tpls>
      </m>
      <m>
        <tpls c="8">
          <tpl fld="1" item="8"/>
          <tpl hier="17" item="3"/>
          <tpl hier="19" item="14"/>
          <tpl hier="20" item="2"/>
          <tpl hier="22" item="11"/>
          <tpl hier="23" item="5"/>
          <tpl hier="24" item="4"/>
          <tpl fld="0" item="0"/>
        </tpls>
      </m>
      <m>
        <tpls c="8">
          <tpl fld="1" item="8"/>
          <tpl hier="17" item="3"/>
          <tpl hier="19" item="14"/>
          <tpl hier="20" item="2"/>
          <tpl hier="22" item="11"/>
          <tpl hier="23" item="5"/>
          <tpl hier="24" item="4"/>
          <tpl fld="0" item="1"/>
        </tpls>
      </m>
      <m>
        <tpls c="8">
          <tpl fld="1" item="0"/>
          <tpl hier="17" item="3"/>
          <tpl hier="19" item="14"/>
          <tpl hier="20" item="2"/>
          <tpl hier="22" item="11"/>
          <tpl hier="23" item="5"/>
          <tpl hier="24" item="4"/>
          <tpl fld="0" item="0"/>
        </tpls>
      </m>
      <m>
        <tpls c="8">
          <tpl fld="1" item="0"/>
          <tpl hier="17" item="3"/>
          <tpl hier="19" item="14"/>
          <tpl hier="20" item="2"/>
          <tpl hier="22" item="11"/>
          <tpl hier="23" item="5"/>
          <tpl hier="24" item="4"/>
          <tpl fld="0" item="1"/>
        </tpls>
      </m>
      <m>
        <tpls c="8">
          <tpl fld="1" item="71"/>
          <tpl hier="17" item="3"/>
          <tpl hier="19" item="14"/>
          <tpl hier="20" item="2"/>
          <tpl hier="22" item="11"/>
          <tpl hier="23" item="5"/>
          <tpl hier="24" item="4"/>
          <tpl fld="0" item="1"/>
        </tpls>
      </m>
      <m>
        <tpls c="8">
          <tpl fld="1" item="15"/>
          <tpl hier="17" item="3"/>
          <tpl hier="19" item="14"/>
          <tpl hier="20" item="2"/>
          <tpl hier="22" item="11"/>
          <tpl hier="23" item="5"/>
          <tpl hier="24" item="4"/>
          <tpl fld="0" item="1"/>
        </tpls>
      </m>
      <m>
        <tpls c="8">
          <tpl fld="1" item="23"/>
          <tpl hier="17" item="3"/>
          <tpl hier="19" item="14"/>
          <tpl hier="20" item="2"/>
          <tpl hier="22" item="11"/>
          <tpl hier="23" item="5"/>
          <tpl hier="24" item="4"/>
          <tpl fld="0" item="1"/>
        </tpls>
      </m>
      <m>
        <tpls c="8">
          <tpl fld="1" item="1"/>
          <tpl hier="17" item="3"/>
          <tpl hier="19" item="14"/>
          <tpl hier="20" item="2"/>
          <tpl hier="22" item="11"/>
          <tpl hier="23" item="5"/>
          <tpl hier="24" item="4"/>
          <tpl fld="0" item="1"/>
        </tpls>
      </m>
      <m>
        <tpls c="8">
          <tpl fld="1" item="57"/>
          <tpl hier="17" item="3"/>
          <tpl hier="19" item="14"/>
          <tpl hier="20" item="2"/>
          <tpl hier="22" item="11"/>
          <tpl hier="23" item="5"/>
          <tpl hier="24" item="4"/>
          <tpl fld="0" item="1"/>
        </tpls>
      </m>
      <m>
        <tpls c="8">
          <tpl fld="1" item="129"/>
          <tpl hier="17" item="3"/>
          <tpl hier="19" item="14"/>
          <tpl hier="20" item="2"/>
          <tpl hier="22" item="11"/>
          <tpl hier="23" item="5"/>
          <tpl hier="24" item="4"/>
          <tpl fld="0" item="1"/>
        </tpls>
      </m>
      <m>
        <tpls c="8">
          <tpl fld="1" item="28"/>
          <tpl hier="17" item="3"/>
          <tpl hier="19" item="14"/>
          <tpl hier="20" item="2"/>
          <tpl hier="22" item="11"/>
          <tpl hier="23" item="5"/>
          <tpl hier="24" item="4"/>
          <tpl fld="0" item="1"/>
        </tpls>
      </m>
      <m>
        <tpls c="8">
          <tpl fld="1" item="84"/>
          <tpl hier="17" item="3"/>
          <tpl hier="19" item="14"/>
          <tpl hier="20" item="2"/>
          <tpl hier="22" item="11"/>
          <tpl hier="23" item="5"/>
          <tpl hier="24" item="4"/>
          <tpl fld="0" item="1"/>
        </tpls>
      </m>
      <m>
        <tpls c="8">
          <tpl fld="1" item="140"/>
          <tpl hier="17" item="3"/>
          <tpl hier="19" item="14"/>
          <tpl hier="20" item="2"/>
          <tpl hier="22" item="11"/>
          <tpl hier="23" item="5"/>
          <tpl hier="24" item="4"/>
          <tpl fld="0" item="1"/>
        </tpls>
      </m>
      <m>
        <tpls c="8">
          <tpl fld="1" item="188"/>
          <tpl hier="17" item="3"/>
          <tpl hier="19" item="14"/>
          <tpl hier="20" item="2"/>
          <tpl hier="22" item="11"/>
          <tpl hier="23" item="5"/>
          <tpl hier="24" item="4"/>
          <tpl fld="0" item="0"/>
        </tpls>
      </m>
      <m>
        <tpls c="8">
          <tpl fld="1" item="188"/>
          <tpl hier="17" item="3"/>
          <tpl hier="19" item="14"/>
          <tpl hier="20" item="2"/>
          <tpl hier="22" item="11"/>
          <tpl hier="23" item="5"/>
          <tpl hier="24" item="4"/>
          <tpl fld="0" item="1"/>
        </tpls>
      </m>
      <m>
        <tpls c="8">
          <tpl fld="1" item="108"/>
          <tpl hier="17" item="3"/>
          <tpl hier="19" item="14"/>
          <tpl hier="20" item="2"/>
          <tpl hier="22" item="11"/>
          <tpl hier="23" item="5"/>
          <tpl hier="24" item="4"/>
          <tpl fld="0" item="0"/>
        </tpls>
      </m>
      <m>
        <tpls c="8">
          <tpl fld="1" item="108"/>
          <tpl hier="17" item="3"/>
          <tpl hier="19" item="14"/>
          <tpl hier="20" item="2"/>
          <tpl hier="22" item="11"/>
          <tpl hier="23" item="5"/>
          <tpl hier="24" item="4"/>
          <tpl fld="0" item="1"/>
        </tpls>
      </m>
      <m>
        <tpls c="8">
          <tpl fld="1" item="44"/>
          <tpl hier="17" item="3"/>
          <tpl hier="19" item="14"/>
          <tpl hier="20" item="2"/>
          <tpl hier="22" item="11"/>
          <tpl hier="23" item="5"/>
          <tpl hier="24" item="4"/>
          <tpl fld="0" item="0"/>
        </tpls>
      </m>
      <m>
        <tpls c="8">
          <tpl fld="1" item="44"/>
          <tpl hier="17" item="3"/>
          <tpl hier="19" item="14"/>
          <tpl hier="20" item="2"/>
          <tpl hier="22" item="11"/>
          <tpl hier="23" item="5"/>
          <tpl hier="24" item="4"/>
          <tpl fld="0" item="1"/>
        </tpls>
      </m>
      <m>
        <tpls c="8">
          <tpl fld="1" item="199"/>
          <tpl hier="17" item="3"/>
          <tpl hier="19" item="14"/>
          <tpl hier="20" item="2"/>
          <tpl hier="22" item="11"/>
          <tpl hier="23" item="5"/>
          <tpl hier="24" item="4"/>
          <tpl fld="0" item="0"/>
        </tpls>
      </m>
      <m>
        <tpls c="8">
          <tpl fld="1" item="199"/>
          <tpl hier="17" item="3"/>
          <tpl hier="19" item="14"/>
          <tpl hier="20" item="2"/>
          <tpl hier="22" item="11"/>
          <tpl hier="23" item="5"/>
          <tpl hier="24" item="4"/>
          <tpl fld="0" item="1"/>
        </tpls>
      </m>
      <m>
        <tpls c="8">
          <tpl fld="1" item="191"/>
          <tpl hier="17" item="3"/>
          <tpl hier="19" item="14"/>
          <tpl hier="20" item="2"/>
          <tpl hier="22" item="11"/>
          <tpl hier="23" item="5"/>
          <tpl hier="24" item="4"/>
          <tpl fld="0" item="0"/>
        </tpls>
      </m>
      <m>
        <tpls c="8">
          <tpl fld="1" item="191"/>
          <tpl hier="17" item="3"/>
          <tpl hier="19" item="14"/>
          <tpl hier="20" item="2"/>
          <tpl hier="22" item="11"/>
          <tpl hier="23" item="5"/>
          <tpl hier="24" item="4"/>
          <tpl fld="0" item="1"/>
        </tpls>
      </m>
      <m>
        <tpls c="8">
          <tpl fld="1" item="183"/>
          <tpl hier="17" item="3"/>
          <tpl hier="19" item="14"/>
          <tpl hier="20" item="2"/>
          <tpl hier="22" item="11"/>
          <tpl hier="23" item="5"/>
          <tpl hier="24" item="4"/>
          <tpl fld="0" item="0"/>
        </tpls>
      </m>
      <m>
        <tpls c="8">
          <tpl fld="1" item="183"/>
          <tpl hier="17" item="3"/>
          <tpl hier="19" item="14"/>
          <tpl hier="20" item="2"/>
          <tpl hier="22" item="11"/>
          <tpl hier="23" item="5"/>
          <tpl hier="24" item="4"/>
          <tpl fld="0" item="1"/>
        </tpls>
      </m>
      <m>
        <tpls c="8">
          <tpl fld="1" item="175"/>
          <tpl hier="17" item="3"/>
          <tpl hier="19" item="14"/>
          <tpl hier="20" item="2"/>
          <tpl hier="22" item="11"/>
          <tpl hier="23" item="5"/>
          <tpl hier="24" item="4"/>
          <tpl fld="0" item="0"/>
        </tpls>
      </m>
      <m>
        <tpls c="8">
          <tpl fld="1" item="175"/>
          <tpl hier="17" item="3"/>
          <tpl hier="19" item="14"/>
          <tpl hier="20" item="2"/>
          <tpl hier="22" item="11"/>
          <tpl hier="23" item="5"/>
          <tpl hier="24" item="4"/>
          <tpl fld="0" item="1"/>
        </tpls>
      </m>
      <m>
        <tpls c="8">
          <tpl fld="1" item="167"/>
          <tpl hier="17" item="3"/>
          <tpl hier="19" item="14"/>
          <tpl hier="20" item="2"/>
          <tpl hier="22" item="11"/>
          <tpl hier="23" item="5"/>
          <tpl hier="24" item="4"/>
          <tpl fld="0" item="0"/>
        </tpls>
      </m>
      <m>
        <tpls c="8">
          <tpl fld="1" item="167"/>
          <tpl hier="17" item="3"/>
          <tpl hier="19" item="14"/>
          <tpl hier="20" item="2"/>
          <tpl hier="22" item="11"/>
          <tpl hier="23" item="5"/>
          <tpl hier="24" item="4"/>
          <tpl fld="0" item="1"/>
        </tpls>
      </m>
      <m>
        <tpls c="8">
          <tpl fld="1" item="159"/>
          <tpl hier="17" item="3"/>
          <tpl hier="19" item="14"/>
          <tpl hier="20" item="2"/>
          <tpl hier="22" item="11"/>
          <tpl hier="23" item="5"/>
          <tpl hier="24" item="4"/>
          <tpl fld="0" item="0"/>
        </tpls>
      </m>
      <m>
        <tpls c="8">
          <tpl fld="1" item="159"/>
          <tpl hier="17" item="3"/>
          <tpl hier="19" item="14"/>
          <tpl hier="20" item="2"/>
          <tpl hier="22" item="11"/>
          <tpl hier="23" item="5"/>
          <tpl hier="24" item="4"/>
          <tpl fld="0" item="1"/>
        </tpls>
      </m>
      <m>
        <tpls c="8">
          <tpl fld="1" item="151"/>
          <tpl hier="17" item="3"/>
          <tpl hier="19" item="14"/>
          <tpl hier="20" item="2"/>
          <tpl hier="22" item="11"/>
          <tpl hier="23" item="5"/>
          <tpl hier="24" item="4"/>
          <tpl fld="0" item="0"/>
        </tpls>
      </m>
      <m>
        <tpls c="8">
          <tpl fld="1" item="151"/>
          <tpl hier="17" item="3"/>
          <tpl hier="19" item="14"/>
          <tpl hier="20" item="2"/>
          <tpl hier="22" item="11"/>
          <tpl hier="23" item="5"/>
          <tpl hier="24" item="4"/>
          <tpl fld="0" item="1"/>
        </tpls>
      </m>
      <m>
        <tpls c="8">
          <tpl fld="1" item="143"/>
          <tpl hier="17" item="3"/>
          <tpl hier="19" item="14"/>
          <tpl hier="20" item="2"/>
          <tpl hier="22" item="11"/>
          <tpl hier="23" item="5"/>
          <tpl hier="24" item="4"/>
          <tpl fld="0" item="0"/>
        </tpls>
      </m>
      <m>
        <tpls c="8">
          <tpl fld="1" item="143"/>
          <tpl hier="17" item="3"/>
          <tpl hier="19" item="14"/>
          <tpl hier="20" item="2"/>
          <tpl hier="22" item="11"/>
          <tpl hier="23" item="5"/>
          <tpl hier="24" item="4"/>
          <tpl fld="0" item="1"/>
        </tpls>
      </m>
      <m>
        <tpls c="8">
          <tpl fld="1" item="135"/>
          <tpl hier="17" item="3"/>
          <tpl hier="19" item="14"/>
          <tpl hier="20" item="2"/>
          <tpl hier="22" item="11"/>
          <tpl hier="23" item="5"/>
          <tpl hier="24" item="4"/>
          <tpl fld="0" item="0"/>
        </tpls>
      </m>
      <m>
        <tpls c="8">
          <tpl fld="1" item="135"/>
          <tpl hier="17" item="3"/>
          <tpl hier="19" item="14"/>
          <tpl hier="20" item="2"/>
          <tpl hier="22" item="11"/>
          <tpl hier="23" item="5"/>
          <tpl hier="24" item="4"/>
          <tpl fld="0" item="1"/>
        </tpls>
      </m>
      <m>
        <tpls c="8">
          <tpl fld="1" item="127"/>
          <tpl hier="17" item="3"/>
          <tpl hier="19" item="14"/>
          <tpl hier="20" item="2"/>
          <tpl hier="22" item="11"/>
          <tpl hier="23" item="5"/>
          <tpl hier="24" item="4"/>
          <tpl fld="0" item="0"/>
        </tpls>
      </m>
      <m>
        <tpls c="8">
          <tpl fld="1" item="127"/>
          <tpl hier="17" item="3"/>
          <tpl hier="19" item="14"/>
          <tpl hier="20" item="2"/>
          <tpl hier="22" item="11"/>
          <tpl hier="23" item="5"/>
          <tpl hier="24" item="4"/>
          <tpl fld="0" item="1"/>
        </tpls>
      </m>
      <m>
        <tpls c="8">
          <tpl fld="1" item="119"/>
          <tpl hier="17" item="3"/>
          <tpl hier="19" item="14"/>
          <tpl hier="20" item="2"/>
          <tpl hier="22" item="11"/>
          <tpl hier="23" item="5"/>
          <tpl hier="24" item="4"/>
          <tpl fld="0" item="0"/>
        </tpls>
      </m>
      <m>
        <tpls c="8">
          <tpl fld="1" item="119"/>
          <tpl hier="17" item="3"/>
          <tpl hier="19" item="14"/>
          <tpl hier="20" item="2"/>
          <tpl hier="22" item="11"/>
          <tpl hier="23" item="5"/>
          <tpl hier="24" item="4"/>
          <tpl fld="0" item="1"/>
        </tpls>
      </m>
      <m>
        <tpls c="8">
          <tpl fld="1" item="111"/>
          <tpl hier="17" item="3"/>
          <tpl hier="19" item="14"/>
          <tpl hier="20" item="2"/>
          <tpl hier="22" item="11"/>
          <tpl hier="23" item="5"/>
          <tpl hier="24" item="4"/>
          <tpl fld="0" item="0"/>
        </tpls>
      </m>
      <m>
        <tpls c="8">
          <tpl fld="1" item="111"/>
          <tpl hier="17" item="3"/>
          <tpl hier="19" item="14"/>
          <tpl hier="20" item="2"/>
          <tpl hier="22" item="11"/>
          <tpl hier="23" item="5"/>
          <tpl hier="24" item="4"/>
          <tpl fld="0" item="1"/>
        </tpls>
      </m>
      <m>
        <tpls c="8">
          <tpl fld="1" item="103"/>
          <tpl hier="17" item="3"/>
          <tpl hier="19" item="14"/>
          <tpl hier="20" item="2"/>
          <tpl hier="22" item="11"/>
          <tpl hier="23" item="5"/>
          <tpl hier="24" item="4"/>
          <tpl fld="0" item="0"/>
        </tpls>
      </m>
      <m>
        <tpls c="8">
          <tpl fld="1" item="103"/>
          <tpl hier="17" item="3"/>
          <tpl hier="19" item="14"/>
          <tpl hier="20" item="2"/>
          <tpl hier="22" item="11"/>
          <tpl hier="23" item="5"/>
          <tpl hier="24" item="4"/>
          <tpl fld="0" item="1"/>
        </tpls>
      </m>
      <m>
        <tpls c="8">
          <tpl fld="1" item="95"/>
          <tpl hier="17" item="3"/>
          <tpl hier="19" item="14"/>
          <tpl hier="20" item="2"/>
          <tpl hier="22" item="11"/>
          <tpl hier="23" item="5"/>
          <tpl hier="24" item="4"/>
          <tpl fld="0" item="0"/>
        </tpls>
      </m>
      <m>
        <tpls c="8">
          <tpl fld="1" item="95"/>
          <tpl hier="17" item="3"/>
          <tpl hier="19" item="14"/>
          <tpl hier="20" item="2"/>
          <tpl hier="22" item="11"/>
          <tpl hier="23" item="5"/>
          <tpl hier="24" item="4"/>
          <tpl fld="0" item="1"/>
        </tpls>
      </m>
      <m>
        <tpls c="8">
          <tpl fld="1" item="87"/>
          <tpl hier="17" item="3"/>
          <tpl hier="19" item="14"/>
          <tpl hier="20" item="2"/>
          <tpl hier="22" item="11"/>
          <tpl hier="23" item="5"/>
          <tpl hier="24" item="4"/>
          <tpl fld="0" item="0"/>
        </tpls>
      </m>
      <m>
        <tpls c="8">
          <tpl fld="1" item="87"/>
          <tpl hier="17" item="3"/>
          <tpl hier="19" item="14"/>
          <tpl hier="20" item="2"/>
          <tpl hier="22" item="11"/>
          <tpl hier="23" item="5"/>
          <tpl hier="24" item="4"/>
          <tpl fld="0" item="1"/>
        </tpls>
      </m>
      <m>
        <tpls c="8">
          <tpl fld="1" item="79"/>
          <tpl hier="17" item="3"/>
          <tpl hier="19" item="14"/>
          <tpl hier="20" item="2"/>
          <tpl hier="22" item="11"/>
          <tpl hier="23" item="5"/>
          <tpl hier="24" item="4"/>
          <tpl fld="0" item="0"/>
        </tpls>
      </m>
      <m>
        <tpls c="8">
          <tpl fld="1" item="79"/>
          <tpl hier="17" item="3"/>
          <tpl hier="19" item="14"/>
          <tpl hier="20" item="2"/>
          <tpl hier="22" item="11"/>
          <tpl hier="23" item="5"/>
          <tpl hier="24" item="4"/>
          <tpl fld="0" item="1"/>
        </tpls>
      </m>
      <m>
        <tpls c="8">
          <tpl fld="1" item="63"/>
          <tpl hier="17" item="3"/>
          <tpl hier="19" item="14"/>
          <tpl hier="20" item="2"/>
          <tpl hier="22" item="11"/>
          <tpl hier="23" item="5"/>
          <tpl hier="24" item="4"/>
          <tpl fld="0" item="0"/>
        </tpls>
      </m>
      <m>
        <tpls c="8">
          <tpl fld="1" item="63"/>
          <tpl hier="17" item="3"/>
          <tpl hier="19" item="14"/>
          <tpl hier="20" item="2"/>
          <tpl hier="22" item="11"/>
          <tpl hier="23" item="5"/>
          <tpl hier="24" item="4"/>
          <tpl fld="0" item="1"/>
        </tpls>
      </m>
      <m>
        <tpls c="8">
          <tpl fld="1" item="55"/>
          <tpl hier="17" item="3"/>
          <tpl hier="19" item="14"/>
          <tpl hier="20" item="2"/>
          <tpl hier="22" item="11"/>
          <tpl hier="23" item="5"/>
          <tpl hier="24" item="4"/>
          <tpl fld="0" item="0"/>
        </tpls>
      </m>
      <m>
        <tpls c="8">
          <tpl fld="1" item="55"/>
          <tpl hier="17" item="3"/>
          <tpl hier="19" item="14"/>
          <tpl hier="20" item="2"/>
          <tpl hier="22" item="11"/>
          <tpl hier="23" item="5"/>
          <tpl hier="24" item="4"/>
          <tpl fld="0" item="1"/>
        </tpls>
      </m>
      <m>
        <tpls c="8">
          <tpl fld="1" item="47"/>
          <tpl hier="17" item="3"/>
          <tpl hier="19" item="14"/>
          <tpl hier="20" item="2"/>
          <tpl hier="22" item="11"/>
          <tpl hier="23" item="5"/>
          <tpl hier="24" item="4"/>
          <tpl fld="0" item="0"/>
        </tpls>
      </m>
      <m>
        <tpls c="8">
          <tpl fld="1" item="47"/>
          <tpl hier="17" item="3"/>
          <tpl hier="19" item="14"/>
          <tpl hier="20" item="2"/>
          <tpl hier="22" item="11"/>
          <tpl hier="23" item="5"/>
          <tpl hier="24" item="4"/>
          <tpl fld="0" item="1"/>
        </tpls>
      </m>
      <m>
        <tpls c="8">
          <tpl fld="1" item="39"/>
          <tpl hier="17" item="3"/>
          <tpl hier="19" item="14"/>
          <tpl hier="20" item="2"/>
          <tpl hier="22" item="11"/>
          <tpl hier="23" item="5"/>
          <tpl hier="24" item="4"/>
          <tpl fld="0" item="0"/>
        </tpls>
      </m>
      <m>
        <tpls c="8">
          <tpl fld="1" item="39"/>
          <tpl hier="17" item="3"/>
          <tpl hier="19" item="14"/>
          <tpl hier="20" item="2"/>
          <tpl hier="22" item="11"/>
          <tpl hier="23" item="5"/>
          <tpl hier="24" item="4"/>
          <tpl fld="0" item="1"/>
        </tpls>
      </m>
      <m>
        <tpls c="8">
          <tpl fld="1" item="7"/>
          <tpl hier="17" item="3"/>
          <tpl hier="19" item="14"/>
          <tpl hier="20" item="2"/>
          <tpl hier="22" item="11"/>
          <tpl hier="23" item="5"/>
          <tpl hier="24" item="4"/>
          <tpl fld="0" item="0"/>
        </tpls>
      </m>
      <m>
        <tpls c="8">
          <tpl fld="1" item="7"/>
          <tpl hier="17" item="3"/>
          <tpl hier="19" item="14"/>
          <tpl hier="20" item="2"/>
          <tpl hier="22" item="11"/>
          <tpl hier="23" item="5"/>
          <tpl hier="24" item="4"/>
          <tpl fld="0" item="1"/>
        </tpls>
      </m>
      <m>
        <tpls c="8">
          <tpl fld="1" item="180"/>
          <tpl hier="17" item="3"/>
          <tpl hier="19" item="14"/>
          <tpl hier="20" item="2"/>
          <tpl hier="22" item="11"/>
          <tpl hier="23" item="5"/>
          <tpl hier="24" item="4"/>
          <tpl fld="0" item="0"/>
        </tpls>
      </m>
      <m>
        <tpls c="8">
          <tpl fld="1" item="180"/>
          <tpl hier="17" item="3"/>
          <tpl hier="19" item="14"/>
          <tpl hier="20" item="2"/>
          <tpl hier="22" item="11"/>
          <tpl hier="23" item="5"/>
          <tpl hier="24" item="4"/>
          <tpl fld="0" item="1"/>
        </tpls>
      </m>
      <m>
        <tpls c="8">
          <tpl fld="1" item="132"/>
          <tpl hier="17" item="3"/>
          <tpl hier="19" item="14"/>
          <tpl hier="20" item="2"/>
          <tpl hier="22" item="11"/>
          <tpl hier="23" item="5"/>
          <tpl hier="24" item="4"/>
          <tpl fld="0" item="0"/>
        </tpls>
      </m>
      <m>
        <tpls c="8">
          <tpl fld="1" item="132"/>
          <tpl hier="17" item="3"/>
          <tpl hier="19" item="14"/>
          <tpl hier="20" item="2"/>
          <tpl hier="22" item="11"/>
          <tpl hier="23" item="5"/>
          <tpl hier="24" item="4"/>
          <tpl fld="0" item="1"/>
        </tpls>
      </m>
      <m>
        <tpls c="8">
          <tpl fld="1" item="76"/>
          <tpl hier="17" item="3"/>
          <tpl hier="19" item="14"/>
          <tpl hier="20" item="2"/>
          <tpl hier="22" item="11"/>
          <tpl hier="23" item="5"/>
          <tpl hier="24" item="4"/>
          <tpl fld="0" item="0"/>
        </tpls>
      </m>
      <m>
        <tpls c="8">
          <tpl fld="1" item="76"/>
          <tpl hier="17" item="3"/>
          <tpl hier="19" item="14"/>
          <tpl hier="20" item="2"/>
          <tpl hier="22" item="11"/>
          <tpl hier="23" item="5"/>
          <tpl hier="24" item="4"/>
          <tpl fld="0" item="1"/>
        </tpls>
      </m>
      <m>
        <tpls c="8">
          <tpl fld="1" item="4"/>
          <tpl hier="17" item="3"/>
          <tpl hier="19" item="14"/>
          <tpl hier="20" item="2"/>
          <tpl hier="22" item="11"/>
          <tpl hier="23" item="5"/>
          <tpl hier="24" item="4"/>
          <tpl fld="0" item="0"/>
        </tpls>
      </m>
      <m>
        <tpls c="8">
          <tpl fld="1" item="4"/>
          <tpl hier="17" item="3"/>
          <tpl hier="19" item="14"/>
          <tpl hier="20" item="2"/>
          <tpl hier="22" item="11"/>
          <tpl hier="23" item="5"/>
          <tpl hier="24" item="4"/>
          <tpl fld="0" item="1"/>
        </tpls>
      </m>
      <m>
        <tpls c="8">
          <tpl fld="1" item="15"/>
          <tpl hier="17" item="3"/>
          <tpl hier="19" item="14"/>
          <tpl hier="20" item="2"/>
          <tpl hier="22" item="11"/>
          <tpl hier="23" item="5"/>
          <tpl hier="24" item="4"/>
          <tpl fld="0" item="0"/>
        </tpls>
      </m>
      <m>
        <tpls c="8">
          <tpl fld="1" item="23"/>
          <tpl hier="17" item="3"/>
          <tpl hier="19" item="14"/>
          <tpl hier="20" item="2"/>
          <tpl hier="22" item="11"/>
          <tpl hier="23" item="5"/>
          <tpl hier="24" item="4"/>
          <tpl fld="0" item="0"/>
        </tpls>
      </m>
      <m>
        <tpls c="8">
          <tpl fld="1" item="71"/>
          <tpl hier="17" item="3"/>
          <tpl hier="19" item="14"/>
          <tpl hier="20" item="2"/>
          <tpl hier="22" item="11"/>
          <tpl hier="23" item="5"/>
          <tpl hier="24" item="4"/>
          <tpl fld="0" item="0"/>
        </tpls>
      </m>
      <m>
        <tpls c="8">
          <tpl fld="1" item="28"/>
          <tpl hier="17" item="3"/>
          <tpl hier="19" item="14"/>
          <tpl hier="20" item="2"/>
          <tpl hier="22" item="11"/>
          <tpl hier="23" item="5"/>
          <tpl hier="24" item="4"/>
          <tpl fld="0" item="0"/>
        </tpls>
      </m>
      <m>
        <tpls c="8">
          <tpl fld="1" item="84"/>
          <tpl hier="17" item="3"/>
          <tpl hier="19" item="14"/>
          <tpl hier="20" item="2"/>
          <tpl hier="22" item="11"/>
          <tpl hier="23" item="5"/>
          <tpl hier="24" item="4"/>
          <tpl fld="0" item="0"/>
        </tpls>
      </m>
      <m>
        <tpls c="8">
          <tpl fld="1" item="140"/>
          <tpl hier="17" item="3"/>
          <tpl hier="19" item="14"/>
          <tpl hier="20" item="2"/>
          <tpl hier="22" item="11"/>
          <tpl hier="23" item="5"/>
          <tpl hier="24" item="4"/>
          <tpl fld="0" item="0"/>
        </tpls>
      </m>
      <m>
        <tpls c="8">
          <tpl fld="1" item="196"/>
          <tpl hier="17" item="3"/>
          <tpl hier="19" item="14"/>
          <tpl hier="20" item="2"/>
          <tpl hier="22" item="11"/>
          <tpl hier="23" item="5"/>
          <tpl hier="24" item="4"/>
          <tpl fld="0" item="0"/>
        </tpls>
      </m>
      <m>
        <tpls c="8">
          <tpl fld="1" item="196"/>
          <tpl hier="17" item="3"/>
          <tpl hier="19" item="14"/>
          <tpl hier="20" item="2"/>
          <tpl hier="22" item="11"/>
          <tpl hier="23" item="5"/>
          <tpl hier="24" item="4"/>
          <tpl fld="0" item="1"/>
        </tpls>
      </m>
      <m>
        <tpls c="8">
          <tpl fld="1" item="148"/>
          <tpl hier="17" item="3"/>
          <tpl hier="19" item="14"/>
          <tpl hier="20" item="2"/>
          <tpl hier="22" item="11"/>
          <tpl hier="23" item="5"/>
          <tpl hier="24" item="4"/>
          <tpl fld="0" item="0"/>
        </tpls>
      </m>
      <m>
        <tpls c="8">
          <tpl fld="1" item="148"/>
          <tpl hier="17" item="3"/>
          <tpl hier="19" item="14"/>
          <tpl hier="20" item="2"/>
          <tpl hier="22" item="11"/>
          <tpl hier="23" item="5"/>
          <tpl hier="24" item="4"/>
          <tpl fld="0" item="1"/>
        </tpls>
      </m>
      <m>
        <tpls c="8">
          <tpl fld="1" item="100"/>
          <tpl hier="17" item="3"/>
          <tpl hier="19" item="14"/>
          <tpl hier="20" item="2"/>
          <tpl hier="22" item="11"/>
          <tpl hier="23" item="5"/>
          <tpl hier="24" item="4"/>
          <tpl fld="0" item="0"/>
        </tpls>
      </m>
      <m>
        <tpls c="8">
          <tpl fld="1" item="100"/>
          <tpl hier="17" item="3"/>
          <tpl hier="19" item="14"/>
          <tpl hier="20" item="2"/>
          <tpl hier="22" item="11"/>
          <tpl hier="23" item="5"/>
          <tpl hier="24" item="4"/>
          <tpl fld="0" item="1"/>
        </tpls>
      </m>
      <m>
        <tpls c="8">
          <tpl fld="1" item="60"/>
          <tpl hier="17" item="3"/>
          <tpl hier="19" item="14"/>
          <tpl hier="20" item="2"/>
          <tpl hier="22" item="11"/>
          <tpl hier="23" item="5"/>
          <tpl hier="24" item="4"/>
          <tpl fld="0" item="0"/>
        </tpls>
      </m>
      <m>
        <tpls c="8">
          <tpl fld="1" item="60"/>
          <tpl hier="17" item="3"/>
          <tpl hier="19" item="14"/>
          <tpl hier="20" item="2"/>
          <tpl hier="22" item="11"/>
          <tpl hier="23" item="5"/>
          <tpl hier="24" item="4"/>
          <tpl fld="0" item="1"/>
        </tpls>
      </m>
      <m>
        <tpls c="8">
          <tpl fld="1" item="12"/>
          <tpl hier="17" item="3"/>
          <tpl hier="19" item="14"/>
          <tpl hier="20" item="2"/>
          <tpl hier="22" item="11"/>
          <tpl hier="23" item="5"/>
          <tpl hier="24" item="4"/>
          <tpl fld="0" item="0"/>
        </tpls>
      </m>
      <m>
        <tpls c="8">
          <tpl fld="1" item="12"/>
          <tpl hier="17" item="3"/>
          <tpl hier="19" item="14"/>
          <tpl hier="20" item="2"/>
          <tpl hier="22" item="11"/>
          <tpl hier="23" item="5"/>
          <tpl hier="24" item="4"/>
          <tpl fld="0" item="1"/>
        </tpls>
      </m>
      <m>
        <tpls c="8">
          <tpl fld="1" item="164"/>
          <tpl hier="17" item="3"/>
          <tpl hier="19" item="14"/>
          <tpl hier="20" item="2"/>
          <tpl hier="22" item="11"/>
          <tpl hier="23" item="5"/>
          <tpl hier="24" item="4"/>
          <tpl fld="0" item="0"/>
        </tpls>
      </m>
      <m>
        <tpls c="8">
          <tpl fld="1" item="164"/>
          <tpl hier="17" item="3"/>
          <tpl hier="19" item="14"/>
          <tpl hier="20" item="2"/>
          <tpl hier="22" item="11"/>
          <tpl hier="23" item="5"/>
          <tpl hier="24" item="4"/>
          <tpl fld="0" item="1"/>
        </tpls>
      </m>
      <m>
        <tpls c="8">
          <tpl fld="1" item="116"/>
          <tpl hier="17" item="3"/>
          <tpl hier="19" item="14"/>
          <tpl hier="20" item="2"/>
          <tpl hier="22" item="11"/>
          <tpl hier="23" item="5"/>
          <tpl hier="24" item="4"/>
          <tpl fld="0" item="0"/>
        </tpls>
      </m>
      <m>
        <tpls c="8">
          <tpl fld="1" item="116"/>
          <tpl hier="17" item="3"/>
          <tpl hier="19" item="14"/>
          <tpl hier="20" item="2"/>
          <tpl hier="22" item="11"/>
          <tpl hier="23" item="5"/>
          <tpl hier="24" item="4"/>
          <tpl fld="0" item="1"/>
        </tpls>
      </m>
      <m>
        <tpls c="8">
          <tpl fld="1" item="52"/>
          <tpl hier="17" item="3"/>
          <tpl hier="19" item="14"/>
          <tpl hier="20" item="2"/>
          <tpl hier="22" item="11"/>
          <tpl hier="23" item="5"/>
          <tpl hier="24" item="4"/>
          <tpl fld="0" item="0"/>
        </tpls>
      </m>
      <m>
        <tpls c="8">
          <tpl fld="1" item="52"/>
          <tpl hier="17" item="3"/>
          <tpl hier="19" item="14"/>
          <tpl hier="20" item="2"/>
          <tpl hier="22" item="11"/>
          <tpl hier="23" item="5"/>
          <tpl hier="24" item="4"/>
          <tpl fld="0" item="1"/>
        </tpls>
      </m>
      <m>
        <tpls c="8">
          <tpl fld="1" item="195"/>
          <tpl hier="17" item="3"/>
          <tpl hier="19" item="14"/>
          <tpl hier="20" item="2"/>
          <tpl hier="22" item="11"/>
          <tpl hier="23" item="5"/>
          <tpl hier="24" item="4"/>
          <tpl fld="0" item="0"/>
        </tpls>
      </m>
      <m>
        <tpls c="8">
          <tpl fld="1" item="195"/>
          <tpl hier="17" item="3"/>
          <tpl hier="19" item="14"/>
          <tpl hier="20" item="2"/>
          <tpl hier="22" item="11"/>
          <tpl hier="23" item="5"/>
          <tpl hier="24" item="4"/>
          <tpl fld="0" item="1"/>
        </tpls>
      </m>
      <m>
        <tpls c="8">
          <tpl fld="1" item="187"/>
          <tpl hier="17" item="3"/>
          <tpl hier="19" item="14"/>
          <tpl hier="20" item="2"/>
          <tpl hier="22" item="11"/>
          <tpl hier="23" item="5"/>
          <tpl hier="24" item="4"/>
          <tpl fld="0" item="0"/>
        </tpls>
      </m>
      <m>
        <tpls c="8">
          <tpl fld="1" item="187"/>
          <tpl hier="17" item="3"/>
          <tpl hier="19" item="14"/>
          <tpl hier="20" item="2"/>
          <tpl hier="22" item="11"/>
          <tpl hier="23" item="5"/>
          <tpl hier="24" item="4"/>
          <tpl fld="0" item="1"/>
        </tpls>
      </m>
      <m>
        <tpls c="8">
          <tpl fld="1" item="179"/>
          <tpl hier="17" item="3"/>
          <tpl hier="19" item="14"/>
          <tpl hier="20" item="2"/>
          <tpl hier="22" item="11"/>
          <tpl hier="23" item="5"/>
          <tpl hier="24" item="4"/>
          <tpl fld="0" item="0"/>
        </tpls>
      </m>
      <m>
        <tpls c="8">
          <tpl fld="1" item="179"/>
          <tpl hier="17" item="3"/>
          <tpl hier="19" item="14"/>
          <tpl hier="20" item="2"/>
          <tpl hier="22" item="11"/>
          <tpl hier="23" item="5"/>
          <tpl hier="24" item="4"/>
          <tpl fld="0" item="1"/>
        </tpls>
      </m>
      <m>
        <tpls c="8">
          <tpl fld="1" item="171"/>
          <tpl hier="17" item="3"/>
          <tpl hier="19" item="14"/>
          <tpl hier="20" item="2"/>
          <tpl hier="22" item="11"/>
          <tpl hier="23" item="5"/>
          <tpl hier="24" item="4"/>
          <tpl fld="0" item="0"/>
        </tpls>
      </m>
      <m>
        <tpls c="8">
          <tpl fld="1" item="171"/>
          <tpl hier="17" item="3"/>
          <tpl hier="19" item="14"/>
          <tpl hier="20" item="2"/>
          <tpl hier="22" item="11"/>
          <tpl hier="23" item="5"/>
          <tpl hier="24" item="4"/>
          <tpl fld="0" item="1"/>
        </tpls>
      </m>
      <m>
        <tpls c="8">
          <tpl fld="1" item="163"/>
          <tpl hier="17" item="3"/>
          <tpl hier="19" item="14"/>
          <tpl hier="20" item="2"/>
          <tpl hier="22" item="11"/>
          <tpl hier="23" item="5"/>
          <tpl hier="24" item="4"/>
          <tpl fld="0" item="0"/>
        </tpls>
      </m>
      <m>
        <tpls c="8">
          <tpl fld="1" item="163"/>
          <tpl hier="17" item="3"/>
          <tpl hier="19" item="14"/>
          <tpl hier="20" item="2"/>
          <tpl hier="22" item="11"/>
          <tpl hier="23" item="5"/>
          <tpl hier="24" item="4"/>
          <tpl fld="0" item="1"/>
        </tpls>
      </m>
      <m>
        <tpls c="8">
          <tpl fld="1" item="155"/>
          <tpl hier="17" item="3"/>
          <tpl hier="19" item="14"/>
          <tpl hier="20" item="2"/>
          <tpl hier="22" item="11"/>
          <tpl hier="23" item="5"/>
          <tpl hier="24" item="4"/>
          <tpl fld="0" item="0"/>
        </tpls>
      </m>
      <m>
        <tpls c="8">
          <tpl fld="1" item="155"/>
          <tpl hier="17" item="3"/>
          <tpl hier="19" item="14"/>
          <tpl hier="20" item="2"/>
          <tpl hier="22" item="11"/>
          <tpl hier="23" item="5"/>
          <tpl hier="24" item="4"/>
          <tpl fld="0" item="1"/>
        </tpls>
      </m>
      <m>
        <tpls c="8">
          <tpl fld="1" item="147"/>
          <tpl hier="17" item="3"/>
          <tpl hier="19" item="14"/>
          <tpl hier="20" item="2"/>
          <tpl hier="22" item="11"/>
          <tpl hier="23" item="5"/>
          <tpl hier="24" item="4"/>
          <tpl fld="0" item="0"/>
        </tpls>
      </m>
      <m>
        <tpls c="8">
          <tpl fld="1" item="147"/>
          <tpl hier="17" item="3"/>
          <tpl hier="19" item="14"/>
          <tpl hier="20" item="2"/>
          <tpl hier="22" item="11"/>
          <tpl hier="23" item="5"/>
          <tpl hier="24" item="4"/>
          <tpl fld="0" item="1"/>
        </tpls>
      </m>
      <m>
        <tpls c="8">
          <tpl fld="1" item="139"/>
          <tpl hier="17" item="3"/>
          <tpl hier="19" item="14"/>
          <tpl hier="20" item="2"/>
          <tpl hier="22" item="11"/>
          <tpl hier="23" item="5"/>
          <tpl hier="24" item="4"/>
          <tpl fld="0" item="0"/>
        </tpls>
      </m>
      <m>
        <tpls c="8">
          <tpl fld="1" item="139"/>
          <tpl hier="17" item="3"/>
          <tpl hier="19" item="14"/>
          <tpl hier="20" item="2"/>
          <tpl hier="22" item="11"/>
          <tpl hier="23" item="5"/>
          <tpl hier="24" item="4"/>
          <tpl fld="0" item="1"/>
        </tpls>
      </m>
      <m>
        <tpls c="8">
          <tpl fld="1" item="131"/>
          <tpl hier="17" item="3"/>
          <tpl hier="19" item="14"/>
          <tpl hier="20" item="2"/>
          <tpl hier="22" item="11"/>
          <tpl hier="23" item="5"/>
          <tpl hier="24" item="4"/>
          <tpl fld="0" item="0"/>
        </tpls>
      </m>
      <m>
        <tpls c="8">
          <tpl fld="1" item="131"/>
          <tpl hier="17" item="3"/>
          <tpl hier="19" item="14"/>
          <tpl hier="20" item="2"/>
          <tpl hier="22" item="11"/>
          <tpl hier="23" item="5"/>
          <tpl hier="24" item="4"/>
          <tpl fld="0" item="1"/>
        </tpls>
      </m>
      <m>
        <tpls c="8">
          <tpl fld="1" item="123"/>
          <tpl hier="17" item="3"/>
          <tpl hier="19" item="14"/>
          <tpl hier="20" item="2"/>
          <tpl hier="22" item="11"/>
          <tpl hier="23" item="5"/>
          <tpl hier="24" item="4"/>
          <tpl fld="0" item="0"/>
        </tpls>
      </m>
      <m>
        <tpls c="8">
          <tpl fld="1" item="123"/>
          <tpl hier="17" item="3"/>
          <tpl hier="19" item="14"/>
          <tpl hier="20" item="2"/>
          <tpl hier="22" item="11"/>
          <tpl hier="23" item="5"/>
          <tpl hier="24" item="4"/>
          <tpl fld="0" item="1"/>
        </tpls>
      </m>
      <m>
        <tpls c="8">
          <tpl fld="1" item="115"/>
          <tpl hier="17" item="3"/>
          <tpl hier="19" item="14"/>
          <tpl hier="20" item="2"/>
          <tpl hier="22" item="11"/>
          <tpl hier="23" item="5"/>
          <tpl hier="24" item="4"/>
          <tpl fld="0" item="0"/>
        </tpls>
      </m>
      <m>
        <tpls c="8">
          <tpl fld="1" item="115"/>
          <tpl hier="17" item="3"/>
          <tpl hier="19" item="14"/>
          <tpl hier="20" item="2"/>
          <tpl hier="22" item="11"/>
          <tpl hier="23" item="5"/>
          <tpl hier="24" item="4"/>
          <tpl fld="0" item="1"/>
        </tpls>
      </m>
      <m>
        <tpls c="8">
          <tpl fld="1" item="107"/>
          <tpl hier="17" item="3"/>
          <tpl hier="19" item="14"/>
          <tpl hier="20" item="2"/>
          <tpl hier="22" item="11"/>
          <tpl hier="23" item="5"/>
          <tpl hier="24" item="4"/>
          <tpl fld="0" item="0"/>
        </tpls>
      </m>
      <m>
        <tpls c="8">
          <tpl fld="1" item="107"/>
          <tpl hier="17" item="3"/>
          <tpl hier="19" item="14"/>
          <tpl hier="20" item="2"/>
          <tpl hier="22" item="11"/>
          <tpl hier="23" item="5"/>
          <tpl hier="24" item="4"/>
          <tpl fld="0" item="1"/>
        </tpls>
      </m>
      <m>
        <tpls c="8">
          <tpl fld="1" item="99"/>
          <tpl hier="17" item="3"/>
          <tpl hier="19" item="14"/>
          <tpl hier="20" item="2"/>
          <tpl hier="22" item="11"/>
          <tpl hier="23" item="5"/>
          <tpl hier="24" item="4"/>
          <tpl fld="0" item="0"/>
        </tpls>
      </m>
      <m>
        <tpls c="8">
          <tpl fld="1" item="99"/>
          <tpl hier="17" item="3"/>
          <tpl hier="19" item="14"/>
          <tpl hier="20" item="2"/>
          <tpl hier="22" item="11"/>
          <tpl hier="23" item="5"/>
          <tpl hier="24" item="4"/>
          <tpl fld="0" item="1"/>
        </tpls>
      </m>
      <m>
        <tpls c="8">
          <tpl fld="1" item="91"/>
          <tpl hier="17" item="3"/>
          <tpl hier="19" item="14"/>
          <tpl hier="20" item="2"/>
          <tpl hier="22" item="11"/>
          <tpl hier="23" item="5"/>
          <tpl hier="24" item="4"/>
          <tpl fld="0" item="0"/>
        </tpls>
      </m>
      <m>
        <tpls c="8">
          <tpl fld="1" item="91"/>
          <tpl hier="17" item="3"/>
          <tpl hier="19" item="14"/>
          <tpl hier="20" item="2"/>
          <tpl hier="22" item="11"/>
          <tpl hier="23" item="5"/>
          <tpl hier="24" item="4"/>
          <tpl fld="0" item="1"/>
        </tpls>
      </m>
      <m>
        <tpls c="8">
          <tpl fld="1" item="83"/>
          <tpl hier="17" item="3"/>
          <tpl hier="19" item="14"/>
          <tpl hier="20" item="2"/>
          <tpl hier="22" item="11"/>
          <tpl hier="23" item="5"/>
          <tpl hier="24" item="4"/>
          <tpl fld="0" item="0"/>
        </tpls>
      </m>
      <m>
        <tpls c="8">
          <tpl fld="1" item="83"/>
          <tpl hier="17" item="3"/>
          <tpl hier="19" item="14"/>
          <tpl hier="20" item="2"/>
          <tpl hier="22" item="11"/>
          <tpl hier="23" item="5"/>
          <tpl hier="24" item="4"/>
          <tpl fld="0" item="1"/>
        </tpls>
      </m>
      <m>
        <tpls c="8">
          <tpl fld="1" item="75"/>
          <tpl hier="17" item="3"/>
          <tpl hier="19" item="14"/>
          <tpl hier="20" item="2"/>
          <tpl hier="22" item="11"/>
          <tpl hier="23" item="5"/>
          <tpl hier="24" item="4"/>
          <tpl fld="0" item="0"/>
        </tpls>
      </m>
      <m>
        <tpls c="8">
          <tpl fld="1" item="75"/>
          <tpl hier="17" item="3"/>
          <tpl hier="19" item="14"/>
          <tpl hier="20" item="2"/>
          <tpl hier="22" item="11"/>
          <tpl hier="23" item="5"/>
          <tpl hier="24" item="4"/>
          <tpl fld="0" item="1"/>
        </tpls>
      </m>
      <m>
        <tpls c="8">
          <tpl fld="1" item="67"/>
          <tpl hier="17" item="3"/>
          <tpl hier="19" item="14"/>
          <tpl hier="20" item="2"/>
          <tpl hier="22" item="11"/>
          <tpl hier="23" item="5"/>
          <tpl hier="24" item="4"/>
          <tpl fld="0" item="0"/>
        </tpls>
      </m>
      <m>
        <tpls c="8">
          <tpl fld="1" item="67"/>
          <tpl hier="17" item="3"/>
          <tpl hier="19" item="14"/>
          <tpl hier="20" item="2"/>
          <tpl hier="22" item="11"/>
          <tpl hier="23" item="5"/>
          <tpl hier="24" item="4"/>
          <tpl fld="0" item="1"/>
        </tpls>
      </m>
      <m>
        <tpls c="8">
          <tpl fld="1" item="59"/>
          <tpl hier="17" item="3"/>
          <tpl hier="19" item="14"/>
          <tpl hier="20" item="2"/>
          <tpl hier="22" item="11"/>
          <tpl hier="23" item="5"/>
          <tpl hier="24" item="4"/>
          <tpl fld="0" item="0"/>
        </tpls>
      </m>
      <m>
        <tpls c="8">
          <tpl fld="1" item="59"/>
          <tpl hier="17" item="3"/>
          <tpl hier="19" item="14"/>
          <tpl hier="20" item="2"/>
          <tpl hier="22" item="11"/>
          <tpl hier="23" item="5"/>
          <tpl hier="24" item="4"/>
          <tpl fld="0" item="1"/>
        </tpls>
      </m>
      <m>
        <tpls c="8">
          <tpl fld="1" item="51"/>
          <tpl hier="17" item="3"/>
          <tpl hier="19" item="14"/>
          <tpl hier="20" item="2"/>
          <tpl hier="22" item="11"/>
          <tpl hier="23" item="5"/>
          <tpl hier="24" item="4"/>
          <tpl fld="0" item="0"/>
        </tpls>
      </m>
      <m>
        <tpls c="8">
          <tpl fld="1" item="51"/>
          <tpl hier="17" item="3"/>
          <tpl hier="19" item="14"/>
          <tpl hier="20" item="2"/>
          <tpl hier="22" item="11"/>
          <tpl hier="23" item="5"/>
          <tpl hier="24" item="4"/>
          <tpl fld="0" item="1"/>
        </tpls>
      </m>
      <m>
        <tpls c="8">
          <tpl fld="1" item="43"/>
          <tpl hier="17" item="3"/>
          <tpl hier="19" item="14"/>
          <tpl hier="20" item="2"/>
          <tpl hier="22" item="11"/>
          <tpl hier="23" item="5"/>
          <tpl hier="24" item="4"/>
          <tpl fld="0" item="0"/>
        </tpls>
      </m>
      <m>
        <tpls c="8">
          <tpl fld="1" item="43"/>
          <tpl hier="17" item="3"/>
          <tpl hier="19" item="14"/>
          <tpl hier="20" item="2"/>
          <tpl hier="22" item="11"/>
          <tpl hier="23" item="5"/>
          <tpl hier="24" item="4"/>
          <tpl fld="0" item="1"/>
        </tpls>
      </m>
      <m>
        <tpls c="8">
          <tpl fld="1" item="35"/>
          <tpl hier="17" item="3"/>
          <tpl hier="19" item="14"/>
          <tpl hier="20" item="2"/>
          <tpl hier="22" item="11"/>
          <tpl hier="23" item="5"/>
          <tpl hier="24" item="4"/>
          <tpl fld="0" item="0"/>
        </tpls>
      </m>
      <m>
        <tpls c="8">
          <tpl fld="1" item="35"/>
          <tpl hier="17" item="3"/>
          <tpl hier="19" item="14"/>
          <tpl hier="20" item="2"/>
          <tpl hier="22" item="11"/>
          <tpl hier="23" item="5"/>
          <tpl hier="24" item="4"/>
          <tpl fld="0" item="1"/>
        </tpls>
      </m>
      <m>
        <tpls c="8">
          <tpl fld="1" item="27"/>
          <tpl hier="17" item="3"/>
          <tpl hier="19" item="14"/>
          <tpl hier="20" item="2"/>
          <tpl hier="22" item="11"/>
          <tpl hier="23" item="5"/>
          <tpl hier="24" item="4"/>
          <tpl fld="0" item="0"/>
        </tpls>
      </m>
      <m>
        <tpls c="8">
          <tpl fld="1" item="27"/>
          <tpl hier="17" item="3"/>
          <tpl hier="19" item="14"/>
          <tpl hier="20" item="2"/>
          <tpl hier="22" item="11"/>
          <tpl hier="23" item="5"/>
          <tpl hier="24" item="4"/>
          <tpl fld="0" item="1"/>
        </tpls>
      </m>
      <m>
        <tpls c="8">
          <tpl fld="1" item="19"/>
          <tpl hier="17" item="3"/>
          <tpl hier="19" item="14"/>
          <tpl hier="20" item="2"/>
          <tpl hier="22" item="11"/>
          <tpl hier="23" item="5"/>
          <tpl hier="24" item="4"/>
          <tpl fld="0" item="0"/>
        </tpls>
      </m>
      <m>
        <tpls c="8">
          <tpl fld="1" item="19"/>
          <tpl hier="17" item="3"/>
          <tpl hier="19" item="14"/>
          <tpl hier="20" item="2"/>
          <tpl hier="22" item="11"/>
          <tpl hier="23" item="5"/>
          <tpl hier="24" item="4"/>
          <tpl fld="0" item="1"/>
        </tpls>
      </m>
      <m>
        <tpls c="8">
          <tpl fld="1" item="11"/>
          <tpl hier="17" item="3"/>
          <tpl hier="19" item="14"/>
          <tpl hier="20" item="2"/>
          <tpl hier="22" item="11"/>
          <tpl hier="23" item="5"/>
          <tpl hier="24" item="4"/>
          <tpl fld="0" item="0"/>
        </tpls>
      </m>
      <m>
        <tpls c="8">
          <tpl fld="1" item="11"/>
          <tpl hier="17" item="3"/>
          <tpl hier="19" item="14"/>
          <tpl hier="20" item="2"/>
          <tpl hier="22" item="11"/>
          <tpl hier="23" item="5"/>
          <tpl hier="24" item="4"/>
          <tpl fld="0" item="1"/>
        </tpls>
      </m>
      <m>
        <tpls c="8">
          <tpl fld="1" item="3"/>
          <tpl hier="17" item="3"/>
          <tpl hier="19" item="14"/>
          <tpl hier="20" item="2"/>
          <tpl hier="22" item="11"/>
          <tpl hier="23" item="5"/>
          <tpl hier="24" item="4"/>
          <tpl fld="0" item="0"/>
        </tpls>
      </m>
      <m>
        <tpls c="8">
          <tpl fld="1" item="3"/>
          <tpl hier="17" item="3"/>
          <tpl hier="19" item="14"/>
          <tpl hier="20" item="2"/>
          <tpl hier="22" item="11"/>
          <tpl hier="23" item="5"/>
          <tpl hier="24" item="4"/>
          <tpl fld="0" item="1"/>
        </tpls>
      </m>
      <m>
        <tpls c="8">
          <tpl fld="1" item="17"/>
          <tpl hier="17" item="3"/>
          <tpl hier="19" item="14"/>
          <tpl hier="20" item="2"/>
          <tpl hier="22" item="11"/>
          <tpl hier="23" item="5"/>
          <tpl hier="24" item="4"/>
          <tpl fld="0" item="0"/>
        </tpls>
      </m>
      <m>
        <tpls c="8">
          <tpl fld="1" item="17"/>
          <tpl hier="17" item="3"/>
          <tpl hier="19" item="14"/>
          <tpl hier="20" item="2"/>
          <tpl hier="22" item="11"/>
          <tpl hier="23" item="5"/>
          <tpl hier="24" item="4"/>
          <tpl fld="0" item="1"/>
        </tpls>
      </m>
      <m>
        <tpls c="8">
          <tpl fld="1" item="31"/>
          <tpl hier="17" item="3"/>
          <tpl hier="19" item="14"/>
          <tpl hier="20" item="2"/>
          <tpl hier="22" item="11"/>
          <tpl hier="23" item="5"/>
          <tpl hier="24" item="4"/>
          <tpl fld="0" item="0"/>
        </tpls>
      </m>
      <m>
        <tpls c="8">
          <tpl fld="1" item="31"/>
          <tpl hier="17" item="3"/>
          <tpl hier="19" item="14"/>
          <tpl hier="20" item="2"/>
          <tpl hier="22" item="11"/>
          <tpl hier="23" item="5"/>
          <tpl hier="24" item="4"/>
          <tpl fld="0" item="1"/>
        </tpls>
      </m>
      <m>
        <tpls c="8">
          <tpl fld="1" item="172"/>
          <tpl hier="17" item="3"/>
          <tpl hier="19" item="14"/>
          <tpl hier="20" item="2"/>
          <tpl hier="22" item="11"/>
          <tpl hier="23" item="5"/>
          <tpl hier="24" item="4"/>
          <tpl fld="0" item="0"/>
        </tpls>
      </m>
      <m>
        <tpls c="8">
          <tpl fld="1" item="172"/>
          <tpl hier="17" item="3"/>
          <tpl hier="19" item="14"/>
          <tpl hier="20" item="2"/>
          <tpl hier="22" item="11"/>
          <tpl hier="23" item="5"/>
          <tpl hier="24" item="4"/>
          <tpl fld="0" item="1"/>
        </tpls>
      </m>
      <m>
        <tpls c="8">
          <tpl fld="1" item="124"/>
          <tpl hier="17" item="3"/>
          <tpl hier="19" item="14"/>
          <tpl hier="20" item="2"/>
          <tpl hier="22" item="11"/>
          <tpl hier="23" item="5"/>
          <tpl hier="24" item="4"/>
          <tpl fld="0" item="0"/>
        </tpls>
      </m>
      <m>
        <tpls c="8">
          <tpl fld="1" item="124"/>
          <tpl hier="17" item="3"/>
          <tpl hier="19" item="14"/>
          <tpl hier="20" item="2"/>
          <tpl hier="22" item="11"/>
          <tpl hier="23" item="5"/>
          <tpl hier="24" item="4"/>
          <tpl fld="0" item="1"/>
        </tpls>
      </m>
      <m>
        <tpls c="8">
          <tpl fld="1" item="68"/>
          <tpl hier="17" item="3"/>
          <tpl hier="19" item="14"/>
          <tpl hier="20" item="2"/>
          <tpl hier="22" item="11"/>
          <tpl hier="23" item="5"/>
          <tpl hier="24" item="4"/>
          <tpl fld="0" item="0"/>
        </tpls>
      </m>
      <m>
        <tpls c="8">
          <tpl fld="1" item="68"/>
          <tpl hier="17" item="3"/>
          <tpl hier="19" item="14"/>
          <tpl hier="20" item="2"/>
          <tpl hier="22" item="11"/>
          <tpl hier="23" item="5"/>
          <tpl hier="24" item="4"/>
          <tpl fld="0" item="1"/>
        </tpls>
      </m>
      <m>
        <tpls c="8">
          <tpl fld="1" item="20"/>
          <tpl hier="17" item="3"/>
          <tpl hier="19" item="14"/>
          <tpl hier="20" item="2"/>
          <tpl hier="22" item="11"/>
          <tpl hier="23" item="5"/>
          <tpl hier="24" item="4"/>
          <tpl fld="0" item="0"/>
        </tpls>
      </m>
      <m>
        <tpls c="8">
          <tpl fld="1" item="20"/>
          <tpl hier="17" item="3"/>
          <tpl hier="19" item="14"/>
          <tpl hier="20" item="2"/>
          <tpl hier="22" item="11"/>
          <tpl hier="23" item="5"/>
          <tpl hier="24" item="4"/>
          <tpl fld="0" item="1"/>
        </tpls>
      </m>
      <m>
        <tpls c="8">
          <tpl fld="1" item="73"/>
          <tpl hier="17" item="3"/>
          <tpl hier="19" item="14"/>
          <tpl hier="20" item="2"/>
          <tpl hier="22" item="10"/>
          <tpl hier="23" item="5"/>
          <tpl hier="24" item="4"/>
          <tpl fld="0" item="1"/>
        </tpls>
      </m>
      <m>
        <tpls c="8">
          <tpl fld="1" item="49"/>
          <tpl hier="17" item="3"/>
          <tpl hier="19" item="14"/>
          <tpl hier="20" item="2"/>
          <tpl hier="22" item="10"/>
          <tpl hier="23" item="5"/>
          <tpl hier="24" item="4"/>
          <tpl fld="0" item="1"/>
        </tpls>
      </m>
      <m>
        <tpls c="8">
          <tpl fld="1" item="137"/>
          <tpl hier="17" item="3"/>
          <tpl hier="19" item="14"/>
          <tpl hier="20" item="2"/>
          <tpl hier="22" item="10"/>
          <tpl hier="23" item="5"/>
          <tpl hier="24" item="4"/>
          <tpl fld="0" item="1"/>
        </tpls>
      </m>
      <m>
        <tpls c="8">
          <tpl fld="1" item="81"/>
          <tpl hier="17" item="3"/>
          <tpl hier="19" item="14"/>
          <tpl hier="20" item="2"/>
          <tpl hier="22" item="10"/>
          <tpl hier="23" item="5"/>
          <tpl hier="24" item="4"/>
          <tpl fld="0" item="1"/>
        </tpls>
      </m>
      <m>
        <tpls c="8">
          <tpl fld="1" item="194"/>
          <tpl hier="17" item="3"/>
          <tpl hier="19" item="14"/>
          <tpl hier="20" item="2"/>
          <tpl hier="22" item="10"/>
          <tpl hier="23" item="5"/>
          <tpl hier="24" item="4"/>
          <tpl fld="0" item="1"/>
        </tpls>
      </m>
      <m>
        <tpls c="8">
          <tpl fld="1" item="186"/>
          <tpl hier="17" item="3"/>
          <tpl hier="19" item="14"/>
          <tpl hier="20" item="2"/>
          <tpl hier="22" item="10"/>
          <tpl hier="23" item="5"/>
          <tpl hier="24" item="4"/>
          <tpl fld="0" item="1"/>
        </tpls>
      </m>
      <m>
        <tpls c="8">
          <tpl fld="1" item="178"/>
          <tpl hier="17" item="3"/>
          <tpl hier="19" item="14"/>
          <tpl hier="20" item="2"/>
          <tpl hier="22" item="10"/>
          <tpl hier="23" item="5"/>
          <tpl hier="24" item="4"/>
          <tpl fld="0" item="1"/>
        </tpls>
      </m>
      <m>
        <tpls c="8">
          <tpl fld="1" item="170"/>
          <tpl hier="17" item="3"/>
          <tpl hier="19" item="14"/>
          <tpl hier="20" item="2"/>
          <tpl hier="22" item="10"/>
          <tpl hier="23" item="5"/>
          <tpl hier="24" item="4"/>
          <tpl fld="0" item="1"/>
        </tpls>
      </m>
      <m>
        <tpls c="8">
          <tpl fld="1" item="162"/>
          <tpl hier="17" item="3"/>
          <tpl hier="19" item="14"/>
          <tpl hier="20" item="2"/>
          <tpl hier="22" item="10"/>
          <tpl hier="23" item="5"/>
          <tpl hier="24" item="4"/>
          <tpl fld="0" item="1"/>
        </tpls>
      </m>
      <m>
        <tpls c="8">
          <tpl fld="1" item="154"/>
          <tpl hier="17" item="3"/>
          <tpl hier="19" item="14"/>
          <tpl hier="20" item="2"/>
          <tpl hier="22" item="10"/>
          <tpl hier="23" item="5"/>
          <tpl hier="24" item="4"/>
          <tpl fld="0" item="1"/>
        </tpls>
      </m>
      <m>
        <tpls c="8">
          <tpl fld="1" item="146"/>
          <tpl hier="17" item="3"/>
          <tpl hier="19" item="14"/>
          <tpl hier="20" item="2"/>
          <tpl hier="22" item="10"/>
          <tpl hier="23" item="5"/>
          <tpl hier="24" item="4"/>
          <tpl fld="0" item="1"/>
        </tpls>
      </m>
      <m>
        <tpls c="8">
          <tpl fld="1" item="138"/>
          <tpl hier="17" item="3"/>
          <tpl hier="19" item="14"/>
          <tpl hier="20" item="2"/>
          <tpl hier="22" item="10"/>
          <tpl hier="23" item="5"/>
          <tpl hier="24" item="4"/>
          <tpl fld="0" item="1"/>
        </tpls>
      </m>
      <m>
        <tpls c="8">
          <tpl fld="1" item="130"/>
          <tpl hier="17" item="3"/>
          <tpl hier="19" item="14"/>
          <tpl hier="20" item="2"/>
          <tpl hier="22" item="10"/>
          <tpl hier="23" item="5"/>
          <tpl hier="24" item="4"/>
          <tpl fld="0" item="1"/>
        </tpls>
      </m>
      <m>
        <tpls c="8">
          <tpl fld="1" item="122"/>
          <tpl hier="17" item="3"/>
          <tpl hier="19" item="14"/>
          <tpl hier="20" item="2"/>
          <tpl hier="22" item="10"/>
          <tpl hier="23" item="5"/>
          <tpl hier="24" item="4"/>
          <tpl fld="0" item="1"/>
        </tpls>
      </m>
      <m>
        <tpls c="8">
          <tpl fld="1" item="114"/>
          <tpl hier="17" item="3"/>
          <tpl hier="19" item="14"/>
          <tpl hier="20" item="2"/>
          <tpl hier="22" item="10"/>
          <tpl hier="23" item="5"/>
          <tpl hier="24" item="4"/>
          <tpl fld="0" item="1"/>
        </tpls>
      </m>
      <m>
        <tpls c="8">
          <tpl fld="1" item="106"/>
          <tpl hier="17" item="3"/>
          <tpl hier="19" item="14"/>
          <tpl hier="20" item="2"/>
          <tpl hier="22" item="10"/>
          <tpl hier="23" item="5"/>
          <tpl hier="24" item="4"/>
          <tpl fld="0" item="1"/>
        </tpls>
      </m>
      <m>
        <tpls c="8">
          <tpl fld="1" item="98"/>
          <tpl hier="17" item="3"/>
          <tpl hier="19" item="14"/>
          <tpl hier="20" item="2"/>
          <tpl hier="22" item="10"/>
          <tpl hier="23" item="5"/>
          <tpl hier="24" item="4"/>
          <tpl fld="0" item="1"/>
        </tpls>
      </m>
      <m>
        <tpls c="8">
          <tpl fld="1" item="90"/>
          <tpl hier="17" item="3"/>
          <tpl hier="19" item="14"/>
          <tpl hier="20" item="2"/>
          <tpl hier="22" item="10"/>
          <tpl hier="23" item="5"/>
          <tpl hier="24" item="4"/>
          <tpl fld="0" item="1"/>
        </tpls>
      </m>
      <m>
        <tpls c="8">
          <tpl fld="1" item="82"/>
          <tpl hier="17" item="3"/>
          <tpl hier="19" item="14"/>
          <tpl hier="20" item="2"/>
          <tpl hier="22" item="10"/>
          <tpl hier="23" item="5"/>
          <tpl hier="24" item="4"/>
          <tpl fld="0" item="1"/>
        </tpls>
      </m>
      <m>
        <tpls c="8">
          <tpl fld="1" item="74"/>
          <tpl hier="17" item="3"/>
          <tpl hier="19" item="14"/>
          <tpl hier="20" item="2"/>
          <tpl hier="22" item="10"/>
          <tpl hier="23" item="5"/>
          <tpl hier="24" item="4"/>
          <tpl fld="0" item="1"/>
        </tpls>
      </m>
      <m>
        <tpls c="8">
          <tpl fld="1" item="66"/>
          <tpl hier="17" item="3"/>
          <tpl hier="19" item="14"/>
          <tpl hier="20" item="2"/>
          <tpl hier="22" item="10"/>
          <tpl hier="23" item="5"/>
          <tpl hier="24" item="4"/>
          <tpl fld="0" item="1"/>
        </tpls>
      </m>
      <m>
        <tpls c="8">
          <tpl fld="1" item="58"/>
          <tpl hier="17" item="3"/>
          <tpl hier="19" item="14"/>
          <tpl hier="20" item="2"/>
          <tpl hier="22" item="10"/>
          <tpl hier="23" item="5"/>
          <tpl hier="24" item="4"/>
          <tpl fld="0" item="1"/>
        </tpls>
      </m>
      <m>
        <tpls c="8">
          <tpl fld="1" item="50"/>
          <tpl hier="17" item="3"/>
          <tpl hier="19" item="14"/>
          <tpl hier="20" item="2"/>
          <tpl hier="22" item="10"/>
          <tpl hier="23" item="5"/>
          <tpl hier="24" item="4"/>
          <tpl fld="0" item="1"/>
        </tpls>
      </m>
      <m>
        <tpls c="8">
          <tpl fld="1" item="42"/>
          <tpl hier="17" item="3"/>
          <tpl hier="19" item="14"/>
          <tpl hier="20" item="2"/>
          <tpl hier="22" item="10"/>
          <tpl hier="23" item="5"/>
          <tpl hier="24" item="4"/>
          <tpl fld="0" item="1"/>
        </tpls>
      </m>
      <m>
        <tpls c="8">
          <tpl fld="1" item="34"/>
          <tpl hier="17" item="3"/>
          <tpl hier="19" item="14"/>
          <tpl hier="20" item="2"/>
          <tpl hier="22" item="10"/>
          <tpl hier="23" item="5"/>
          <tpl hier="24" item="4"/>
          <tpl fld="0" item="1"/>
        </tpls>
      </m>
      <m>
        <tpls c="8">
          <tpl fld="1" item="26"/>
          <tpl hier="17" item="3"/>
          <tpl hier="19" item="14"/>
          <tpl hier="20" item="2"/>
          <tpl hier="22" item="10"/>
          <tpl hier="23" item="5"/>
          <tpl hier="24" item="4"/>
          <tpl fld="0" item="1"/>
        </tpls>
      </m>
      <m>
        <tpls c="8">
          <tpl fld="1" item="18"/>
          <tpl hier="17" item="3"/>
          <tpl hier="19" item="14"/>
          <tpl hier="20" item="2"/>
          <tpl hier="22" item="10"/>
          <tpl hier="23" item="5"/>
          <tpl hier="24" item="4"/>
          <tpl fld="0" item="1"/>
        </tpls>
      </m>
      <m>
        <tpls c="8">
          <tpl fld="1" item="10"/>
          <tpl hier="17" item="3"/>
          <tpl hier="19" item="14"/>
          <tpl hier="20" item="2"/>
          <tpl hier="22" item="10"/>
          <tpl hier="23" item="5"/>
          <tpl hier="24" item="4"/>
          <tpl fld="0" item="1"/>
        </tpls>
      </m>
      <m>
        <tpls c="8">
          <tpl fld="1" item="2"/>
          <tpl hier="17" item="3"/>
          <tpl hier="19" item="14"/>
          <tpl hier="20" item="2"/>
          <tpl hier="22" item="10"/>
          <tpl hier="23" item="5"/>
          <tpl hier="24" item="4"/>
          <tpl fld="0" item="1"/>
        </tpls>
      </m>
      <m>
        <tpls c="8">
          <tpl fld="1" item="198"/>
          <tpl hier="17" item="3"/>
          <tpl hier="19" item="14"/>
          <tpl hier="20" item="2"/>
          <tpl hier="22" item="10"/>
          <tpl hier="23" item="5"/>
          <tpl hier="24" item="4"/>
          <tpl fld="0" item="1"/>
        </tpls>
      </m>
      <m>
        <tpls c="8">
          <tpl fld="1" item="190"/>
          <tpl hier="17" item="3"/>
          <tpl hier="19" item="14"/>
          <tpl hier="20" item="2"/>
          <tpl hier="22" item="10"/>
          <tpl hier="23" item="5"/>
          <tpl hier="24" item="4"/>
          <tpl fld="0" item="1"/>
        </tpls>
      </m>
      <m>
        <tpls c="8">
          <tpl fld="1" item="182"/>
          <tpl hier="17" item="3"/>
          <tpl hier="19" item="14"/>
          <tpl hier="20" item="2"/>
          <tpl hier="22" item="10"/>
          <tpl hier="23" item="5"/>
          <tpl hier="24" item="4"/>
          <tpl fld="0" item="1"/>
        </tpls>
      </m>
      <m>
        <tpls c="8">
          <tpl fld="1" item="174"/>
          <tpl hier="17" item="3"/>
          <tpl hier="19" item="14"/>
          <tpl hier="20" item="2"/>
          <tpl hier="22" item="10"/>
          <tpl hier="23" item="5"/>
          <tpl hier="24" item="4"/>
          <tpl fld="0" item="1"/>
        </tpls>
      </m>
      <m>
        <tpls c="8">
          <tpl fld="1" item="166"/>
          <tpl hier="17" item="3"/>
          <tpl hier="19" item="14"/>
          <tpl hier="20" item="2"/>
          <tpl hier="22" item="10"/>
          <tpl hier="23" item="5"/>
          <tpl hier="24" item="4"/>
          <tpl fld="0" item="1"/>
        </tpls>
      </m>
      <m>
        <tpls c="8">
          <tpl fld="1" item="158"/>
          <tpl hier="17" item="3"/>
          <tpl hier="19" item="14"/>
          <tpl hier="20" item="2"/>
          <tpl hier="22" item="10"/>
          <tpl hier="23" item="5"/>
          <tpl hier="24" item="4"/>
          <tpl fld="0" item="1"/>
        </tpls>
      </m>
      <m>
        <tpls c="8">
          <tpl fld="1" item="150"/>
          <tpl hier="17" item="3"/>
          <tpl hier="19" item="14"/>
          <tpl hier="20" item="2"/>
          <tpl hier="22" item="10"/>
          <tpl hier="23" item="5"/>
          <tpl hier="24" item="4"/>
          <tpl fld="0" item="1"/>
        </tpls>
      </m>
      <m>
        <tpls c="8">
          <tpl fld="1" item="142"/>
          <tpl hier="17" item="3"/>
          <tpl hier="19" item="14"/>
          <tpl hier="20" item="2"/>
          <tpl hier="22" item="10"/>
          <tpl hier="23" item="5"/>
          <tpl hier="24" item="4"/>
          <tpl fld="0" item="1"/>
        </tpls>
      </m>
      <m>
        <tpls c="8">
          <tpl fld="1" item="134"/>
          <tpl hier="17" item="3"/>
          <tpl hier="19" item="14"/>
          <tpl hier="20" item="2"/>
          <tpl hier="22" item="10"/>
          <tpl hier="23" item="5"/>
          <tpl hier="24" item="4"/>
          <tpl fld="0" item="1"/>
        </tpls>
      </m>
      <m>
        <tpls c="8">
          <tpl fld="1" item="126"/>
          <tpl hier="17" item="3"/>
          <tpl hier="19" item="14"/>
          <tpl hier="20" item="2"/>
          <tpl hier="22" item="10"/>
          <tpl hier="23" item="5"/>
          <tpl hier="24" item="4"/>
          <tpl fld="0" item="1"/>
        </tpls>
      </m>
      <m>
        <tpls c="8">
          <tpl fld="1" item="118"/>
          <tpl hier="17" item="3"/>
          <tpl hier="19" item="14"/>
          <tpl hier="20" item="2"/>
          <tpl hier="22" item="10"/>
          <tpl hier="23" item="5"/>
          <tpl hier="24" item="4"/>
          <tpl fld="0" item="1"/>
        </tpls>
      </m>
      <m>
        <tpls c="8">
          <tpl fld="1" item="110"/>
          <tpl hier="17" item="3"/>
          <tpl hier="19" item="14"/>
          <tpl hier="20" item="2"/>
          <tpl hier="22" item="10"/>
          <tpl hier="23" item="5"/>
          <tpl hier="24" item="4"/>
          <tpl fld="0" item="1"/>
        </tpls>
      </m>
      <m>
        <tpls c="8">
          <tpl fld="1" item="102"/>
          <tpl hier="17" item="3"/>
          <tpl hier="19" item="14"/>
          <tpl hier="20" item="2"/>
          <tpl hier="22" item="10"/>
          <tpl hier="23" item="5"/>
          <tpl hier="24" item="4"/>
          <tpl fld="0" item="1"/>
        </tpls>
      </m>
      <m>
        <tpls c="8">
          <tpl fld="1" item="94"/>
          <tpl hier="17" item="3"/>
          <tpl hier="19" item="14"/>
          <tpl hier="20" item="2"/>
          <tpl hier="22" item="10"/>
          <tpl hier="23" item="5"/>
          <tpl hier="24" item="4"/>
          <tpl fld="0" item="1"/>
        </tpls>
      </m>
      <m>
        <tpls c="8">
          <tpl fld="1" item="86"/>
          <tpl hier="17" item="3"/>
          <tpl hier="19" item="14"/>
          <tpl hier="20" item="2"/>
          <tpl hier="22" item="10"/>
          <tpl hier="23" item="5"/>
          <tpl hier="24" item="4"/>
          <tpl fld="0" item="1"/>
        </tpls>
      </m>
      <m>
        <tpls c="8">
          <tpl fld="1" item="78"/>
          <tpl hier="17" item="3"/>
          <tpl hier="19" item="14"/>
          <tpl hier="20" item="2"/>
          <tpl hier="22" item="10"/>
          <tpl hier="23" item="5"/>
          <tpl hier="24" item="4"/>
          <tpl fld="0" item="1"/>
        </tpls>
      </m>
      <m>
        <tpls c="8">
          <tpl fld="1" item="70"/>
          <tpl hier="17" item="3"/>
          <tpl hier="19" item="14"/>
          <tpl hier="20" item="2"/>
          <tpl hier="22" item="10"/>
          <tpl hier="23" item="5"/>
          <tpl hier="24" item="4"/>
          <tpl fld="0" item="1"/>
        </tpls>
      </m>
      <m>
        <tpls c="8">
          <tpl fld="1" item="62"/>
          <tpl hier="17" item="3"/>
          <tpl hier="19" item="14"/>
          <tpl hier="20" item="2"/>
          <tpl hier="22" item="10"/>
          <tpl hier="23" item="5"/>
          <tpl hier="24" item="4"/>
          <tpl fld="0" item="1"/>
        </tpls>
      </m>
      <m>
        <tpls c="8">
          <tpl fld="1" item="54"/>
          <tpl hier="17" item="3"/>
          <tpl hier="19" item="14"/>
          <tpl hier="20" item="2"/>
          <tpl hier="22" item="10"/>
          <tpl hier="23" item="5"/>
          <tpl hier="24" item="4"/>
          <tpl fld="0" item="1"/>
        </tpls>
      </m>
      <m>
        <tpls c="8">
          <tpl fld="1" item="46"/>
          <tpl hier="17" item="3"/>
          <tpl hier="19" item="14"/>
          <tpl hier="20" item="2"/>
          <tpl hier="22" item="10"/>
          <tpl hier="23" item="5"/>
          <tpl hier="24" item="4"/>
          <tpl fld="0" item="1"/>
        </tpls>
      </m>
      <m>
        <tpls c="8">
          <tpl fld="1" item="38"/>
          <tpl hier="17" item="3"/>
          <tpl hier="19" item="14"/>
          <tpl hier="20" item="2"/>
          <tpl hier="22" item="10"/>
          <tpl hier="23" item="5"/>
          <tpl hier="24" item="4"/>
          <tpl fld="0" item="1"/>
        </tpls>
      </m>
      <m>
        <tpls c="8">
          <tpl fld="1" item="30"/>
          <tpl hier="17" item="3"/>
          <tpl hier="19" item="14"/>
          <tpl hier="20" item="2"/>
          <tpl hier="22" item="10"/>
          <tpl hier="23" item="5"/>
          <tpl hier="24" item="4"/>
          <tpl fld="0" item="1"/>
        </tpls>
      </m>
      <m>
        <tpls c="8">
          <tpl fld="1" item="22"/>
          <tpl hier="17" item="3"/>
          <tpl hier="19" item="14"/>
          <tpl hier="20" item="2"/>
          <tpl hier="22" item="10"/>
          <tpl hier="23" item="5"/>
          <tpl hier="24" item="4"/>
          <tpl fld="0" item="1"/>
        </tpls>
      </m>
      <m>
        <tpls c="8">
          <tpl fld="1" item="14"/>
          <tpl hier="17" item="3"/>
          <tpl hier="19" item="14"/>
          <tpl hier="20" item="2"/>
          <tpl hier="22" item="10"/>
          <tpl hier="23" item="5"/>
          <tpl hier="24" item="4"/>
          <tpl fld="0" item="1"/>
        </tpls>
      </m>
      <m>
        <tpls c="8">
          <tpl fld="1" item="6"/>
          <tpl hier="17" item="3"/>
          <tpl hier="19" item="14"/>
          <tpl hier="20" item="2"/>
          <tpl hier="22" item="10"/>
          <tpl hier="23" item="5"/>
          <tpl hier="24" item="4"/>
          <tpl fld="0" item="1"/>
        </tpls>
      </m>
      <m>
        <tpls c="8">
          <tpl fld="1" item="25"/>
          <tpl hier="17" item="3"/>
          <tpl hier="19" item="14"/>
          <tpl hier="20" item="2"/>
          <tpl hier="22" item="10"/>
          <tpl hier="23" item="5"/>
          <tpl hier="24" item="4"/>
          <tpl fld="0" item="1"/>
        </tpls>
      </m>
      <m>
        <tpls c="8">
          <tpl fld="1" item="198"/>
          <tpl hier="17" item="3"/>
          <tpl hier="19" item="14"/>
          <tpl hier="20" item="2"/>
          <tpl hier="22" item="10"/>
          <tpl hier="23" item="5"/>
          <tpl hier="24" item="4"/>
          <tpl fld="0" item="0"/>
        </tpls>
      </m>
      <m>
        <tpls c="8">
          <tpl fld="1" item="194"/>
          <tpl hier="17" item="3"/>
          <tpl hier="19" item="14"/>
          <tpl hier="20" item="2"/>
          <tpl hier="22" item="10"/>
          <tpl hier="23" item="5"/>
          <tpl hier="24" item="4"/>
          <tpl fld="0" item="0"/>
        </tpls>
      </m>
      <m>
        <tpls c="8">
          <tpl fld="1" item="190"/>
          <tpl hier="17" item="3"/>
          <tpl hier="19" item="14"/>
          <tpl hier="20" item="2"/>
          <tpl hier="22" item="10"/>
          <tpl hier="23" item="5"/>
          <tpl hier="24" item="4"/>
          <tpl fld="0" item="0"/>
        </tpls>
      </m>
      <m>
        <tpls c="8">
          <tpl fld="1" item="186"/>
          <tpl hier="17" item="3"/>
          <tpl hier="19" item="14"/>
          <tpl hier="20" item="2"/>
          <tpl hier="22" item="10"/>
          <tpl hier="23" item="5"/>
          <tpl hier="24" item="4"/>
          <tpl fld="0" item="0"/>
        </tpls>
      </m>
      <m>
        <tpls c="8">
          <tpl fld="1" item="182"/>
          <tpl hier="17" item="3"/>
          <tpl hier="19" item="14"/>
          <tpl hier="20" item="2"/>
          <tpl hier="22" item="10"/>
          <tpl hier="23" item="5"/>
          <tpl hier="24" item="4"/>
          <tpl fld="0" item="0"/>
        </tpls>
      </m>
      <m>
        <tpls c="8">
          <tpl fld="1" item="178"/>
          <tpl hier="17" item="3"/>
          <tpl hier="19" item="14"/>
          <tpl hier="20" item="2"/>
          <tpl hier="22" item="10"/>
          <tpl hier="23" item="5"/>
          <tpl hier="24" item="4"/>
          <tpl fld="0" item="0"/>
        </tpls>
      </m>
      <m>
        <tpls c="8">
          <tpl fld="1" item="174"/>
          <tpl hier="17" item="3"/>
          <tpl hier="19" item="14"/>
          <tpl hier="20" item="2"/>
          <tpl hier="22" item="10"/>
          <tpl hier="23" item="5"/>
          <tpl hier="24" item="4"/>
          <tpl fld="0" item="0"/>
        </tpls>
      </m>
      <m>
        <tpls c="8">
          <tpl fld="1" item="170"/>
          <tpl hier="17" item="3"/>
          <tpl hier="19" item="14"/>
          <tpl hier="20" item="2"/>
          <tpl hier="22" item="10"/>
          <tpl hier="23" item="5"/>
          <tpl hier="24" item="4"/>
          <tpl fld="0" item="0"/>
        </tpls>
      </m>
      <m>
        <tpls c="8">
          <tpl fld="1" item="166"/>
          <tpl hier="17" item="3"/>
          <tpl hier="19" item="14"/>
          <tpl hier="20" item="2"/>
          <tpl hier="22" item="10"/>
          <tpl hier="23" item="5"/>
          <tpl hier="24" item="4"/>
          <tpl fld="0" item="0"/>
        </tpls>
      </m>
      <m>
        <tpls c="8">
          <tpl fld="1" item="162"/>
          <tpl hier="17" item="3"/>
          <tpl hier="19" item="14"/>
          <tpl hier="20" item="2"/>
          <tpl hier="22" item="10"/>
          <tpl hier="23" item="5"/>
          <tpl hier="24" item="4"/>
          <tpl fld="0" item="0"/>
        </tpls>
      </m>
      <m>
        <tpls c="8">
          <tpl fld="1" item="158"/>
          <tpl hier="17" item="3"/>
          <tpl hier="19" item="14"/>
          <tpl hier="20" item="2"/>
          <tpl hier="22" item="10"/>
          <tpl hier="23" item="5"/>
          <tpl hier="24" item="4"/>
          <tpl fld="0" item="0"/>
        </tpls>
      </m>
      <m>
        <tpls c="8">
          <tpl fld="1" item="154"/>
          <tpl hier="17" item="3"/>
          <tpl hier="19" item="14"/>
          <tpl hier="20" item="2"/>
          <tpl hier="22" item="10"/>
          <tpl hier="23" item="5"/>
          <tpl hier="24" item="4"/>
          <tpl fld="0" item="0"/>
        </tpls>
      </m>
      <m>
        <tpls c="8">
          <tpl fld="1" item="150"/>
          <tpl hier="17" item="3"/>
          <tpl hier="19" item="14"/>
          <tpl hier="20" item="2"/>
          <tpl hier="22" item="10"/>
          <tpl hier="23" item="5"/>
          <tpl hier="24" item="4"/>
          <tpl fld="0" item="0"/>
        </tpls>
      </m>
      <m>
        <tpls c="8">
          <tpl fld="1" item="146"/>
          <tpl hier="17" item="3"/>
          <tpl hier="19" item="14"/>
          <tpl hier="20" item="2"/>
          <tpl hier="22" item="10"/>
          <tpl hier="23" item="5"/>
          <tpl hier="24" item="4"/>
          <tpl fld="0" item="0"/>
        </tpls>
      </m>
      <m>
        <tpls c="8">
          <tpl fld="1" item="142"/>
          <tpl hier="17" item="3"/>
          <tpl hier="19" item="14"/>
          <tpl hier="20" item="2"/>
          <tpl hier="22" item="10"/>
          <tpl hier="23" item="5"/>
          <tpl hier="24" item="4"/>
          <tpl fld="0" item="0"/>
        </tpls>
      </m>
      <m>
        <tpls c="8">
          <tpl fld="1" item="138"/>
          <tpl hier="17" item="3"/>
          <tpl hier="19" item="14"/>
          <tpl hier="20" item="2"/>
          <tpl hier="22" item="10"/>
          <tpl hier="23" item="5"/>
          <tpl hier="24" item="4"/>
          <tpl fld="0" item="0"/>
        </tpls>
      </m>
      <m>
        <tpls c="8">
          <tpl fld="1" item="134"/>
          <tpl hier="17" item="3"/>
          <tpl hier="19" item="14"/>
          <tpl hier="20" item="2"/>
          <tpl hier="22" item="10"/>
          <tpl hier="23" item="5"/>
          <tpl hier="24" item="4"/>
          <tpl fld="0" item="0"/>
        </tpls>
      </m>
      <m>
        <tpls c="8">
          <tpl fld="1" item="130"/>
          <tpl hier="17" item="3"/>
          <tpl hier="19" item="14"/>
          <tpl hier="20" item="2"/>
          <tpl hier="22" item="10"/>
          <tpl hier="23" item="5"/>
          <tpl hier="24" item="4"/>
          <tpl fld="0" item="0"/>
        </tpls>
      </m>
      <m>
        <tpls c="8">
          <tpl fld="1" item="126"/>
          <tpl hier="17" item="3"/>
          <tpl hier="19" item="14"/>
          <tpl hier="20" item="2"/>
          <tpl hier="22" item="10"/>
          <tpl hier="23" item="5"/>
          <tpl hier="24" item="4"/>
          <tpl fld="0" item="0"/>
        </tpls>
      </m>
      <m>
        <tpls c="8">
          <tpl fld="1" item="122"/>
          <tpl hier="17" item="3"/>
          <tpl hier="19" item="14"/>
          <tpl hier="20" item="2"/>
          <tpl hier="22" item="10"/>
          <tpl hier="23" item="5"/>
          <tpl hier="24" item="4"/>
          <tpl fld="0" item="0"/>
        </tpls>
      </m>
      <m>
        <tpls c="8">
          <tpl fld="1" item="118"/>
          <tpl hier="17" item="3"/>
          <tpl hier="19" item="14"/>
          <tpl hier="20" item="2"/>
          <tpl hier="22" item="10"/>
          <tpl hier="23" item="5"/>
          <tpl hier="24" item="4"/>
          <tpl fld="0" item="0"/>
        </tpls>
      </m>
      <m>
        <tpls c="8">
          <tpl fld="1" item="114"/>
          <tpl hier="17" item="3"/>
          <tpl hier="19" item="14"/>
          <tpl hier="20" item="2"/>
          <tpl hier="22" item="10"/>
          <tpl hier="23" item="5"/>
          <tpl hier="24" item="4"/>
          <tpl fld="0" item="0"/>
        </tpls>
      </m>
      <m>
        <tpls c="8">
          <tpl fld="1" item="110"/>
          <tpl hier="17" item="3"/>
          <tpl hier="19" item="14"/>
          <tpl hier="20" item="2"/>
          <tpl hier="22" item="10"/>
          <tpl hier="23" item="5"/>
          <tpl hier="24" item="4"/>
          <tpl fld="0" item="0"/>
        </tpls>
      </m>
      <m>
        <tpls c="8">
          <tpl fld="1" item="106"/>
          <tpl hier="17" item="3"/>
          <tpl hier="19" item="14"/>
          <tpl hier="20" item="2"/>
          <tpl hier="22" item="10"/>
          <tpl hier="23" item="5"/>
          <tpl hier="24" item="4"/>
          <tpl fld="0" item="0"/>
        </tpls>
      </m>
      <m>
        <tpls c="8">
          <tpl fld="1" item="102"/>
          <tpl hier="17" item="3"/>
          <tpl hier="19" item="14"/>
          <tpl hier="20" item="2"/>
          <tpl hier="22" item="10"/>
          <tpl hier="23" item="5"/>
          <tpl hier="24" item="4"/>
          <tpl fld="0" item="0"/>
        </tpls>
      </m>
      <m>
        <tpls c="8">
          <tpl fld="1" item="98"/>
          <tpl hier="17" item="3"/>
          <tpl hier="19" item="14"/>
          <tpl hier="20" item="2"/>
          <tpl hier="22" item="10"/>
          <tpl hier="23" item="5"/>
          <tpl hier="24" item="4"/>
          <tpl fld="0" item="0"/>
        </tpls>
      </m>
      <m>
        <tpls c="8">
          <tpl fld="1" item="94"/>
          <tpl hier="17" item="3"/>
          <tpl hier="19" item="14"/>
          <tpl hier="20" item="2"/>
          <tpl hier="22" item="10"/>
          <tpl hier="23" item="5"/>
          <tpl hier="24" item="4"/>
          <tpl fld="0" item="0"/>
        </tpls>
      </m>
      <m>
        <tpls c="8">
          <tpl fld="1" item="90"/>
          <tpl hier="17" item="3"/>
          <tpl hier="19" item="14"/>
          <tpl hier="20" item="2"/>
          <tpl hier="22" item="10"/>
          <tpl hier="23" item="5"/>
          <tpl hier="24" item="4"/>
          <tpl fld="0" item="0"/>
        </tpls>
      </m>
      <m>
        <tpls c="8">
          <tpl fld="1" item="86"/>
          <tpl hier="17" item="3"/>
          <tpl hier="19" item="14"/>
          <tpl hier="20" item="2"/>
          <tpl hier="22" item="10"/>
          <tpl hier="23" item="5"/>
          <tpl hier="24" item="4"/>
          <tpl fld="0" item="0"/>
        </tpls>
      </m>
      <m>
        <tpls c="8">
          <tpl fld="1" item="82"/>
          <tpl hier="17" item="3"/>
          <tpl hier="19" item="14"/>
          <tpl hier="20" item="2"/>
          <tpl hier="22" item="10"/>
          <tpl hier="23" item="5"/>
          <tpl hier="24" item="4"/>
          <tpl fld="0" item="0"/>
        </tpls>
      </m>
      <m>
        <tpls c="8">
          <tpl fld="1" item="78"/>
          <tpl hier="17" item="3"/>
          <tpl hier="19" item="14"/>
          <tpl hier="20" item="2"/>
          <tpl hier="22" item="10"/>
          <tpl hier="23" item="5"/>
          <tpl hier="24" item="4"/>
          <tpl fld="0" item="0"/>
        </tpls>
      </m>
      <m>
        <tpls c="8">
          <tpl fld="1" item="74"/>
          <tpl hier="17" item="3"/>
          <tpl hier="19" item="14"/>
          <tpl hier="20" item="2"/>
          <tpl hier="22" item="10"/>
          <tpl hier="23" item="5"/>
          <tpl hier="24" item="4"/>
          <tpl fld="0" item="0"/>
        </tpls>
      </m>
      <m>
        <tpls c="8">
          <tpl fld="1" item="70"/>
          <tpl hier="17" item="3"/>
          <tpl hier="19" item="14"/>
          <tpl hier="20" item="2"/>
          <tpl hier="22" item="10"/>
          <tpl hier="23" item="5"/>
          <tpl hier="24" item="4"/>
          <tpl fld="0" item="0"/>
        </tpls>
      </m>
      <m>
        <tpls c="8">
          <tpl fld="1" item="66"/>
          <tpl hier="17" item="3"/>
          <tpl hier="19" item="14"/>
          <tpl hier="20" item="2"/>
          <tpl hier="22" item="10"/>
          <tpl hier="23" item="5"/>
          <tpl hier="24" item="4"/>
          <tpl fld="0" item="0"/>
        </tpls>
      </m>
      <m>
        <tpls c="8">
          <tpl fld="1" item="62"/>
          <tpl hier="17" item="3"/>
          <tpl hier="19" item="14"/>
          <tpl hier="20" item="2"/>
          <tpl hier="22" item="10"/>
          <tpl hier="23" item="5"/>
          <tpl hier="24" item="4"/>
          <tpl fld="0" item="0"/>
        </tpls>
      </m>
      <m>
        <tpls c="8">
          <tpl fld="1" item="58"/>
          <tpl hier="17" item="3"/>
          <tpl hier="19" item="14"/>
          <tpl hier="20" item="2"/>
          <tpl hier="22" item="10"/>
          <tpl hier="23" item="5"/>
          <tpl hier="24" item="4"/>
          <tpl fld="0" item="0"/>
        </tpls>
      </m>
      <m>
        <tpls c="8">
          <tpl fld="1" item="54"/>
          <tpl hier="17" item="3"/>
          <tpl hier="19" item="14"/>
          <tpl hier="20" item="2"/>
          <tpl hier="22" item="10"/>
          <tpl hier="23" item="5"/>
          <tpl hier="24" item="4"/>
          <tpl fld="0" item="0"/>
        </tpls>
      </m>
      <m>
        <tpls c="8">
          <tpl fld="1" item="50"/>
          <tpl hier="17" item="3"/>
          <tpl hier="19" item="14"/>
          <tpl hier="20" item="2"/>
          <tpl hier="22" item="10"/>
          <tpl hier="23" item="5"/>
          <tpl hier="24" item="4"/>
          <tpl fld="0" item="0"/>
        </tpls>
      </m>
      <m>
        <tpls c="8">
          <tpl fld="1" item="46"/>
          <tpl hier="17" item="3"/>
          <tpl hier="19" item="14"/>
          <tpl hier="20" item="2"/>
          <tpl hier="22" item="10"/>
          <tpl hier="23" item="5"/>
          <tpl hier="24" item="4"/>
          <tpl fld="0" item="0"/>
        </tpls>
      </m>
      <m>
        <tpls c="8">
          <tpl fld="1" item="42"/>
          <tpl hier="17" item="3"/>
          <tpl hier="19" item="14"/>
          <tpl hier="20" item="2"/>
          <tpl hier="22" item="10"/>
          <tpl hier="23" item="5"/>
          <tpl hier="24" item="4"/>
          <tpl fld="0" item="0"/>
        </tpls>
      </m>
      <m>
        <tpls c="8">
          <tpl fld="1" item="38"/>
          <tpl hier="17" item="3"/>
          <tpl hier="19" item="14"/>
          <tpl hier="20" item="2"/>
          <tpl hier="22" item="10"/>
          <tpl hier="23" item="5"/>
          <tpl hier="24" item="4"/>
          <tpl fld="0" item="0"/>
        </tpls>
      </m>
      <m>
        <tpls c="8">
          <tpl fld="1" item="34"/>
          <tpl hier="17" item="3"/>
          <tpl hier="19" item="14"/>
          <tpl hier="20" item="2"/>
          <tpl hier="22" item="10"/>
          <tpl hier="23" item="5"/>
          <tpl hier="24" item="4"/>
          <tpl fld="0" item="0"/>
        </tpls>
      </m>
      <m>
        <tpls c="8">
          <tpl fld="1" item="30"/>
          <tpl hier="17" item="3"/>
          <tpl hier="19" item="14"/>
          <tpl hier="20" item="2"/>
          <tpl hier="22" item="10"/>
          <tpl hier="23" item="5"/>
          <tpl hier="24" item="4"/>
          <tpl fld="0" item="0"/>
        </tpls>
      </m>
      <m>
        <tpls c="8">
          <tpl fld="1" item="26"/>
          <tpl hier="17" item="3"/>
          <tpl hier="19" item="14"/>
          <tpl hier="20" item="2"/>
          <tpl hier="22" item="10"/>
          <tpl hier="23" item="5"/>
          <tpl hier="24" item="4"/>
          <tpl fld="0" item="0"/>
        </tpls>
      </m>
      <m>
        <tpls c="8">
          <tpl fld="1" item="22"/>
          <tpl hier="17" item="3"/>
          <tpl hier="19" item="14"/>
          <tpl hier="20" item="2"/>
          <tpl hier="22" item="10"/>
          <tpl hier="23" item="5"/>
          <tpl hier="24" item="4"/>
          <tpl fld="0" item="0"/>
        </tpls>
      </m>
      <m>
        <tpls c="8">
          <tpl fld="1" item="18"/>
          <tpl hier="17" item="3"/>
          <tpl hier="19" item="14"/>
          <tpl hier="20" item="2"/>
          <tpl hier="22" item="10"/>
          <tpl hier="23" item="5"/>
          <tpl hier="24" item="4"/>
          <tpl fld="0" item="0"/>
        </tpls>
      </m>
      <m>
        <tpls c="8">
          <tpl fld="1" item="14"/>
          <tpl hier="17" item="3"/>
          <tpl hier="19" item="14"/>
          <tpl hier="20" item="2"/>
          <tpl hier="22" item="10"/>
          <tpl hier="23" item="5"/>
          <tpl hier="24" item="4"/>
          <tpl fld="0" item="0"/>
        </tpls>
      </m>
      <m>
        <tpls c="8">
          <tpl fld="1" item="10"/>
          <tpl hier="17" item="3"/>
          <tpl hier="19" item="14"/>
          <tpl hier="20" item="2"/>
          <tpl hier="22" item="10"/>
          <tpl hier="23" item="5"/>
          <tpl hier="24" item="4"/>
          <tpl fld="0" item="0"/>
        </tpls>
      </m>
      <m>
        <tpls c="8">
          <tpl fld="1" item="6"/>
          <tpl hier="17" item="3"/>
          <tpl hier="19" item="14"/>
          <tpl hier="20" item="2"/>
          <tpl hier="22" item="10"/>
          <tpl hier="23" item="5"/>
          <tpl hier="24" item="4"/>
          <tpl fld="0" item="0"/>
        </tpls>
      </m>
      <m>
        <tpls c="8">
          <tpl fld="1" item="2"/>
          <tpl hier="17" item="3"/>
          <tpl hier="19" item="14"/>
          <tpl hier="20" item="2"/>
          <tpl hier="22" item="10"/>
          <tpl hier="23" item="5"/>
          <tpl hier="24" item="4"/>
          <tpl fld="0" item="0"/>
        </tpls>
      </m>
      <m>
        <tpls c="8">
          <tpl fld="1" item="133"/>
          <tpl hier="17" item="3"/>
          <tpl hier="19" item="14"/>
          <tpl hier="20" item="2"/>
          <tpl hier="22" item="10"/>
          <tpl hier="23" item="5"/>
          <tpl hier="24" item="4"/>
          <tpl fld="0" item="1"/>
        </tpls>
      </m>
      <m>
        <tpls c="8">
          <tpl fld="1" item="125"/>
          <tpl hier="17" item="3"/>
          <tpl hier="19" item="14"/>
          <tpl hier="20" item="2"/>
          <tpl hier="22" item="10"/>
          <tpl hier="23" item="5"/>
          <tpl hier="24" item="4"/>
          <tpl fld="0" item="1"/>
        </tpls>
      </m>
      <m>
        <tpls c="8">
          <tpl fld="1" item="117"/>
          <tpl hier="17" item="3"/>
          <tpl hier="19" item="14"/>
          <tpl hier="20" item="2"/>
          <tpl hier="22" item="10"/>
          <tpl hier="23" item="5"/>
          <tpl hier="24" item="4"/>
          <tpl fld="0" item="1"/>
        </tpls>
      </m>
      <m>
        <tpls c="8">
          <tpl fld="1" item="85"/>
          <tpl hier="17" item="3"/>
          <tpl hier="19" item="14"/>
          <tpl hier="20" item="2"/>
          <tpl hier="22" item="10"/>
          <tpl hier="23" item="5"/>
          <tpl hier="24" item="4"/>
          <tpl fld="0" item="1"/>
        </tpls>
      </m>
      <m>
        <tpls c="8">
          <tpl fld="1" item="77"/>
          <tpl hier="17" item="3"/>
          <tpl hier="19" item="14"/>
          <tpl hier="20" item="2"/>
          <tpl hier="22" item="10"/>
          <tpl hier="23" item="5"/>
          <tpl hier="24" item="4"/>
          <tpl fld="0" item="1"/>
        </tpls>
      </m>
      <m>
        <tpls c="8">
          <tpl fld="1" item="69"/>
          <tpl hier="17" item="3"/>
          <tpl hier="19" item="14"/>
          <tpl hier="20" item="2"/>
          <tpl hier="22" item="10"/>
          <tpl hier="23" item="5"/>
          <tpl hier="24" item="4"/>
          <tpl fld="0" item="1"/>
        </tpls>
      </m>
      <m>
        <tpls c="8">
          <tpl fld="1" item="53"/>
          <tpl hier="17" item="3"/>
          <tpl hier="19" item="14"/>
          <tpl hier="20" item="2"/>
          <tpl hier="22" item="10"/>
          <tpl hier="23" item="5"/>
          <tpl hier="24" item="4"/>
          <tpl fld="0" item="1"/>
        </tpls>
      </m>
      <m>
        <tpls c="8">
          <tpl fld="1" item="45"/>
          <tpl hier="17" item="3"/>
          <tpl hier="19" item="14"/>
          <tpl hier="20" item="2"/>
          <tpl hier="22" item="10"/>
          <tpl hier="23" item="5"/>
          <tpl hier="24" item="4"/>
          <tpl fld="0" item="1"/>
        </tpls>
      </m>
      <m>
        <tpls c="8">
          <tpl fld="1" item="37"/>
          <tpl hier="17" item="3"/>
          <tpl hier="19" item="14"/>
          <tpl hier="20" item="2"/>
          <tpl hier="22" item="10"/>
          <tpl hier="23" item="5"/>
          <tpl hier="24" item="4"/>
          <tpl fld="0" item="1"/>
        </tpls>
      </m>
      <m>
        <tpls c="8">
          <tpl fld="1" item="29"/>
          <tpl hier="17" item="3"/>
          <tpl hier="19" item="14"/>
          <tpl hier="20" item="2"/>
          <tpl hier="22" item="10"/>
          <tpl hier="23" item="5"/>
          <tpl hier="24" item="4"/>
          <tpl fld="0" item="1"/>
        </tpls>
      </m>
      <m>
        <tpls c="8">
          <tpl fld="1" item="21"/>
          <tpl hier="17" item="3"/>
          <tpl hier="19" item="14"/>
          <tpl hier="20" item="2"/>
          <tpl hier="22" item="10"/>
          <tpl hier="23" item="5"/>
          <tpl hier="24" item="4"/>
          <tpl fld="0" item="1"/>
        </tpls>
      </m>
      <m>
        <tpls c="8">
          <tpl fld="1" item="5"/>
          <tpl hier="17" item="3"/>
          <tpl hier="19" item="14"/>
          <tpl hier="20" item="2"/>
          <tpl hier="22" item="10"/>
          <tpl hier="23" item="5"/>
          <tpl hier="24" item="4"/>
          <tpl fld="0" item="1"/>
        </tpls>
      </m>
      <m>
        <tpls c="8">
          <tpl fld="1" item="197"/>
          <tpl hier="17" item="3"/>
          <tpl hier="19" item="14"/>
          <tpl hier="20" item="2"/>
          <tpl hier="22" item="10"/>
          <tpl hier="23" item="5"/>
          <tpl hier="24" item="4"/>
          <tpl fld="0" item="1"/>
        </tpls>
      </m>
      <m>
        <tpls c="8">
          <tpl fld="1" item="193"/>
          <tpl hier="17" item="3"/>
          <tpl hier="19" item="14"/>
          <tpl hier="20" item="2"/>
          <tpl hier="22" item="10"/>
          <tpl hier="23" item="5"/>
          <tpl hier="24" item="4"/>
          <tpl fld="0" item="1"/>
        </tpls>
      </m>
      <m>
        <tpls c="8">
          <tpl fld="1" item="189"/>
          <tpl hier="17" item="3"/>
          <tpl hier="19" item="14"/>
          <tpl hier="20" item="2"/>
          <tpl hier="22" item="10"/>
          <tpl hier="23" item="5"/>
          <tpl hier="24" item="4"/>
          <tpl fld="0" item="1"/>
        </tpls>
      </m>
      <m>
        <tpls c="8">
          <tpl fld="1" item="185"/>
          <tpl hier="17" item="3"/>
          <tpl hier="19" item="14"/>
          <tpl hier="20" item="2"/>
          <tpl hier="22" item="10"/>
          <tpl hier="23" item="5"/>
          <tpl hier="24" item="4"/>
          <tpl fld="0" item="1"/>
        </tpls>
      </m>
      <m>
        <tpls c="8">
          <tpl fld="1" item="181"/>
          <tpl hier="17" item="3"/>
          <tpl hier="19" item="14"/>
          <tpl hier="20" item="2"/>
          <tpl hier="22" item="10"/>
          <tpl hier="23" item="5"/>
          <tpl hier="24" item="4"/>
          <tpl fld="0" item="1"/>
        </tpls>
      </m>
      <m>
        <tpls c="8">
          <tpl fld="1" item="177"/>
          <tpl hier="17" item="3"/>
          <tpl hier="19" item="14"/>
          <tpl hier="20" item="2"/>
          <tpl hier="22" item="10"/>
          <tpl hier="23" item="5"/>
          <tpl hier="24" item="4"/>
          <tpl fld="0" item="1"/>
        </tpls>
      </m>
      <m>
        <tpls c="8">
          <tpl fld="1" item="173"/>
          <tpl hier="17" item="3"/>
          <tpl hier="19" item="14"/>
          <tpl hier="20" item="2"/>
          <tpl hier="22" item="10"/>
          <tpl hier="23" item="5"/>
          <tpl hier="24" item="4"/>
          <tpl fld="0" item="1"/>
        </tpls>
      </m>
      <m>
        <tpls c="8">
          <tpl fld="1" item="169"/>
          <tpl hier="17" item="3"/>
          <tpl hier="19" item="14"/>
          <tpl hier="20" item="2"/>
          <tpl hier="22" item="10"/>
          <tpl hier="23" item="5"/>
          <tpl hier="24" item="4"/>
          <tpl fld="0" item="1"/>
        </tpls>
      </m>
      <m>
        <tpls c="8">
          <tpl fld="1" item="165"/>
          <tpl hier="17" item="3"/>
          <tpl hier="19" item="14"/>
          <tpl hier="20" item="2"/>
          <tpl hier="22" item="10"/>
          <tpl hier="23" item="5"/>
          <tpl hier="24" item="4"/>
          <tpl fld="0" item="1"/>
        </tpls>
      </m>
      <m>
        <tpls c="8">
          <tpl fld="1" item="161"/>
          <tpl hier="17" item="3"/>
          <tpl hier="19" item="14"/>
          <tpl hier="20" item="2"/>
          <tpl hier="22" item="10"/>
          <tpl hier="23" item="5"/>
          <tpl hier="24" item="4"/>
          <tpl fld="0" item="1"/>
        </tpls>
      </m>
      <m>
        <tpls c="8">
          <tpl fld="1" item="157"/>
          <tpl hier="17" item="3"/>
          <tpl hier="19" item="14"/>
          <tpl hier="20" item="2"/>
          <tpl hier="22" item="10"/>
          <tpl hier="23" item="5"/>
          <tpl hier="24" item="4"/>
          <tpl fld="0" item="1"/>
        </tpls>
      </m>
      <m>
        <tpls c="8">
          <tpl fld="1" item="153"/>
          <tpl hier="17" item="3"/>
          <tpl hier="19" item="14"/>
          <tpl hier="20" item="2"/>
          <tpl hier="22" item="10"/>
          <tpl hier="23" item="5"/>
          <tpl hier="24" item="4"/>
          <tpl fld="0" item="1"/>
        </tpls>
      </m>
      <m>
        <tpls c="8">
          <tpl fld="1" item="149"/>
          <tpl hier="17" item="3"/>
          <tpl hier="19" item="14"/>
          <tpl hier="20" item="2"/>
          <tpl hier="22" item="10"/>
          <tpl hier="23" item="5"/>
          <tpl hier="24" item="4"/>
          <tpl fld="0" item="1"/>
        </tpls>
      </m>
      <m>
        <tpls c="8">
          <tpl fld="1" item="145"/>
          <tpl hier="17" item="3"/>
          <tpl hier="19" item="14"/>
          <tpl hier="20" item="2"/>
          <tpl hier="22" item="10"/>
          <tpl hier="23" item="5"/>
          <tpl hier="24" item="4"/>
          <tpl fld="0" item="1"/>
        </tpls>
      </m>
      <m>
        <tpls c="8">
          <tpl fld="1" item="141"/>
          <tpl hier="17" item="3"/>
          <tpl hier="19" item="14"/>
          <tpl hier="20" item="2"/>
          <tpl hier="22" item="10"/>
          <tpl hier="23" item="5"/>
          <tpl hier="24" item="4"/>
          <tpl fld="0" item="1"/>
        </tpls>
      </m>
      <m>
        <tpls c="8">
          <tpl fld="1" item="113"/>
          <tpl hier="17" item="3"/>
          <tpl hier="19" item="14"/>
          <tpl hier="20" item="2"/>
          <tpl hier="22" item="10"/>
          <tpl hier="23" item="5"/>
          <tpl hier="24" item="4"/>
          <tpl fld="0" item="1"/>
        </tpls>
      </m>
      <m>
        <tpls c="8">
          <tpl fld="1" item="109"/>
          <tpl hier="17" item="3"/>
          <tpl hier="19" item="14"/>
          <tpl hier="20" item="2"/>
          <tpl hier="22" item="10"/>
          <tpl hier="23" item="5"/>
          <tpl hier="24" item="4"/>
          <tpl fld="0" item="1"/>
        </tpls>
      </m>
      <m>
        <tpls c="8">
          <tpl fld="1" item="105"/>
          <tpl hier="17" item="3"/>
          <tpl hier="19" item="14"/>
          <tpl hier="20" item="2"/>
          <tpl hier="22" item="10"/>
          <tpl hier="23" item="5"/>
          <tpl hier="24" item="4"/>
          <tpl fld="0" item="1"/>
        </tpls>
      </m>
      <m>
        <tpls c="8">
          <tpl fld="1" item="101"/>
          <tpl hier="17" item="3"/>
          <tpl hier="19" item="14"/>
          <tpl hier="20" item="2"/>
          <tpl hier="22" item="10"/>
          <tpl hier="23" item="5"/>
          <tpl hier="24" item="4"/>
          <tpl fld="0" item="1"/>
        </tpls>
      </m>
      <m>
        <tpls c="8">
          <tpl fld="1" item="97"/>
          <tpl hier="17" item="3"/>
          <tpl hier="19" item="14"/>
          <tpl hier="20" item="2"/>
          <tpl hier="22" item="10"/>
          <tpl hier="23" item="5"/>
          <tpl hier="24" item="4"/>
          <tpl fld="0" item="1"/>
        </tpls>
      </m>
      <m>
        <tpls c="8">
          <tpl fld="1" item="89"/>
          <tpl hier="17" item="3"/>
          <tpl hier="19" item="14"/>
          <tpl hier="20" item="2"/>
          <tpl hier="22" item="10"/>
          <tpl hier="23" item="5"/>
          <tpl hier="24" item="4"/>
          <tpl fld="0" item="1"/>
        </tpls>
      </m>
      <m>
        <tpls c="8">
          <tpl fld="1" item="65"/>
          <tpl hier="17" item="3"/>
          <tpl hier="19" item="14"/>
          <tpl hier="20" item="2"/>
          <tpl hier="22" item="10"/>
          <tpl hier="23" item="5"/>
          <tpl hier="24" item="4"/>
          <tpl fld="0" item="1"/>
        </tpls>
      </m>
      <m>
        <tpls c="8">
          <tpl fld="1" item="41"/>
          <tpl hier="17" item="3"/>
          <tpl hier="19" item="14"/>
          <tpl hier="20" item="2"/>
          <tpl hier="22" item="10"/>
          <tpl hier="23" item="5"/>
          <tpl hier="24" item="4"/>
          <tpl fld="0" item="1"/>
        </tpls>
      </m>
      <m>
        <tpls c="8">
          <tpl fld="1" item="13"/>
          <tpl hier="17" item="3"/>
          <tpl hier="19" item="14"/>
          <tpl hier="20" item="2"/>
          <tpl hier="22" item="10"/>
          <tpl hier="23" item="5"/>
          <tpl hier="24" item="4"/>
          <tpl fld="0" item="1"/>
        </tpls>
      </m>
      <m>
        <tpls c="8">
          <tpl fld="1" item="197"/>
          <tpl hier="17" item="3"/>
          <tpl hier="19" item="14"/>
          <tpl hier="20" item="2"/>
          <tpl hier="22" item="10"/>
          <tpl hier="23" item="5"/>
          <tpl hier="24" item="4"/>
          <tpl fld="0" item="0"/>
        </tpls>
      </m>
      <m>
        <tpls c="8">
          <tpl fld="1" item="193"/>
          <tpl hier="17" item="3"/>
          <tpl hier="19" item="14"/>
          <tpl hier="20" item="2"/>
          <tpl hier="22" item="10"/>
          <tpl hier="23" item="5"/>
          <tpl hier="24" item="4"/>
          <tpl fld="0" item="0"/>
        </tpls>
      </m>
      <m>
        <tpls c="8">
          <tpl fld="1" item="189"/>
          <tpl hier="17" item="3"/>
          <tpl hier="19" item="14"/>
          <tpl hier="20" item="2"/>
          <tpl hier="22" item="10"/>
          <tpl hier="23" item="5"/>
          <tpl hier="24" item="4"/>
          <tpl fld="0" item="0"/>
        </tpls>
      </m>
      <m>
        <tpls c="8">
          <tpl fld="1" item="185"/>
          <tpl hier="17" item="3"/>
          <tpl hier="19" item="14"/>
          <tpl hier="20" item="2"/>
          <tpl hier="22" item="10"/>
          <tpl hier="23" item="5"/>
          <tpl hier="24" item="4"/>
          <tpl fld="0" item="0"/>
        </tpls>
      </m>
      <m>
        <tpls c="8">
          <tpl fld="1" item="181"/>
          <tpl hier="17" item="3"/>
          <tpl hier="19" item="14"/>
          <tpl hier="20" item="2"/>
          <tpl hier="22" item="10"/>
          <tpl hier="23" item="5"/>
          <tpl hier="24" item="4"/>
          <tpl fld="0" item="0"/>
        </tpls>
      </m>
      <m>
        <tpls c="8">
          <tpl fld="1" item="177"/>
          <tpl hier="17" item="3"/>
          <tpl hier="19" item="14"/>
          <tpl hier="20" item="2"/>
          <tpl hier="22" item="10"/>
          <tpl hier="23" item="5"/>
          <tpl hier="24" item="4"/>
          <tpl fld="0" item="0"/>
        </tpls>
      </m>
      <m>
        <tpls c="8">
          <tpl fld="1" item="173"/>
          <tpl hier="17" item="3"/>
          <tpl hier="19" item="14"/>
          <tpl hier="20" item="2"/>
          <tpl hier="22" item="10"/>
          <tpl hier="23" item="5"/>
          <tpl hier="24" item="4"/>
          <tpl fld="0" item="0"/>
        </tpls>
      </m>
      <m>
        <tpls c="8">
          <tpl fld="1" item="169"/>
          <tpl hier="17" item="3"/>
          <tpl hier="19" item="14"/>
          <tpl hier="20" item="2"/>
          <tpl hier="22" item="10"/>
          <tpl hier="23" item="5"/>
          <tpl hier="24" item="4"/>
          <tpl fld="0" item="0"/>
        </tpls>
      </m>
      <m>
        <tpls c="8">
          <tpl fld="1" item="165"/>
          <tpl hier="17" item="3"/>
          <tpl hier="19" item="14"/>
          <tpl hier="20" item="2"/>
          <tpl hier="22" item="10"/>
          <tpl hier="23" item="5"/>
          <tpl hier="24" item="4"/>
          <tpl fld="0" item="0"/>
        </tpls>
      </m>
      <m>
        <tpls c="8">
          <tpl fld="1" item="161"/>
          <tpl hier="17" item="3"/>
          <tpl hier="19" item="14"/>
          <tpl hier="20" item="2"/>
          <tpl hier="22" item="10"/>
          <tpl hier="23" item="5"/>
          <tpl hier="24" item="4"/>
          <tpl fld="0" item="0"/>
        </tpls>
      </m>
      <m>
        <tpls c="8">
          <tpl fld="1" item="157"/>
          <tpl hier="17" item="3"/>
          <tpl hier="19" item="14"/>
          <tpl hier="20" item="2"/>
          <tpl hier="22" item="10"/>
          <tpl hier="23" item="5"/>
          <tpl hier="24" item="4"/>
          <tpl fld="0" item="0"/>
        </tpls>
      </m>
      <m>
        <tpls c="8">
          <tpl fld="1" item="153"/>
          <tpl hier="17" item="3"/>
          <tpl hier="19" item="14"/>
          <tpl hier="20" item="2"/>
          <tpl hier="22" item="10"/>
          <tpl hier="23" item="5"/>
          <tpl hier="24" item="4"/>
          <tpl fld="0" item="0"/>
        </tpls>
      </m>
      <m>
        <tpls c="8">
          <tpl fld="1" item="149"/>
          <tpl hier="17" item="3"/>
          <tpl hier="19" item="14"/>
          <tpl hier="20" item="2"/>
          <tpl hier="22" item="10"/>
          <tpl hier="23" item="5"/>
          <tpl hier="24" item="4"/>
          <tpl fld="0" item="0"/>
        </tpls>
      </m>
      <m>
        <tpls c="8">
          <tpl fld="1" item="145"/>
          <tpl hier="17" item="3"/>
          <tpl hier="19" item="14"/>
          <tpl hier="20" item="2"/>
          <tpl hier="22" item="10"/>
          <tpl hier="23" item="5"/>
          <tpl hier="24" item="4"/>
          <tpl fld="0" item="0"/>
        </tpls>
      </m>
      <m>
        <tpls c="8">
          <tpl fld="1" item="141"/>
          <tpl hier="17" item="3"/>
          <tpl hier="19" item="14"/>
          <tpl hier="20" item="2"/>
          <tpl hier="22" item="10"/>
          <tpl hier="23" item="5"/>
          <tpl hier="24" item="4"/>
          <tpl fld="0" item="0"/>
        </tpls>
      </m>
      <m>
        <tpls c="8">
          <tpl fld="1" item="137"/>
          <tpl hier="17" item="3"/>
          <tpl hier="19" item="14"/>
          <tpl hier="20" item="2"/>
          <tpl hier="22" item="10"/>
          <tpl hier="23" item="5"/>
          <tpl hier="24" item="4"/>
          <tpl fld="0" item="0"/>
        </tpls>
      </m>
      <m>
        <tpls c="8">
          <tpl fld="1" item="133"/>
          <tpl hier="17" item="3"/>
          <tpl hier="19" item="14"/>
          <tpl hier="20" item="2"/>
          <tpl hier="22" item="10"/>
          <tpl hier="23" item="5"/>
          <tpl hier="24" item="4"/>
          <tpl fld="0" item="0"/>
        </tpls>
      </m>
      <m>
        <tpls c="8">
          <tpl fld="1" item="129"/>
          <tpl hier="17" item="3"/>
          <tpl hier="19" item="14"/>
          <tpl hier="20" item="2"/>
          <tpl hier="22" item="10"/>
          <tpl hier="23" item="5"/>
          <tpl hier="24" item="4"/>
          <tpl fld="0" item="0"/>
        </tpls>
      </m>
      <m>
        <tpls c="8">
          <tpl fld="1" item="125"/>
          <tpl hier="17" item="3"/>
          <tpl hier="19" item="14"/>
          <tpl hier="20" item="2"/>
          <tpl hier="22" item="10"/>
          <tpl hier="23" item="5"/>
          <tpl hier="24" item="4"/>
          <tpl fld="0" item="0"/>
        </tpls>
      </m>
      <m>
        <tpls c="8">
          <tpl fld="1" item="121"/>
          <tpl hier="17" item="3"/>
          <tpl hier="19" item="14"/>
          <tpl hier="20" item="2"/>
          <tpl hier="22" item="10"/>
          <tpl hier="23" item="5"/>
          <tpl hier="24" item="4"/>
          <tpl fld="0" item="0"/>
        </tpls>
      </m>
      <m>
        <tpls c="8">
          <tpl fld="1" item="117"/>
          <tpl hier="17" item="3"/>
          <tpl hier="19" item="14"/>
          <tpl hier="20" item="2"/>
          <tpl hier="22" item="10"/>
          <tpl hier="23" item="5"/>
          <tpl hier="24" item="4"/>
          <tpl fld="0" item="0"/>
        </tpls>
      </m>
      <m>
        <tpls c="8">
          <tpl fld="1" item="113"/>
          <tpl hier="17" item="3"/>
          <tpl hier="19" item="14"/>
          <tpl hier="20" item="2"/>
          <tpl hier="22" item="10"/>
          <tpl hier="23" item="5"/>
          <tpl hier="24" item="4"/>
          <tpl fld="0" item="0"/>
        </tpls>
      </m>
      <m>
        <tpls c="8">
          <tpl fld="1" item="109"/>
          <tpl hier="17" item="3"/>
          <tpl hier="19" item="14"/>
          <tpl hier="20" item="2"/>
          <tpl hier="22" item="10"/>
          <tpl hier="23" item="5"/>
          <tpl hier="24" item="4"/>
          <tpl fld="0" item="0"/>
        </tpls>
      </m>
      <m>
        <tpls c="8">
          <tpl fld="1" item="105"/>
          <tpl hier="17" item="3"/>
          <tpl hier="19" item="14"/>
          <tpl hier="20" item="2"/>
          <tpl hier="22" item="10"/>
          <tpl hier="23" item="5"/>
          <tpl hier="24" item="4"/>
          <tpl fld="0" item="0"/>
        </tpls>
      </m>
      <m>
        <tpls c="8">
          <tpl fld="1" item="101"/>
          <tpl hier="17" item="3"/>
          <tpl hier="19" item="14"/>
          <tpl hier="20" item="2"/>
          <tpl hier="22" item="10"/>
          <tpl hier="23" item="5"/>
          <tpl hier="24" item="4"/>
          <tpl fld="0" item="0"/>
        </tpls>
      </m>
      <m>
        <tpls c="8">
          <tpl fld="1" item="97"/>
          <tpl hier="17" item="3"/>
          <tpl hier="19" item="14"/>
          <tpl hier="20" item="2"/>
          <tpl hier="22" item="10"/>
          <tpl hier="23" item="5"/>
          <tpl hier="24" item="4"/>
          <tpl fld="0" item="0"/>
        </tpls>
      </m>
      <m>
        <tpls c="8">
          <tpl fld="1" item="93"/>
          <tpl hier="17" item="3"/>
          <tpl hier="19" item="14"/>
          <tpl hier="20" item="2"/>
          <tpl hier="22" item="10"/>
          <tpl hier="23" item="5"/>
          <tpl hier="24" item="4"/>
          <tpl fld="0" item="0"/>
        </tpls>
      </m>
      <m>
        <tpls c="8">
          <tpl fld="1" item="89"/>
          <tpl hier="17" item="3"/>
          <tpl hier="19" item="14"/>
          <tpl hier="20" item="2"/>
          <tpl hier="22" item="10"/>
          <tpl hier="23" item="5"/>
          <tpl hier="24" item="4"/>
          <tpl fld="0" item="0"/>
        </tpls>
      </m>
      <m>
        <tpls c="8">
          <tpl fld="1" item="85"/>
          <tpl hier="17" item="3"/>
          <tpl hier="19" item="14"/>
          <tpl hier="20" item="2"/>
          <tpl hier="22" item="10"/>
          <tpl hier="23" item="5"/>
          <tpl hier="24" item="4"/>
          <tpl fld="0" item="0"/>
        </tpls>
      </m>
      <m>
        <tpls c="8">
          <tpl fld="1" item="81"/>
          <tpl hier="17" item="3"/>
          <tpl hier="19" item="14"/>
          <tpl hier="20" item="2"/>
          <tpl hier="22" item="10"/>
          <tpl hier="23" item="5"/>
          <tpl hier="24" item="4"/>
          <tpl fld="0" item="0"/>
        </tpls>
      </m>
      <m>
        <tpls c="8">
          <tpl fld="1" item="77"/>
          <tpl hier="17" item="3"/>
          <tpl hier="19" item="14"/>
          <tpl hier="20" item="2"/>
          <tpl hier="22" item="10"/>
          <tpl hier="23" item="5"/>
          <tpl hier="24" item="4"/>
          <tpl fld="0" item="0"/>
        </tpls>
      </m>
      <m>
        <tpls c="8">
          <tpl fld="1" item="73"/>
          <tpl hier="17" item="3"/>
          <tpl hier="19" item="14"/>
          <tpl hier="20" item="2"/>
          <tpl hier="22" item="10"/>
          <tpl hier="23" item="5"/>
          <tpl hier="24" item="4"/>
          <tpl fld="0" item="0"/>
        </tpls>
      </m>
      <m>
        <tpls c="8">
          <tpl fld="1" item="69"/>
          <tpl hier="17" item="3"/>
          <tpl hier="19" item="14"/>
          <tpl hier="20" item="2"/>
          <tpl hier="22" item="10"/>
          <tpl hier="23" item="5"/>
          <tpl hier="24" item="4"/>
          <tpl fld="0" item="0"/>
        </tpls>
      </m>
      <m>
        <tpls c="8">
          <tpl fld="1" item="65"/>
          <tpl hier="17" item="3"/>
          <tpl hier="19" item="14"/>
          <tpl hier="20" item="2"/>
          <tpl hier="22" item="10"/>
          <tpl hier="23" item="5"/>
          <tpl hier="24" item="4"/>
          <tpl fld="0" item="0"/>
        </tpls>
      </m>
      <m>
        <tpls c="8">
          <tpl fld="1" item="61"/>
          <tpl hier="17" item="3"/>
          <tpl hier="19" item="14"/>
          <tpl hier="20" item="2"/>
          <tpl hier="22" item="10"/>
          <tpl hier="23" item="5"/>
          <tpl hier="24" item="4"/>
          <tpl fld="0" item="0"/>
        </tpls>
      </m>
      <m>
        <tpls c="8">
          <tpl fld="1" item="57"/>
          <tpl hier="17" item="3"/>
          <tpl hier="19" item="14"/>
          <tpl hier="20" item="2"/>
          <tpl hier="22" item="10"/>
          <tpl hier="23" item="5"/>
          <tpl hier="24" item="4"/>
          <tpl fld="0" item="0"/>
        </tpls>
      </m>
      <m>
        <tpls c="8">
          <tpl fld="1" item="53"/>
          <tpl hier="17" item="3"/>
          <tpl hier="19" item="14"/>
          <tpl hier="20" item="2"/>
          <tpl hier="22" item="10"/>
          <tpl hier="23" item="5"/>
          <tpl hier="24" item="4"/>
          <tpl fld="0" item="0"/>
        </tpls>
      </m>
      <m>
        <tpls c="8">
          <tpl fld="1" item="49"/>
          <tpl hier="17" item="3"/>
          <tpl hier="19" item="14"/>
          <tpl hier="20" item="2"/>
          <tpl hier="22" item="10"/>
          <tpl hier="23" item="5"/>
          <tpl hier="24" item="4"/>
          <tpl fld="0" item="0"/>
        </tpls>
      </m>
      <m>
        <tpls c="8">
          <tpl fld="1" item="45"/>
          <tpl hier="17" item="3"/>
          <tpl hier="19" item="14"/>
          <tpl hier="20" item="2"/>
          <tpl hier="22" item="10"/>
          <tpl hier="23" item="5"/>
          <tpl hier="24" item="4"/>
          <tpl fld="0" item="0"/>
        </tpls>
      </m>
      <m>
        <tpls c="8">
          <tpl fld="1" item="41"/>
          <tpl hier="17" item="3"/>
          <tpl hier="19" item="14"/>
          <tpl hier="20" item="2"/>
          <tpl hier="22" item="10"/>
          <tpl hier="23" item="5"/>
          <tpl hier="24" item="4"/>
          <tpl fld="0" item="0"/>
        </tpls>
      </m>
      <m>
        <tpls c="8">
          <tpl fld="1" item="37"/>
          <tpl hier="17" item="3"/>
          <tpl hier="19" item="14"/>
          <tpl hier="20" item="2"/>
          <tpl hier="22" item="10"/>
          <tpl hier="23" item="5"/>
          <tpl hier="24" item="4"/>
          <tpl fld="0" item="0"/>
        </tpls>
      </m>
      <m>
        <tpls c="8">
          <tpl fld="1" item="33"/>
          <tpl hier="17" item="3"/>
          <tpl hier="19" item="14"/>
          <tpl hier="20" item="2"/>
          <tpl hier="22" item="10"/>
          <tpl hier="23" item="5"/>
          <tpl hier="24" item="4"/>
          <tpl fld="0" item="0"/>
        </tpls>
      </m>
      <m>
        <tpls c="8">
          <tpl fld="1" item="29"/>
          <tpl hier="17" item="3"/>
          <tpl hier="19" item="14"/>
          <tpl hier="20" item="2"/>
          <tpl hier="22" item="10"/>
          <tpl hier="23" item="5"/>
          <tpl hier="24" item="4"/>
          <tpl fld="0" item="0"/>
        </tpls>
      </m>
      <m>
        <tpls c="8">
          <tpl fld="1" item="25"/>
          <tpl hier="17" item="3"/>
          <tpl hier="19" item="14"/>
          <tpl hier="20" item="2"/>
          <tpl hier="22" item="10"/>
          <tpl hier="23" item="5"/>
          <tpl hier="24" item="4"/>
          <tpl fld="0" item="0"/>
        </tpls>
      </m>
      <m>
        <tpls c="8">
          <tpl fld="1" item="21"/>
          <tpl hier="17" item="3"/>
          <tpl hier="19" item="14"/>
          <tpl hier="20" item="2"/>
          <tpl hier="22" item="10"/>
          <tpl hier="23" item="5"/>
          <tpl hier="24" item="4"/>
          <tpl fld="0" item="0"/>
        </tpls>
      </m>
      <m>
        <tpls c="8">
          <tpl fld="1" item="13"/>
          <tpl hier="17" item="3"/>
          <tpl hier="19" item="14"/>
          <tpl hier="20" item="2"/>
          <tpl hier="22" item="10"/>
          <tpl hier="23" item="5"/>
          <tpl hier="24" item="4"/>
          <tpl fld="0" item="0"/>
        </tpls>
      </m>
      <m>
        <tpls c="8">
          <tpl fld="1" item="9"/>
          <tpl hier="17" item="3"/>
          <tpl hier="19" item="14"/>
          <tpl hier="20" item="2"/>
          <tpl hier="22" item="10"/>
          <tpl hier="23" item="5"/>
          <tpl hier="24" item="4"/>
          <tpl fld="0" item="0"/>
        </tpls>
      </m>
      <m>
        <tpls c="8">
          <tpl fld="1" item="5"/>
          <tpl hier="17" item="3"/>
          <tpl hier="19" item="14"/>
          <tpl hier="20" item="2"/>
          <tpl hier="22" item="10"/>
          <tpl hier="23" item="5"/>
          <tpl hier="24" item="4"/>
          <tpl fld="0" item="0"/>
        </tpls>
      </m>
      <m>
        <tpls c="8">
          <tpl fld="1" item="1"/>
          <tpl hier="17" item="3"/>
          <tpl hier="19" item="14"/>
          <tpl hier="20" item="2"/>
          <tpl hier="22" item="10"/>
          <tpl hier="23" item="5"/>
          <tpl hier="24" item="4"/>
          <tpl fld="0" item="0"/>
        </tpls>
      </m>
      <m>
        <tpls c="8">
          <tpl fld="1" item="121"/>
          <tpl hier="17" item="3"/>
          <tpl hier="19" item="14"/>
          <tpl hier="20" item="2"/>
          <tpl hier="22" item="10"/>
          <tpl hier="23" item="5"/>
          <tpl hier="24" item="4"/>
          <tpl fld="0" item="1"/>
        </tpls>
      </m>
      <m>
        <tpls c="8">
          <tpl fld="1" item="93"/>
          <tpl hier="17" item="3"/>
          <tpl hier="19" item="14"/>
          <tpl hier="20" item="2"/>
          <tpl hier="22" item="10"/>
          <tpl hier="23" item="5"/>
          <tpl hier="24" item="4"/>
          <tpl fld="0" item="1"/>
        </tpls>
      </m>
      <m>
        <tpls c="8">
          <tpl fld="1" item="61"/>
          <tpl hier="17" item="3"/>
          <tpl hier="19" item="14"/>
          <tpl hier="20" item="2"/>
          <tpl hier="22" item="10"/>
          <tpl hier="23" item="5"/>
          <tpl hier="24" item="4"/>
          <tpl fld="0" item="1"/>
        </tpls>
      </m>
      <m>
        <tpls c="8">
          <tpl fld="1" item="33"/>
          <tpl hier="17" item="3"/>
          <tpl hier="19" item="14"/>
          <tpl hier="20" item="2"/>
          <tpl hier="22" item="10"/>
          <tpl hier="23" item="5"/>
          <tpl hier="24" item="4"/>
          <tpl fld="0" item="1"/>
        </tpls>
      </m>
      <m>
        <tpls c="8">
          <tpl fld="1" item="9"/>
          <tpl hier="17" item="3"/>
          <tpl hier="19" item="14"/>
          <tpl hier="20" item="2"/>
          <tpl hier="22" item="10"/>
          <tpl hier="23" item="5"/>
          <tpl hier="24" item="4"/>
          <tpl fld="0" item="1"/>
        </tpls>
      </m>
      <m>
        <tpls c="8">
          <tpl fld="1" item="156"/>
          <tpl hier="17" item="3"/>
          <tpl hier="19" item="14"/>
          <tpl hier="20" item="2"/>
          <tpl hier="22" item="10"/>
          <tpl hier="23" item="5"/>
          <tpl hier="24" item="4"/>
          <tpl fld="0" item="0"/>
        </tpls>
      </m>
      <m>
        <tpls c="8">
          <tpl fld="1" item="156"/>
          <tpl hier="17" item="3"/>
          <tpl hier="19" item="14"/>
          <tpl hier="20" item="2"/>
          <tpl hier="22" item="10"/>
          <tpl hier="23" item="5"/>
          <tpl hier="24" item="4"/>
          <tpl fld="0" item="1"/>
        </tpls>
      </m>
      <m>
        <tpls c="8">
          <tpl fld="1" item="92"/>
          <tpl hier="17" item="3"/>
          <tpl hier="19" item="14"/>
          <tpl hier="20" item="2"/>
          <tpl hier="22" item="10"/>
          <tpl hier="23" item="5"/>
          <tpl hier="24" item="4"/>
          <tpl fld="0" item="0"/>
        </tpls>
      </m>
      <m>
        <tpls c="8">
          <tpl fld="1" item="92"/>
          <tpl hier="17" item="3"/>
          <tpl hier="19" item="14"/>
          <tpl hier="20" item="2"/>
          <tpl hier="22" item="10"/>
          <tpl hier="23" item="5"/>
          <tpl hier="24" item="4"/>
          <tpl fld="0" item="1"/>
        </tpls>
      </m>
      <m>
        <tpls c="8">
          <tpl fld="1" item="36"/>
          <tpl hier="17" item="3"/>
          <tpl hier="19" item="14"/>
          <tpl hier="20" item="2"/>
          <tpl hier="22" item="10"/>
          <tpl hier="23" item="5"/>
          <tpl hier="24" item="4"/>
          <tpl fld="0" item="0"/>
        </tpls>
      </m>
      <m>
        <tpls c="8">
          <tpl fld="1" item="36"/>
          <tpl hier="17" item="3"/>
          <tpl hier="19" item="14"/>
          <tpl hier="20" item="2"/>
          <tpl hier="22" item="10"/>
          <tpl hier="23" item="5"/>
          <tpl hier="24" item="4"/>
          <tpl fld="0" item="1"/>
        </tpls>
      </m>
      <m>
        <tpls c="8">
          <tpl hier="16" item="4294967295"/>
          <tpl hier="17" item="3"/>
          <tpl hier="19" item="14"/>
          <tpl hier="20" item="2"/>
          <tpl hier="22" item="10"/>
          <tpl hier="23" item="5"/>
          <tpl hier="24" item="4"/>
          <tpl fld="0" item="0"/>
        </tpls>
      </m>
      <m>
        <tpls c="8">
          <tpl hier="16" item="4294967295"/>
          <tpl hier="17" item="3"/>
          <tpl hier="19" item="14"/>
          <tpl hier="20" item="2"/>
          <tpl hier="22" item="10"/>
          <tpl hier="23" item="5"/>
          <tpl hier="24" item="4"/>
          <tpl fld="0" item="1"/>
        </tpls>
      </m>
      <m>
        <tpls c="8">
          <tpl fld="1" item="192"/>
          <tpl hier="17" item="3"/>
          <tpl hier="19" item="14"/>
          <tpl hier="20" item="2"/>
          <tpl hier="22" item="10"/>
          <tpl hier="23" item="5"/>
          <tpl hier="24" item="4"/>
          <tpl fld="0" item="0"/>
        </tpls>
      </m>
      <m>
        <tpls c="8">
          <tpl fld="1" item="192"/>
          <tpl hier="17" item="3"/>
          <tpl hier="19" item="14"/>
          <tpl hier="20" item="2"/>
          <tpl hier="22" item="10"/>
          <tpl hier="23" item="5"/>
          <tpl hier="24" item="4"/>
          <tpl fld="0" item="1"/>
        </tpls>
      </m>
      <m>
        <tpls c="8">
          <tpl fld="1" item="184"/>
          <tpl hier="17" item="3"/>
          <tpl hier="19" item="14"/>
          <tpl hier="20" item="2"/>
          <tpl hier="22" item="10"/>
          <tpl hier="23" item="5"/>
          <tpl hier="24" item="4"/>
          <tpl fld="0" item="0"/>
        </tpls>
      </m>
      <m>
        <tpls c="8">
          <tpl fld="1" item="184"/>
          <tpl hier="17" item="3"/>
          <tpl hier="19" item="14"/>
          <tpl hier="20" item="2"/>
          <tpl hier="22" item="10"/>
          <tpl hier="23" item="5"/>
          <tpl hier="24" item="4"/>
          <tpl fld="0" item="1"/>
        </tpls>
      </m>
      <m>
        <tpls c="8">
          <tpl fld="1" item="176"/>
          <tpl hier="17" item="3"/>
          <tpl hier="19" item="14"/>
          <tpl hier="20" item="2"/>
          <tpl hier="22" item="10"/>
          <tpl hier="23" item="5"/>
          <tpl hier="24" item="4"/>
          <tpl fld="0" item="0"/>
        </tpls>
      </m>
      <m>
        <tpls c="8">
          <tpl fld="1" item="176"/>
          <tpl hier="17" item="3"/>
          <tpl hier="19" item="14"/>
          <tpl hier="20" item="2"/>
          <tpl hier="22" item="10"/>
          <tpl hier="23" item="5"/>
          <tpl hier="24" item="4"/>
          <tpl fld="0" item="1"/>
        </tpls>
      </m>
      <m>
        <tpls c="8">
          <tpl fld="1" item="168"/>
          <tpl hier="17" item="3"/>
          <tpl hier="19" item="14"/>
          <tpl hier="20" item="2"/>
          <tpl hier="22" item="10"/>
          <tpl hier="23" item="5"/>
          <tpl hier="24" item="4"/>
          <tpl fld="0" item="0"/>
        </tpls>
      </m>
      <m>
        <tpls c="8">
          <tpl fld="1" item="168"/>
          <tpl hier="17" item="3"/>
          <tpl hier="19" item="14"/>
          <tpl hier="20" item="2"/>
          <tpl hier="22" item="10"/>
          <tpl hier="23" item="5"/>
          <tpl hier="24" item="4"/>
          <tpl fld="0" item="1"/>
        </tpls>
      </m>
      <m>
        <tpls c="8">
          <tpl fld="1" item="160"/>
          <tpl hier="17" item="3"/>
          <tpl hier="19" item="14"/>
          <tpl hier="20" item="2"/>
          <tpl hier="22" item="10"/>
          <tpl hier="23" item="5"/>
          <tpl hier="24" item="4"/>
          <tpl fld="0" item="0"/>
        </tpls>
      </m>
      <m>
        <tpls c="8">
          <tpl fld="1" item="160"/>
          <tpl hier="17" item="3"/>
          <tpl hier="19" item="14"/>
          <tpl hier="20" item="2"/>
          <tpl hier="22" item="10"/>
          <tpl hier="23" item="5"/>
          <tpl hier="24" item="4"/>
          <tpl fld="0" item="1"/>
        </tpls>
      </m>
      <m>
        <tpls c="8">
          <tpl fld="1" item="152"/>
          <tpl hier="17" item="3"/>
          <tpl hier="19" item="14"/>
          <tpl hier="20" item="2"/>
          <tpl hier="22" item="10"/>
          <tpl hier="23" item="5"/>
          <tpl hier="24" item="4"/>
          <tpl fld="0" item="0"/>
        </tpls>
      </m>
      <m>
        <tpls c="8">
          <tpl fld="1" item="152"/>
          <tpl hier="17" item="3"/>
          <tpl hier="19" item="14"/>
          <tpl hier="20" item="2"/>
          <tpl hier="22" item="10"/>
          <tpl hier="23" item="5"/>
          <tpl hier="24" item="4"/>
          <tpl fld="0" item="1"/>
        </tpls>
      </m>
      <m>
        <tpls c="8">
          <tpl fld="1" item="144"/>
          <tpl hier="17" item="3"/>
          <tpl hier="19" item="14"/>
          <tpl hier="20" item="2"/>
          <tpl hier="22" item="10"/>
          <tpl hier="23" item="5"/>
          <tpl hier="24" item="4"/>
          <tpl fld="0" item="0"/>
        </tpls>
      </m>
      <m>
        <tpls c="8">
          <tpl fld="1" item="144"/>
          <tpl hier="17" item="3"/>
          <tpl hier="19" item="14"/>
          <tpl hier="20" item="2"/>
          <tpl hier="22" item="10"/>
          <tpl hier="23" item="5"/>
          <tpl hier="24" item="4"/>
          <tpl fld="0" item="1"/>
        </tpls>
      </m>
      <m>
        <tpls c="8">
          <tpl fld="1" item="136"/>
          <tpl hier="17" item="3"/>
          <tpl hier="19" item="14"/>
          <tpl hier="20" item="2"/>
          <tpl hier="22" item="10"/>
          <tpl hier="23" item="5"/>
          <tpl hier="24" item="4"/>
          <tpl fld="0" item="0"/>
        </tpls>
      </m>
      <m>
        <tpls c="8">
          <tpl fld="1" item="136"/>
          <tpl hier="17" item="3"/>
          <tpl hier="19" item="14"/>
          <tpl hier="20" item="2"/>
          <tpl hier="22" item="10"/>
          <tpl hier="23" item="5"/>
          <tpl hier="24" item="4"/>
          <tpl fld="0" item="1"/>
        </tpls>
      </m>
      <m>
        <tpls c="8">
          <tpl fld="1" item="128"/>
          <tpl hier="17" item="3"/>
          <tpl hier="19" item="14"/>
          <tpl hier="20" item="2"/>
          <tpl hier="22" item="10"/>
          <tpl hier="23" item="5"/>
          <tpl hier="24" item="4"/>
          <tpl fld="0" item="0"/>
        </tpls>
      </m>
      <m>
        <tpls c="8">
          <tpl fld="1" item="128"/>
          <tpl hier="17" item="3"/>
          <tpl hier="19" item="14"/>
          <tpl hier="20" item="2"/>
          <tpl hier="22" item="10"/>
          <tpl hier="23" item="5"/>
          <tpl hier="24" item="4"/>
          <tpl fld="0" item="1"/>
        </tpls>
      </m>
      <m>
        <tpls c="8">
          <tpl fld="1" item="120"/>
          <tpl hier="17" item="3"/>
          <tpl hier="19" item="14"/>
          <tpl hier="20" item="2"/>
          <tpl hier="22" item="10"/>
          <tpl hier="23" item="5"/>
          <tpl hier="24" item="4"/>
          <tpl fld="0" item="0"/>
        </tpls>
      </m>
      <m>
        <tpls c="8">
          <tpl fld="1" item="120"/>
          <tpl hier="17" item="3"/>
          <tpl hier="19" item="14"/>
          <tpl hier="20" item="2"/>
          <tpl hier="22" item="10"/>
          <tpl hier="23" item="5"/>
          <tpl hier="24" item="4"/>
          <tpl fld="0" item="1"/>
        </tpls>
      </m>
      <m>
        <tpls c="8">
          <tpl fld="1" item="112"/>
          <tpl hier="17" item="3"/>
          <tpl hier="19" item="14"/>
          <tpl hier="20" item="2"/>
          <tpl hier="22" item="10"/>
          <tpl hier="23" item="5"/>
          <tpl hier="24" item="4"/>
          <tpl fld="0" item="0"/>
        </tpls>
      </m>
      <m>
        <tpls c="8">
          <tpl fld="1" item="112"/>
          <tpl hier="17" item="3"/>
          <tpl hier="19" item="14"/>
          <tpl hier="20" item="2"/>
          <tpl hier="22" item="10"/>
          <tpl hier="23" item="5"/>
          <tpl hier="24" item="4"/>
          <tpl fld="0" item="1"/>
        </tpls>
      </m>
      <m>
        <tpls c="8">
          <tpl fld="1" item="104"/>
          <tpl hier="17" item="3"/>
          <tpl hier="19" item="14"/>
          <tpl hier="20" item="2"/>
          <tpl hier="22" item="10"/>
          <tpl hier="23" item="5"/>
          <tpl hier="24" item="4"/>
          <tpl fld="0" item="0"/>
        </tpls>
      </m>
      <m>
        <tpls c="8">
          <tpl fld="1" item="104"/>
          <tpl hier="17" item="3"/>
          <tpl hier="19" item="14"/>
          <tpl hier="20" item="2"/>
          <tpl hier="22" item="10"/>
          <tpl hier="23" item="5"/>
          <tpl hier="24" item="4"/>
          <tpl fld="0" item="1"/>
        </tpls>
      </m>
      <m>
        <tpls c="8">
          <tpl fld="1" item="96"/>
          <tpl hier="17" item="3"/>
          <tpl hier="19" item="14"/>
          <tpl hier="20" item="2"/>
          <tpl hier="22" item="10"/>
          <tpl hier="23" item="5"/>
          <tpl hier="24" item="4"/>
          <tpl fld="0" item="0"/>
        </tpls>
      </m>
      <m>
        <tpls c="8">
          <tpl fld="1" item="96"/>
          <tpl hier="17" item="3"/>
          <tpl hier="19" item="14"/>
          <tpl hier="20" item="2"/>
          <tpl hier="22" item="10"/>
          <tpl hier="23" item="5"/>
          <tpl hier="24" item="4"/>
          <tpl fld="0" item="1"/>
        </tpls>
      </m>
      <m>
        <tpls c="8">
          <tpl fld="1" item="88"/>
          <tpl hier="17" item="3"/>
          <tpl hier="19" item="14"/>
          <tpl hier="20" item="2"/>
          <tpl hier="22" item="10"/>
          <tpl hier="23" item="5"/>
          <tpl hier="24" item="4"/>
          <tpl fld="0" item="0"/>
        </tpls>
      </m>
      <m>
        <tpls c="8">
          <tpl fld="1" item="88"/>
          <tpl hier="17" item="3"/>
          <tpl hier="19" item="14"/>
          <tpl hier="20" item="2"/>
          <tpl hier="22" item="10"/>
          <tpl hier="23" item="5"/>
          <tpl hier="24" item="4"/>
          <tpl fld="0" item="1"/>
        </tpls>
      </m>
      <m>
        <tpls c="8">
          <tpl fld="1" item="80"/>
          <tpl hier="17" item="3"/>
          <tpl hier="19" item="14"/>
          <tpl hier="20" item="2"/>
          <tpl hier="22" item="10"/>
          <tpl hier="23" item="5"/>
          <tpl hier="24" item="4"/>
          <tpl fld="0" item="0"/>
        </tpls>
      </m>
      <m>
        <tpls c="8">
          <tpl fld="1" item="80"/>
          <tpl hier="17" item="3"/>
          <tpl hier="19" item="14"/>
          <tpl hier="20" item="2"/>
          <tpl hier="22" item="10"/>
          <tpl hier="23" item="5"/>
          <tpl hier="24" item="4"/>
          <tpl fld="0" item="1"/>
        </tpls>
      </m>
      <m>
        <tpls c="8">
          <tpl fld="1" item="72"/>
          <tpl hier="17" item="3"/>
          <tpl hier="19" item="14"/>
          <tpl hier="20" item="2"/>
          <tpl hier="22" item="10"/>
          <tpl hier="23" item="5"/>
          <tpl hier="24" item="4"/>
          <tpl fld="0" item="0"/>
        </tpls>
      </m>
      <m>
        <tpls c="8">
          <tpl fld="1" item="72"/>
          <tpl hier="17" item="3"/>
          <tpl hier="19" item="14"/>
          <tpl hier="20" item="2"/>
          <tpl hier="22" item="10"/>
          <tpl hier="23" item="5"/>
          <tpl hier="24" item="4"/>
          <tpl fld="0" item="1"/>
        </tpls>
      </m>
      <m>
        <tpls c="8">
          <tpl fld="1" item="64"/>
          <tpl hier="17" item="3"/>
          <tpl hier="19" item="14"/>
          <tpl hier="20" item="2"/>
          <tpl hier="22" item="10"/>
          <tpl hier="23" item="5"/>
          <tpl hier="24" item="4"/>
          <tpl fld="0" item="0"/>
        </tpls>
      </m>
      <m>
        <tpls c="8">
          <tpl fld="1" item="64"/>
          <tpl hier="17" item="3"/>
          <tpl hier="19" item="14"/>
          <tpl hier="20" item="2"/>
          <tpl hier="22" item="10"/>
          <tpl hier="23" item="5"/>
          <tpl hier="24" item="4"/>
          <tpl fld="0" item="1"/>
        </tpls>
      </m>
      <m>
        <tpls c="8">
          <tpl fld="1" item="56"/>
          <tpl hier="17" item="3"/>
          <tpl hier="19" item="14"/>
          <tpl hier="20" item="2"/>
          <tpl hier="22" item="10"/>
          <tpl hier="23" item="5"/>
          <tpl hier="24" item="4"/>
          <tpl fld="0" item="0"/>
        </tpls>
      </m>
      <m>
        <tpls c="8">
          <tpl fld="1" item="56"/>
          <tpl hier="17" item="3"/>
          <tpl hier="19" item="14"/>
          <tpl hier="20" item="2"/>
          <tpl hier="22" item="10"/>
          <tpl hier="23" item="5"/>
          <tpl hier="24" item="4"/>
          <tpl fld="0" item="1"/>
        </tpls>
      </m>
      <m>
        <tpls c="8">
          <tpl fld="1" item="48"/>
          <tpl hier="17" item="3"/>
          <tpl hier="19" item="14"/>
          <tpl hier="20" item="2"/>
          <tpl hier="22" item="10"/>
          <tpl hier="23" item="5"/>
          <tpl hier="24" item="4"/>
          <tpl fld="0" item="0"/>
        </tpls>
      </m>
      <m>
        <tpls c="8">
          <tpl fld="1" item="48"/>
          <tpl hier="17" item="3"/>
          <tpl hier="19" item="14"/>
          <tpl hier="20" item="2"/>
          <tpl hier="22" item="10"/>
          <tpl hier="23" item="5"/>
          <tpl hier="24" item="4"/>
          <tpl fld="0" item="1"/>
        </tpls>
      </m>
      <m>
        <tpls c="8">
          <tpl fld="1" item="40"/>
          <tpl hier="17" item="3"/>
          <tpl hier="19" item="14"/>
          <tpl hier="20" item="2"/>
          <tpl hier="22" item="10"/>
          <tpl hier="23" item="5"/>
          <tpl hier="24" item="4"/>
          <tpl fld="0" item="0"/>
        </tpls>
      </m>
      <m>
        <tpls c="8">
          <tpl fld="1" item="40"/>
          <tpl hier="17" item="3"/>
          <tpl hier="19" item="14"/>
          <tpl hier="20" item="2"/>
          <tpl hier="22" item="10"/>
          <tpl hier="23" item="5"/>
          <tpl hier="24" item="4"/>
          <tpl fld="0" item="1"/>
        </tpls>
      </m>
      <m>
        <tpls c="8">
          <tpl fld="1" item="32"/>
          <tpl hier="17" item="3"/>
          <tpl hier="19" item="14"/>
          <tpl hier="20" item="2"/>
          <tpl hier="22" item="10"/>
          <tpl hier="23" item="5"/>
          <tpl hier="24" item="4"/>
          <tpl fld="0" item="0"/>
        </tpls>
      </m>
      <m>
        <tpls c="8">
          <tpl fld="1" item="32"/>
          <tpl hier="17" item="3"/>
          <tpl hier="19" item="14"/>
          <tpl hier="20" item="2"/>
          <tpl hier="22" item="10"/>
          <tpl hier="23" item="5"/>
          <tpl hier="24" item="4"/>
          <tpl fld="0" item="1"/>
        </tpls>
      </m>
      <m>
        <tpls c="8">
          <tpl fld="1" item="24"/>
          <tpl hier="17" item="3"/>
          <tpl hier="19" item="14"/>
          <tpl hier="20" item="2"/>
          <tpl hier="22" item="10"/>
          <tpl hier="23" item="5"/>
          <tpl hier="24" item="4"/>
          <tpl fld="0" item="0"/>
        </tpls>
      </m>
      <m>
        <tpls c="8">
          <tpl fld="1" item="24"/>
          <tpl hier="17" item="3"/>
          <tpl hier="19" item="14"/>
          <tpl hier="20" item="2"/>
          <tpl hier="22" item="10"/>
          <tpl hier="23" item="5"/>
          <tpl hier="24" item="4"/>
          <tpl fld="0" item="1"/>
        </tpls>
      </m>
      <m>
        <tpls c="8">
          <tpl fld="1" item="16"/>
          <tpl hier="17" item="3"/>
          <tpl hier="19" item="14"/>
          <tpl hier="20" item="2"/>
          <tpl hier="22" item="10"/>
          <tpl hier="23" item="5"/>
          <tpl hier="24" item="4"/>
          <tpl fld="0" item="0"/>
        </tpls>
      </m>
      <m>
        <tpls c="8">
          <tpl fld="1" item="16"/>
          <tpl hier="17" item="3"/>
          <tpl hier="19" item="14"/>
          <tpl hier="20" item="2"/>
          <tpl hier="22" item="10"/>
          <tpl hier="23" item="5"/>
          <tpl hier="24" item="4"/>
          <tpl fld="0" item="1"/>
        </tpls>
      </m>
      <m>
        <tpls c="8">
          <tpl fld="1" item="8"/>
          <tpl hier="17" item="3"/>
          <tpl hier="19" item="14"/>
          <tpl hier="20" item="2"/>
          <tpl hier="22" item="10"/>
          <tpl hier="23" item="5"/>
          <tpl hier="24" item="4"/>
          <tpl fld="0" item="0"/>
        </tpls>
      </m>
      <m>
        <tpls c="8">
          <tpl fld="1" item="8"/>
          <tpl hier="17" item="3"/>
          <tpl hier="19" item="14"/>
          <tpl hier="20" item="2"/>
          <tpl hier="22" item="10"/>
          <tpl hier="23" item="5"/>
          <tpl hier="24" item="4"/>
          <tpl fld="0" item="1"/>
        </tpls>
      </m>
      <m>
        <tpls c="8">
          <tpl fld="1" item="0"/>
          <tpl hier="17" item="3"/>
          <tpl hier="19" item="14"/>
          <tpl hier="20" item="2"/>
          <tpl hier="22" item="10"/>
          <tpl hier="23" item="5"/>
          <tpl hier="24" item="4"/>
          <tpl fld="0" item="0"/>
        </tpls>
      </m>
      <m>
        <tpls c="8">
          <tpl fld="1" item="0"/>
          <tpl hier="17" item="3"/>
          <tpl hier="19" item="14"/>
          <tpl hier="20" item="2"/>
          <tpl hier="22" item="10"/>
          <tpl hier="23" item="5"/>
          <tpl hier="24" item="4"/>
          <tpl fld="0" item="1"/>
        </tpls>
      </m>
      <m>
        <tpls c="8">
          <tpl fld="1" item="71"/>
          <tpl hier="17" item="3"/>
          <tpl hier="19" item="14"/>
          <tpl hier="20" item="2"/>
          <tpl hier="22" item="10"/>
          <tpl hier="23" item="5"/>
          <tpl hier="24" item="4"/>
          <tpl fld="0" item="1"/>
        </tpls>
      </m>
      <m>
        <tpls c="8">
          <tpl fld="1" item="15"/>
          <tpl hier="17" item="3"/>
          <tpl hier="19" item="14"/>
          <tpl hier="20" item="2"/>
          <tpl hier="22" item="10"/>
          <tpl hier="23" item="5"/>
          <tpl hier="24" item="4"/>
          <tpl fld="0" item="1"/>
        </tpls>
      </m>
      <m>
        <tpls c="8">
          <tpl fld="1" item="23"/>
          <tpl hier="17" item="3"/>
          <tpl hier="19" item="14"/>
          <tpl hier="20" item="2"/>
          <tpl hier="22" item="10"/>
          <tpl hier="23" item="5"/>
          <tpl hier="24" item="4"/>
          <tpl fld="0" item="1"/>
        </tpls>
      </m>
      <m>
        <tpls c="8">
          <tpl fld="1" item="1"/>
          <tpl hier="17" item="3"/>
          <tpl hier="19" item="14"/>
          <tpl hier="20" item="2"/>
          <tpl hier="22" item="10"/>
          <tpl hier="23" item="5"/>
          <tpl hier="24" item="4"/>
          <tpl fld="0" item="1"/>
        </tpls>
      </m>
      <m>
        <tpls c="8">
          <tpl fld="1" item="57"/>
          <tpl hier="17" item="3"/>
          <tpl hier="19" item="14"/>
          <tpl hier="20" item="2"/>
          <tpl hier="22" item="10"/>
          <tpl hier="23" item="5"/>
          <tpl hier="24" item="4"/>
          <tpl fld="0" item="1"/>
        </tpls>
      </m>
      <m>
        <tpls c="8">
          <tpl fld="1" item="129"/>
          <tpl hier="17" item="3"/>
          <tpl hier="19" item="14"/>
          <tpl hier="20" item="2"/>
          <tpl hier="22" item="10"/>
          <tpl hier="23" item="5"/>
          <tpl hier="24" item="4"/>
          <tpl fld="0" item="1"/>
        </tpls>
      </m>
      <m>
        <tpls c="8">
          <tpl fld="1" item="28"/>
          <tpl hier="17" item="3"/>
          <tpl hier="19" item="14"/>
          <tpl hier="20" item="2"/>
          <tpl hier="22" item="10"/>
          <tpl hier="23" item="5"/>
          <tpl hier="24" item="4"/>
          <tpl fld="0" item="1"/>
        </tpls>
      </m>
      <m>
        <tpls c="8">
          <tpl fld="1" item="84"/>
          <tpl hier="17" item="3"/>
          <tpl hier="19" item="14"/>
          <tpl hier="20" item="2"/>
          <tpl hier="22" item="10"/>
          <tpl hier="23" item="5"/>
          <tpl hier="24" item="4"/>
          <tpl fld="0" item="1"/>
        </tpls>
      </m>
      <m>
        <tpls c="8">
          <tpl fld="1" item="140"/>
          <tpl hier="17" item="3"/>
          <tpl hier="19" item="14"/>
          <tpl hier="20" item="2"/>
          <tpl hier="22" item="10"/>
          <tpl hier="23" item="5"/>
          <tpl hier="24" item="4"/>
          <tpl fld="0" item="1"/>
        </tpls>
      </m>
      <m>
        <tpls c="8">
          <tpl fld="1" item="188"/>
          <tpl hier="17" item="3"/>
          <tpl hier="19" item="14"/>
          <tpl hier="20" item="2"/>
          <tpl hier="22" item="10"/>
          <tpl hier="23" item="5"/>
          <tpl hier="24" item="4"/>
          <tpl fld="0" item="0"/>
        </tpls>
      </m>
      <m>
        <tpls c="8">
          <tpl fld="1" item="188"/>
          <tpl hier="17" item="3"/>
          <tpl hier="19" item="14"/>
          <tpl hier="20" item="2"/>
          <tpl hier="22" item="10"/>
          <tpl hier="23" item="5"/>
          <tpl hier="24" item="4"/>
          <tpl fld="0" item="1"/>
        </tpls>
      </m>
      <m>
        <tpls c="8">
          <tpl fld="1" item="108"/>
          <tpl hier="17" item="3"/>
          <tpl hier="19" item="14"/>
          <tpl hier="20" item="2"/>
          <tpl hier="22" item="10"/>
          <tpl hier="23" item="5"/>
          <tpl hier="24" item="4"/>
          <tpl fld="0" item="0"/>
        </tpls>
      </m>
      <m>
        <tpls c="8">
          <tpl fld="1" item="108"/>
          <tpl hier="17" item="3"/>
          <tpl hier="19" item="14"/>
          <tpl hier="20" item="2"/>
          <tpl hier="22" item="10"/>
          <tpl hier="23" item="5"/>
          <tpl hier="24" item="4"/>
          <tpl fld="0" item="1"/>
        </tpls>
      </m>
      <m>
        <tpls c="8">
          <tpl fld="1" item="44"/>
          <tpl hier="17" item="3"/>
          <tpl hier="19" item="14"/>
          <tpl hier="20" item="2"/>
          <tpl hier="22" item="10"/>
          <tpl hier="23" item="5"/>
          <tpl hier="24" item="4"/>
          <tpl fld="0" item="0"/>
        </tpls>
      </m>
      <m>
        <tpls c="8">
          <tpl fld="1" item="44"/>
          <tpl hier="17" item="3"/>
          <tpl hier="19" item="14"/>
          <tpl hier="20" item="2"/>
          <tpl hier="22" item="10"/>
          <tpl hier="23" item="5"/>
          <tpl hier="24" item="4"/>
          <tpl fld="0" item="1"/>
        </tpls>
      </m>
      <m>
        <tpls c="8">
          <tpl fld="1" item="199"/>
          <tpl hier="17" item="3"/>
          <tpl hier="19" item="14"/>
          <tpl hier="20" item="2"/>
          <tpl hier="22" item="10"/>
          <tpl hier="23" item="5"/>
          <tpl hier="24" item="4"/>
          <tpl fld="0" item="0"/>
        </tpls>
      </m>
      <m>
        <tpls c="8">
          <tpl fld="1" item="199"/>
          <tpl hier="17" item="3"/>
          <tpl hier="19" item="14"/>
          <tpl hier="20" item="2"/>
          <tpl hier="22" item="10"/>
          <tpl hier="23" item="5"/>
          <tpl hier="24" item="4"/>
          <tpl fld="0" item="1"/>
        </tpls>
      </m>
      <m>
        <tpls c="8">
          <tpl fld="1" item="191"/>
          <tpl hier="17" item="3"/>
          <tpl hier="19" item="14"/>
          <tpl hier="20" item="2"/>
          <tpl hier="22" item="10"/>
          <tpl hier="23" item="5"/>
          <tpl hier="24" item="4"/>
          <tpl fld="0" item="0"/>
        </tpls>
      </m>
      <m>
        <tpls c="8">
          <tpl fld="1" item="191"/>
          <tpl hier="17" item="3"/>
          <tpl hier="19" item="14"/>
          <tpl hier="20" item="2"/>
          <tpl hier="22" item="10"/>
          <tpl hier="23" item="5"/>
          <tpl hier="24" item="4"/>
          <tpl fld="0" item="1"/>
        </tpls>
      </m>
      <m>
        <tpls c="8">
          <tpl fld="1" item="183"/>
          <tpl hier="17" item="3"/>
          <tpl hier="19" item="14"/>
          <tpl hier="20" item="2"/>
          <tpl hier="22" item="10"/>
          <tpl hier="23" item="5"/>
          <tpl hier="24" item="4"/>
          <tpl fld="0" item="0"/>
        </tpls>
      </m>
      <m>
        <tpls c="8">
          <tpl fld="1" item="183"/>
          <tpl hier="17" item="3"/>
          <tpl hier="19" item="14"/>
          <tpl hier="20" item="2"/>
          <tpl hier="22" item="10"/>
          <tpl hier="23" item="5"/>
          <tpl hier="24" item="4"/>
          <tpl fld="0" item="1"/>
        </tpls>
      </m>
      <m>
        <tpls c="8">
          <tpl fld="1" item="175"/>
          <tpl hier="17" item="3"/>
          <tpl hier="19" item="14"/>
          <tpl hier="20" item="2"/>
          <tpl hier="22" item="10"/>
          <tpl hier="23" item="5"/>
          <tpl hier="24" item="4"/>
          <tpl fld="0" item="0"/>
        </tpls>
      </m>
      <m>
        <tpls c="8">
          <tpl fld="1" item="175"/>
          <tpl hier="17" item="3"/>
          <tpl hier="19" item="14"/>
          <tpl hier="20" item="2"/>
          <tpl hier="22" item="10"/>
          <tpl hier="23" item="5"/>
          <tpl hier="24" item="4"/>
          <tpl fld="0" item="1"/>
        </tpls>
      </m>
      <m>
        <tpls c="8">
          <tpl fld="1" item="167"/>
          <tpl hier="17" item="3"/>
          <tpl hier="19" item="14"/>
          <tpl hier="20" item="2"/>
          <tpl hier="22" item="10"/>
          <tpl hier="23" item="5"/>
          <tpl hier="24" item="4"/>
          <tpl fld="0" item="0"/>
        </tpls>
      </m>
      <m>
        <tpls c="8">
          <tpl fld="1" item="167"/>
          <tpl hier="17" item="3"/>
          <tpl hier="19" item="14"/>
          <tpl hier="20" item="2"/>
          <tpl hier="22" item="10"/>
          <tpl hier="23" item="5"/>
          <tpl hier="24" item="4"/>
          <tpl fld="0" item="1"/>
        </tpls>
      </m>
      <m>
        <tpls c="8">
          <tpl fld="1" item="159"/>
          <tpl hier="17" item="3"/>
          <tpl hier="19" item="14"/>
          <tpl hier="20" item="2"/>
          <tpl hier="22" item="10"/>
          <tpl hier="23" item="5"/>
          <tpl hier="24" item="4"/>
          <tpl fld="0" item="0"/>
        </tpls>
      </m>
      <m>
        <tpls c="8">
          <tpl fld="1" item="159"/>
          <tpl hier="17" item="3"/>
          <tpl hier="19" item="14"/>
          <tpl hier="20" item="2"/>
          <tpl hier="22" item="10"/>
          <tpl hier="23" item="5"/>
          <tpl hier="24" item="4"/>
          <tpl fld="0" item="1"/>
        </tpls>
      </m>
      <m>
        <tpls c="8">
          <tpl fld="1" item="151"/>
          <tpl hier="17" item="3"/>
          <tpl hier="19" item="14"/>
          <tpl hier="20" item="2"/>
          <tpl hier="22" item="10"/>
          <tpl hier="23" item="5"/>
          <tpl hier="24" item="4"/>
          <tpl fld="0" item="0"/>
        </tpls>
      </m>
      <m>
        <tpls c="8">
          <tpl fld="1" item="151"/>
          <tpl hier="17" item="3"/>
          <tpl hier="19" item="14"/>
          <tpl hier="20" item="2"/>
          <tpl hier="22" item="10"/>
          <tpl hier="23" item="5"/>
          <tpl hier="24" item="4"/>
          <tpl fld="0" item="1"/>
        </tpls>
      </m>
      <m>
        <tpls c="8">
          <tpl fld="1" item="143"/>
          <tpl hier="17" item="3"/>
          <tpl hier="19" item="14"/>
          <tpl hier="20" item="2"/>
          <tpl hier="22" item="10"/>
          <tpl hier="23" item="5"/>
          <tpl hier="24" item="4"/>
          <tpl fld="0" item="0"/>
        </tpls>
      </m>
      <m>
        <tpls c="8">
          <tpl fld="1" item="143"/>
          <tpl hier="17" item="3"/>
          <tpl hier="19" item="14"/>
          <tpl hier="20" item="2"/>
          <tpl hier="22" item="10"/>
          <tpl hier="23" item="5"/>
          <tpl hier="24" item="4"/>
          <tpl fld="0" item="1"/>
        </tpls>
      </m>
      <m>
        <tpls c="8">
          <tpl fld="1" item="135"/>
          <tpl hier="17" item="3"/>
          <tpl hier="19" item="14"/>
          <tpl hier="20" item="2"/>
          <tpl hier="22" item="10"/>
          <tpl hier="23" item="5"/>
          <tpl hier="24" item="4"/>
          <tpl fld="0" item="0"/>
        </tpls>
      </m>
      <m>
        <tpls c="8">
          <tpl fld="1" item="135"/>
          <tpl hier="17" item="3"/>
          <tpl hier="19" item="14"/>
          <tpl hier="20" item="2"/>
          <tpl hier="22" item="10"/>
          <tpl hier="23" item="5"/>
          <tpl hier="24" item="4"/>
          <tpl fld="0" item="1"/>
        </tpls>
      </m>
      <m>
        <tpls c="8">
          <tpl fld="1" item="127"/>
          <tpl hier="17" item="3"/>
          <tpl hier="19" item="14"/>
          <tpl hier="20" item="2"/>
          <tpl hier="22" item="10"/>
          <tpl hier="23" item="5"/>
          <tpl hier="24" item="4"/>
          <tpl fld="0" item="0"/>
        </tpls>
      </m>
      <m>
        <tpls c="8">
          <tpl fld="1" item="127"/>
          <tpl hier="17" item="3"/>
          <tpl hier="19" item="14"/>
          <tpl hier="20" item="2"/>
          <tpl hier="22" item="10"/>
          <tpl hier="23" item="5"/>
          <tpl hier="24" item="4"/>
          <tpl fld="0" item="1"/>
        </tpls>
      </m>
      <m>
        <tpls c="8">
          <tpl fld="1" item="119"/>
          <tpl hier="17" item="3"/>
          <tpl hier="19" item="14"/>
          <tpl hier="20" item="2"/>
          <tpl hier="22" item="10"/>
          <tpl hier="23" item="5"/>
          <tpl hier="24" item="4"/>
          <tpl fld="0" item="0"/>
        </tpls>
      </m>
      <m>
        <tpls c="8">
          <tpl fld="1" item="119"/>
          <tpl hier="17" item="3"/>
          <tpl hier="19" item="14"/>
          <tpl hier="20" item="2"/>
          <tpl hier="22" item="10"/>
          <tpl hier="23" item="5"/>
          <tpl hier="24" item="4"/>
          <tpl fld="0" item="1"/>
        </tpls>
      </m>
      <m>
        <tpls c="8">
          <tpl fld="1" item="111"/>
          <tpl hier="17" item="3"/>
          <tpl hier="19" item="14"/>
          <tpl hier="20" item="2"/>
          <tpl hier="22" item="10"/>
          <tpl hier="23" item="5"/>
          <tpl hier="24" item="4"/>
          <tpl fld="0" item="0"/>
        </tpls>
      </m>
      <m>
        <tpls c="8">
          <tpl fld="1" item="111"/>
          <tpl hier="17" item="3"/>
          <tpl hier="19" item="14"/>
          <tpl hier="20" item="2"/>
          <tpl hier="22" item="10"/>
          <tpl hier="23" item="5"/>
          <tpl hier="24" item="4"/>
          <tpl fld="0" item="1"/>
        </tpls>
      </m>
      <m>
        <tpls c="8">
          <tpl fld="1" item="103"/>
          <tpl hier="17" item="3"/>
          <tpl hier="19" item="14"/>
          <tpl hier="20" item="2"/>
          <tpl hier="22" item="10"/>
          <tpl hier="23" item="5"/>
          <tpl hier="24" item="4"/>
          <tpl fld="0" item="0"/>
        </tpls>
      </m>
      <m>
        <tpls c="8">
          <tpl fld="1" item="103"/>
          <tpl hier="17" item="3"/>
          <tpl hier="19" item="14"/>
          <tpl hier="20" item="2"/>
          <tpl hier="22" item="10"/>
          <tpl hier="23" item="5"/>
          <tpl hier="24" item="4"/>
          <tpl fld="0" item="1"/>
        </tpls>
      </m>
      <m>
        <tpls c="8">
          <tpl fld="1" item="95"/>
          <tpl hier="17" item="3"/>
          <tpl hier="19" item="14"/>
          <tpl hier="20" item="2"/>
          <tpl hier="22" item="10"/>
          <tpl hier="23" item="5"/>
          <tpl hier="24" item="4"/>
          <tpl fld="0" item="0"/>
        </tpls>
      </m>
      <m>
        <tpls c="8">
          <tpl fld="1" item="95"/>
          <tpl hier="17" item="3"/>
          <tpl hier="19" item="14"/>
          <tpl hier="20" item="2"/>
          <tpl hier="22" item="10"/>
          <tpl hier="23" item="5"/>
          <tpl hier="24" item="4"/>
          <tpl fld="0" item="1"/>
        </tpls>
      </m>
      <m>
        <tpls c="8">
          <tpl fld="1" item="87"/>
          <tpl hier="17" item="3"/>
          <tpl hier="19" item="14"/>
          <tpl hier="20" item="2"/>
          <tpl hier="22" item="10"/>
          <tpl hier="23" item="5"/>
          <tpl hier="24" item="4"/>
          <tpl fld="0" item="0"/>
        </tpls>
      </m>
      <m>
        <tpls c="8">
          <tpl fld="1" item="87"/>
          <tpl hier="17" item="3"/>
          <tpl hier="19" item="14"/>
          <tpl hier="20" item="2"/>
          <tpl hier="22" item="10"/>
          <tpl hier="23" item="5"/>
          <tpl hier="24" item="4"/>
          <tpl fld="0" item="1"/>
        </tpls>
      </m>
      <m>
        <tpls c="8">
          <tpl fld="1" item="79"/>
          <tpl hier="17" item="3"/>
          <tpl hier="19" item="14"/>
          <tpl hier="20" item="2"/>
          <tpl hier="22" item="10"/>
          <tpl hier="23" item="5"/>
          <tpl hier="24" item="4"/>
          <tpl fld="0" item="0"/>
        </tpls>
      </m>
      <m>
        <tpls c="8">
          <tpl fld="1" item="79"/>
          <tpl hier="17" item="3"/>
          <tpl hier="19" item="14"/>
          <tpl hier="20" item="2"/>
          <tpl hier="22" item="10"/>
          <tpl hier="23" item="5"/>
          <tpl hier="24" item="4"/>
          <tpl fld="0" item="1"/>
        </tpls>
      </m>
      <m>
        <tpls c="8">
          <tpl fld="1" item="63"/>
          <tpl hier="17" item="3"/>
          <tpl hier="19" item="14"/>
          <tpl hier="20" item="2"/>
          <tpl hier="22" item="10"/>
          <tpl hier="23" item="5"/>
          <tpl hier="24" item="4"/>
          <tpl fld="0" item="0"/>
        </tpls>
      </m>
      <m>
        <tpls c="8">
          <tpl fld="1" item="63"/>
          <tpl hier="17" item="3"/>
          <tpl hier="19" item="14"/>
          <tpl hier="20" item="2"/>
          <tpl hier="22" item="10"/>
          <tpl hier="23" item="5"/>
          <tpl hier="24" item="4"/>
          <tpl fld="0" item="1"/>
        </tpls>
      </m>
      <m>
        <tpls c="8">
          <tpl fld="1" item="55"/>
          <tpl hier="17" item="3"/>
          <tpl hier="19" item="14"/>
          <tpl hier="20" item="2"/>
          <tpl hier="22" item="10"/>
          <tpl hier="23" item="5"/>
          <tpl hier="24" item="4"/>
          <tpl fld="0" item="0"/>
        </tpls>
      </m>
      <m>
        <tpls c="8">
          <tpl fld="1" item="55"/>
          <tpl hier="17" item="3"/>
          <tpl hier="19" item="14"/>
          <tpl hier="20" item="2"/>
          <tpl hier="22" item="10"/>
          <tpl hier="23" item="5"/>
          <tpl hier="24" item="4"/>
          <tpl fld="0" item="1"/>
        </tpls>
      </m>
      <m>
        <tpls c="8">
          <tpl fld="1" item="47"/>
          <tpl hier="17" item="3"/>
          <tpl hier="19" item="14"/>
          <tpl hier="20" item="2"/>
          <tpl hier="22" item="10"/>
          <tpl hier="23" item="5"/>
          <tpl hier="24" item="4"/>
          <tpl fld="0" item="0"/>
        </tpls>
      </m>
      <m>
        <tpls c="8">
          <tpl fld="1" item="47"/>
          <tpl hier="17" item="3"/>
          <tpl hier="19" item="14"/>
          <tpl hier="20" item="2"/>
          <tpl hier="22" item="10"/>
          <tpl hier="23" item="5"/>
          <tpl hier="24" item="4"/>
          <tpl fld="0" item="1"/>
        </tpls>
      </m>
      <m>
        <tpls c="8">
          <tpl fld="1" item="39"/>
          <tpl hier="17" item="3"/>
          <tpl hier="19" item="14"/>
          <tpl hier="20" item="2"/>
          <tpl hier="22" item="10"/>
          <tpl hier="23" item="5"/>
          <tpl hier="24" item="4"/>
          <tpl fld="0" item="0"/>
        </tpls>
      </m>
      <m>
        <tpls c="8">
          <tpl fld="1" item="39"/>
          <tpl hier="17" item="3"/>
          <tpl hier="19" item="14"/>
          <tpl hier="20" item="2"/>
          <tpl hier="22" item="10"/>
          <tpl hier="23" item="5"/>
          <tpl hier="24" item="4"/>
          <tpl fld="0" item="1"/>
        </tpls>
      </m>
      <m>
        <tpls c="8">
          <tpl fld="1" item="7"/>
          <tpl hier="17" item="3"/>
          <tpl hier="19" item="14"/>
          <tpl hier="20" item="2"/>
          <tpl hier="22" item="10"/>
          <tpl hier="23" item="5"/>
          <tpl hier="24" item="4"/>
          <tpl fld="0" item="0"/>
        </tpls>
      </m>
      <m>
        <tpls c="8">
          <tpl fld="1" item="7"/>
          <tpl hier="17" item="3"/>
          <tpl hier="19" item="14"/>
          <tpl hier="20" item="2"/>
          <tpl hier="22" item="10"/>
          <tpl hier="23" item="5"/>
          <tpl hier="24" item="4"/>
          <tpl fld="0" item="1"/>
        </tpls>
      </m>
      <m>
        <tpls c="8">
          <tpl fld="1" item="180"/>
          <tpl hier="17" item="3"/>
          <tpl hier="19" item="14"/>
          <tpl hier="20" item="2"/>
          <tpl hier="22" item="10"/>
          <tpl hier="23" item="5"/>
          <tpl hier="24" item="4"/>
          <tpl fld="0" item="0"/>
        </tpls>
      </m>
      <m>
        <tpls c="8">
          <tpl fld="1" item="180"/>
          <tpl hier="17" item="3"/>
          <tpl hier="19" item="14"/>
          <tpl hier="20" item="2"/>
          <tpl hier="22" item="10"/>
          <tpl hier="23" item="5"/>
          <tpl hier="24" item="4"/>
          <tpl fld="0" item="1"/>
        </tpls>
      </m>
      <m>
        <tpls c="8">
          <tpl fld="1" item="132"/>
          <tpl hier="17" item="3"/>
          <tpl hier="19" item="14"/>
          <tpl hier="20" item="2"/>
          <tpl hier="22" item="10"/>
          <tpl hier="23" item="5"/>
          <tpl hier="24" item="4"/>
          <tpl fld="0" item="0"/>
        </tpls>
      </m>
      <m>
        <tpls c="8">
          <tpl fld="1" item="132"/>
          <tpl hier="17" item="3"/>
          <tpl hier="19" item="14"/>
          <tpl hier="20" item="2"/>
          <tpl hier="22" item="10"/>
          <tpl hier="23" item="5"/>
          <tpl hier="24" item="4"/>
          <tpl fld="0" item="1"/>
        </tpls>
      </m>
      <m>
        <tpls c="8">
          <tpl fld="1" item="76"/>
          <tpl hier="17" item="3"/>
          <tpl hier="19" item="14"/>
          <tpl hier="20" item="2"/>
          <tpl hier="22" item="10"/>
          <tpl hier="23" item="5"/>
          <tpl hier="24" item="4"/>
          <tpl fld="0" item="0"/>
        </tpls>
      </m>
      <m>
        <tpls c="8">
          <tpl fld="1" item="76"/>
          <tpl hier="17" item="3"/>
          <tpl hier="19" item="14"/>
          <tpl hier="20" item="2"/>
          <tpl hier="22" item="10"/>
          <tpl hier="23" item="5"/>
          <tpl hier="24" item="4"/>
          <tpl fld="0" item="1"/>
        </tpls>
      </m>
      <m>
        <tpls c="8">
          <tpl fld="1" item="4"/>
          <tpl hier="17" item="3"/>
          <tpl hier="19" item="14"/>
          <tpl hier="20" item="2"/>
          <tpl hier="22" item="10"/>
          <tpl hier="23" item="5"/>
          <tpl hier="24" item="4"/>
          <tpl fld="0" item="0"/>
        </tpls>
      </m>
      <m>
        <tpls c="8">
          <tpl fld="1" item="4"/>
          <tpl hier="17" item="3"/>
          <tpl hier="19" item="14"/>
          <tpl hier="20" item="2"/>
          <tpl hier="22" item="10"/>
          <tpl hier="23" item="5"/>
          <tpl hier="24" item="4"/>
          <tpl fld="0" item="1"/>
        </tpls>
      </m>
      <m>
        <tpls c="8">
          <tpl fld="1" item="15"/>
          <tpl hier="17" item="3"/>
          <tpl hier="19" item="14"/>
          <tpl hier="20" item="2"/>
          <tpl hier="22" item="10"/>
          <tpl hier="23" item="5"/>
          <tpl hier="24" item="4"/>
          <tpl fld="0" item="0"/>
        </tpls>
      </m>
      <m>
        <tpls c="8">
          <tpl fld="1" item="23"/>
          <tpl hier="17" item="3"/>
          <tpl hier="19" item="14"/>
          <tpl hier="20" item="2"/>
          <tpl hier="22" item="10"/>
          <tpl hier="23" item="5"/>
          <tpl hier="24" item="4"/>
          <tpl fld="0" item="0"/>
        </tpls>
      </m>
      <m>
        <tpls c="8">
          <tpl fld="1" item="71"/>
          <tpl hier="17" item="3"/>
          <tpl hier="19" item="14"/>
          <tpl hier="20" item="2"/>
          <tpl hier="22" item="10"/>
          <tpl hier="23" item="5"/>
          <tpl hier="24" item="4"/>
          <tpl fld="0" item="0"/>
        </tpls>
      </m>
      <m>
        <tpls c="8">
          <tpl fld="1" item="28"/>
          <tpl hier="17" item="3"/>
          <tpl hier="19" item="14"/>
          <tpl hier="20" item="2"/>
          <tpl hier="22" item="10"/>
          <tpl hier="23" item="5"/>
          <tpl hier="24" item="4"/>
          <tpl fld="0" item="0"/>
        </tpls>
      </m>
      <m>
        <tpls c="8">
          <tpl fld="1" item="84"/>
          <tpl hier="17" item="3"/>
          <tpl hier="19" item="14"/>
          <tpl hier="20" item="2"/>
          <tpl hier="22" item="10"/>
          <tpl hier="23" item="5"/>
          <tpl hier="24" item="4"/>
          <tpl fld="0" item="0"/>
        </tpls>
      </m>
      <m>
        <tpls c="8">
          <tpl fld="1" item="140"/>
          <tpl hier="17" item="3"/>
          <tpl hier="19" item="14"/>
          <tpl hier="20" item="2"/>
          <tpl hier="22" item="10"/>
          <tpl hier="23" item="5"/>
          <tpl hier="24" item="4"/>
          <tpl fld="0" item="0"/>
        </tpls>
      </m>
      <m>
        <tpls c="8">
          <tpl fld="1" item="196"/>
          <tpl hier="17" item="3"/>
          <tpl hier="19" item="14"/>
          <tpl hier="20" item="2"/>
          <tpl hier="22" item="10"/>
          <tpl hier="23" item="5"/>
          <tpl hier="24" item="4"/>
          <tpl fld="0" item="0"/>
        </tpls>
      </m>
      <m>
        <tpls c="8">
          <tpl fld="1" item="196"/>
          <tpl hier="17" item="3"/>
          <tpl hier="19" item="14"/>
          <tpl hier="20" item="2"/>
          <tpl hier="22" item="10"/>
          <tpl hier="23" item="5"/>
          <tpl hier="24" item="4"/>
          <tpl fld="0" item="1"/>
        </tpls>
      </m>
      <m>
        <tpls c="8">
          <tpl fld="1" item="148"/>
          <tpl hier="17" item="3"/>
          <tpl hier="19" item="14"/>
          <tpl hier="20" item="2"/>
          <tpl hier="22" item="10"/>
          <tpl hier="23" item="5"/>
          <tpl hier="24" item="4"/>
          <tpl fld="0" item="0"/>
        </tpls>
      </m>
      <m>
        <tpls c="8">
          <tpl fld="1" item="148"/>
          <tpl hier="17" item="3"/>
          <tpl hier="19" item="14"/>
          <tpl hier="20" item="2"/>
          <tpl hier="22" item="10"/>
          <tpl hier="23" item="5"/>
          <tpl hier="24" item="4"/>
          <tpl fld="0" item="1"/>
        </tpls>
      </m>
      <m>
        <tpls c="8">
          <tpl fld="1" item="100"/>
          <tpl hier="17" item="3"/>
          <tpl hier="19" item="14"/>
          <tpl hier="20" item="2"/>
          <tpl hier="22" item="10"/>
          <tpl hier="23" item="5"/>
          <tpl hier="24" item="4"/>
          <tpl fld="0" item="0"/>
        </tpls>
      </m>
      <m>
        <tpls c="8">
          <tpl fld="1" item="100"/>
          <tpl hier="17" item="3"/>
          <tpl hier="19" item="14"/>
          <tpl hier="20" item="2"/>
          <tpl hier="22" item="10"/>
          <tpl hier="23" item="5"/>
          <tpl hier="24" item="4"/>
          <tpl fld="0" item="1"/>
        </tpls>
      </m>
      <m>
        <tpls c="8">
          <tpl fld="1" item="60"/>
          <tpl hier="17" item="3"/>
          <tpl hier="19" item="14"/>
          <tpl hier="20" item="2"/>
          <tpl hier="22" item="10"/>
          <tpl hier="23" item="5"/>
          <tpl hier="24" item="4"/>
          <tpl fld="0" item="0"/>
        </tpls>
      </m>
      <m>
        <tpls c="8">
          <tpl fld="1" item="60"/>
          <tpl hier="17" item="3"/>
          <tpl hier="19" item="14"/>
          <tpl hier="20" item="2"/>
          <tpl hier="22" item="10"/>
          <tpl hier="23" item="5"/>
          <tpl hier="24" item="4"/>
          <tpl fld="0" item="1"/>
        </tpls>
      </m>
      <m>
        <tpls c="8">
          <tpl fld="1" item="12"/>
          <tpl hier="17" item="3"/>
          <tpl hier="19" item="14"/>
          <tpl hier="20" item="2"/>
          <tpl hier="22" item="10"/>
          <tpl hier="23" item="5"/>
          <tpl hier="24" item="4"/>
          <tpl fld="0" item="0"/>
        </tpls>
      </m>
      <m>
        <tpls c="8">
          <tpl fld="1" item="12"/>
          <tpl hier="17" item="3"/>
          <tpl hier="19" item="14"/>
          <tpl hier="20" item="2"/>
          <tpl hier="22" item="10"/>
          <tpl hier="23" item="5"/>
          <tpl hier="24" item="4"/>
          <tpl fld="0" item="1"/>
        </tpls>
      </m>
      <m>
        <tpls c="8">
          <tpl fld="1" item="164"/>
          <tpl hier="17" item="3"/>
          <tpl hier="19" item="14"/>
          <tpl hier="20" item="2"/>
          <tpl hier="22" item="10"/>
          <tpl hier="23" item="5"/>
          <tpl hier="24" item="4"/>
          <tpl fld="0" item="0"/>
        </tpls>
      </m>
      <m>
        <tpls c="8">
          <tpl fld="1" item="164"/>
          <tpl hier="17" item="3"/>
          <tpl hier="19" item="14"/>
          <tpl hier="20" item="2"/>
          <tpl hier="22" item="10"/>
          <tpl hier="23" item="5"/>
          <tpl hier="24" item="4"/>
          <tpl fld="0" item="1"/>
        </tpls>
      </m>
      <m>
        <tpls c="8">
          <tpl fld="1" item="116"/>
          <tpl hier="17" item="3"/>
          <tpl hier="19" item="14"/>
          <tpl hier="20" item="2"/>
          <tpl hier="22" item="10"/>
          <tpl hier="23" item="5"/>
          <tpl hier="24" item="4"/>
          <tpl fld="0" item="0"/>
        </tpls>
      </m>
      <m>
        <tpls c="8">
          <tpl fld="1" item="116"/>
          <tpl hier="17" item="3"/>
          <tpl hier="19" item="14"/>
          <tpl hier="20" item="2"/>
          <tpl hier="22" item="10"/>
          <tpl hier="23" item="5"/>
          <tpl hier="24" item="4"/>
          <tpl fld="0" item="1"/>
        </tpls>
      </m>
      <m>
        <tpls c="8">
          <tpl fld="1" item="52"/>
          <tpl hier="17" item="3"/>
          <tpl hier="19" item="14"/>
          <tpl hier="20" item="2"/>
          <tpl hier="22" item="10"/>
          <tpl hier="23" item="5"/>
          <tpl hier="24" item="4"/>
          <tpl fld="0" item="0"/>
        </tpls>
      </m>
      <m>
        <tpls c="8">
          <tpl fld="1" item="52"/>
          <tpl hier="17" item="3"/>
          <tpl hier="19" item="14"/>
          <tpl hier="20" item="2"/>
          <tpl hier="22" item="10"/>
          <tpl hier="23" item="5"/>
          <tpl hier="24" item="4"/>
          <tpl fld="0" item="1"/>
        </tpls>
      </m>
      <m>
        <tpls c="8">
          <tpl fld="1" item="195"/>
          <tpl hier="17" item="3"/>
          <tpl hier="19" item="14"/>
          <tpl hier="20" item="2"/>
          <tpl hier="22" item="10"/>
          <tpl hier="23" item="5"/>
          <tpl hier="24" item="4"/>
          <tpl fld="0" item="0"/>
        </tpls>
      </m>
      <m>
        <tpls c="8">
          <tpl fld="1" item="195"/>
          <tpl hier="17" item="3"/>
          <tpl hier="19" item="14"/>
          <tpl hier="20" item="2"/>
          <tpl hier="22" item="10"/>
          <tpl hier="23" item="5"/>
          <tpl hier="24" item="4"/>
          <tpl fld="0" item="1"/>
        </tpls>
      </m>
      <m>
        <tpls c="8">
          <tpl fld="1" item="187"/>
          <tpl hier="17" item="3"/>
          <tpl hier="19" item="14"/>
          <tpl hier="20" item="2"/>
          <tpl hier="22" item="10"/>
          <tpl hier="23" item="5"/>
          <tpl hier="24" item="4"/>
          <tpl fld="0" item="0"/>
        </tpls>
      </m>
      <m>
        <tpls c="8">
          <tpl fld="1" item="187"/>
          <tpl hier="17" item="3"/>
          <tpl hier="19" item="14"/>
          <tpl hier="20" item="2"/>
          <tpl hier="22" item="10"/>
          <tpl hier="23" item="5"/>
          <tpl hier="24" item="4"/>
          <tpl fld="0" item="1"/>
        </tpls>
      </m>
      <m>
        <tpls c="8">
          <tpl fld="1" item="179"/>
          <tpl hier="17" item="3"/>
          <tpl hier="19" item="14"/>
          <tpl hier="20" item="2"/>
          <tpl hier="22" item="10"/>
          <tpl hier="23" item="5"/>
          <tpl hier="24" item="4"/>
          <tpl fld="0" item="0"/>
        </tpls>
      </m>
      <m>
        <tpls c="8">
          <tpl fld="1" item="179"/>
          <tpl hier="17" item="3"/>
          <tpl hier="19" item="14"/>
          <tpl hier="20" item="2"/>
          <tpl hier="22" item="10"/>
          <tpl hier="23" item="5"/>
          <tpl hier="24" item="4"/>
          <tpl fld="0" item="1"/>
        </tpls>
      </m>
      <m>
        <tpls c="8">
          <tpl fld="1" item="171"/>
          <tpl hier="17" item="3"/>
          <tpl hier="19" item="14"/>
          <tpl hier="20" item="2"/>
          <tpl hier="22" item="10"/>
          <tpl hier="23" item="5"/>
          <tpl hier="24" item="4"/>
          <tpl fld="0" item="0"/>
        </tpls>
      </m>
      <m>
        <tpls c="8">
          <tpl fld="1" item="171"/>
          <tpl hier="17" item="3"/>
          <tpl hier="19" item="14"/>
          <tpl hier="20" item="2"/>
          <tpl hier="22" item="10"/>
          <tpl hier="23" item="5"/>
          <tpl hier="24" item="4"/>
          <tpl fld="0" item="1"/>
        </tpls>
      </m>
      <m>
        <tpls c="8">
          <tpl fld="1" item="163"/>
          <tpl hier="17" item="3"/>
          <tpl hier="19" item="14"/>
          <tpl hier="20" item="2"/>
          <tpl hier="22" item="10"/>
          <tpl hier="23" item="5"/>
          <tpl hier="24" item="4"/>
          <tpl fld="0" item="0"/>
        </tpls>
      </m>
      <m>
        <tpls c="8">
          <tpl fld="1" item="163"/>
          <tpl hier="17" item="3"/>
          <tpl hier="19" item="14"/>
          <tpl hier="20" item="2"/>
          <tpl hier="22" item="10"/>
          <tpl hier="23" item="5"/>
          <tpl hier="24" item="4"/>
          <tpl fld="0" item="1"/>
        </tpls>
      </m>
      <m>
        <tpls c="8">
          <tpl fld="1" item="155"/>
          <tpl hier="17" item="3"/>
          <tpl hier="19" item="14"/>
          <tpl hier="20" item="2"/>
          <tpl hier="22" item="10"/>
          <tpl hier="23" item="5"/>
          <tpl hier="24" item="4"/>
          <tpl fld="0" item="0"/>
        </tpls>
      </m>
      <m>
        <tpls c="8">
          <tpl fld="1" item="155"/>
          <tpl hier="17" item="3"/>
          <tpl hier="19" item="14"/>
          <tpl hier="20" item="2"/>
          <tpl hier="22" item="10"/>
          <tpl hier="23" item="5"/>
          <tpl hier="24" item="4"/>
          <tpl fld="0" item="1"/>
        </tpls>
      </m>
      <m>
        <tpls c="8">
          <tpl fld="1" item="147"/>
          <tpl hier="17" item="3"/>
          <tpl hier="19" item="14"/>
          <tpl hier="20" item="2"/>
          <tpl hier="22" item="10"/>
          <tpl hier="23" item="5"/>
          <tpl hier="24" item="4"/>
          <tpl fld="0" item="0"/>
        </tpls>
      </m>
      <m>
        <tpls c="8">
          <tpl fld="1" item="147"/>
          <tpl hier="17" item="3"/>
          <tpl hier="19" item="14"/>
          <tpl hier="20" item="2"/>
          <tpl hier="22" item="10"/>
          <tpl hier="23" item="5"/>
          <tpl hier="24" item="4"/>
          <tpl fld="0" item="1"/>
        </tpls>
      </m>
      <m>
        <tpls c="8">
          <tpl fld="1" item="139"/>
          <tpl hier="17" item="3"/>
          <tpl hier="19" item="14"/>
          <tpl hier="20" item="2"/>
          <tpl hier="22" item="10"/>
          <tpl hier="23" item="5"/>
          <tpl hier="24" item="4"/>
          <tpl fld="0" item="0"/>
        </tpls>
      </m>
      <m>
        <tpls c="8">
          <tpl fld="1" item="139"/>
          <tpl hier="17" item="3"/>
          <tpl hier="19" item="14"/>
          <tpl hier="20" item="2"/>
          <tpl hier="22" item="10"/>
          <tpl hier="23" item="5"/>
          <tpl hier="24" item="4"/>
          <tpl fld="0" item="1"/>
        </tpls>
      </m>
      <m>
        <tpls c="8">
          <tpl fld="1" item="131"/>
          <tpl hier="17" item="3"/>
          <tpl hier="19" item="14"/>
          <tpl hier="20" item="2"/>
          <tpl hier="22" item="10"/>
          <tpl hier="23" item="5"/>
          <tpl hier="24" item="4"/>
          <tpl fld="0" item="0"/>
        </tpls>
      </m>
      <m>
        <tpls c="8">
          <tpl fld="1" item="131"/>
          <tpl hier="17" item="3"/>
          <tpl hier="19" item="14"/>
          <tpl hier="20" item="2"/>
          <tpl hier="22" item="10"/>
          <tpl hier="23" item="5"/>
          <tpl hier="24" item="4"/>
          <tpl fld="0" item="1"/>
        </tpls>
      </m>
      <m>
        <tpls c="8">
          <tpl fld="1" item="123"/>
          <tpl hier="17" item="3"/>
          <tpl hier="19" item="14"/>
          <tpl hier="20" item="2"/>
          <tpl hier="22" item="10"/>
          <tpl hier="23" item="5"/>
          <tpl hier="24" item="4"/>
          <tpl fld="0" item="0"/>
        </tpls>
      </m>
      <m>
        <tpls c="8">
          <tpl fld="1" item="123"/>
          <tpl hier="17" item="3"/>
          <tpl hier="19" item="14"/>
          <tpl hier="20" item="2"/>
          <tpl hier="22" item="10"/>
          <tpl hier="23" item="5"/>
          <tpl hier="24" item="4"/>
          <tpl fld="0" item="1"/>
        </tpls>
      </m>
      <m>
        <tpls c="8">
          <tpl fld="1" item="115"/>
          <tpl hier="17" item="3"/>
          <tpl hier="19" item="14"/>
          <tpl hier="20" item="2"/>
          <tpl hier="22" item="10"/>
          <tpl hier="23" item="5"/>
          <tpl hier="24" item="4"/>
          <tpl fld="0" item="0"/>
        </tpls>
      </m>
      <m>
        <tpls c="8">
          <tpl fld="1" item="115"/>
          <tpl hier="17" item="3"/>
          <tpl hier="19" item="14"/>
          <tpl hier="20" item="2"/>
          <tpl hier="22" item="10"/>
          <tpl hier="23" item="5"/>
          <tpl hier="24" item="4"/>
          <tpl fld="0" item="1"/>
        </tpls>
      </m>
      <m>
        <tpls c="8">
          <tpl fld="1" item="107"/>
          <tpl hier="17" item="3"/>
          <tpl hier="19" item="14"/>
          <tpl hier="20" item="2"/>
          <tpl hier="22" item="10"/>
          <tpl hier="23" item="5"/>
          <tpl hier="24" item="4"/>
          <tpl fld="0" item="0"/>
        </tpls>
      </m>
      <m>
        <tpls c="8">
          <tpl fld="1" item="107"/>
          <tpl hier="17" item="3"/>
          <tpl hier="19" item="14"/>
          <tpl hier="20" item="2"/>
          <tpl hier="22" item="10"/>
          <tpl hier="23" item="5"/>
          <tpl hier="24" item="4"/>
          <tpl fld="0" item="1"/>
        </tpls>
      </m>
      <m>
        <tpls c="8">
          <tpl fld="1" item="99"/>
          <tpl hier="17" item="3"/>
          <tpl hier="19" item="14"/>
          <tpl hier="20" item="2"/>
          <tpl hier="22" item="10"/>
          <tpl hier="23" item="5"/>
          <tpl hier="24" item="4"/>
          <tpl fld="0" item="0"/>
        </tpls>
      </m>
      <m>
        <tpls c="8">
          <tpl fld="1" item="99"/>
          <tpl hier="17" item="3"/>
          <tpl hier="19" item="14"/>
          <tpl hier="20" item="2"/>
          <tpl hier="22" item="10"/>
          <tpl hier="23" item="5"/>
          <tpl hier="24" item="4"/>
          <tpl fld="0" item="1"/>
        </tpls>
      </m>
      <m>
        <tpls c="8">
          <tpl fld="1" item="91"/>
          <tpl hier="17" item="3"/>
          <tpl hier="19" item="14"/>
          <tpl hier="20" item="2"/>
          <tpl hier="22" item="10"/>
          <tpl hier="23" item="5"/>
          <tpl hier="24" item="4"/>
          <tpl fld="0" item="0"/>
        </tpls>
      </m>
      <m>
        <tpls c="8">
          <tpl fld="1" item="91"/>
          <tpl hier="17" item="3"/>
          <tpl hier="19" item="14"/>
          <tpl hier="20" item="2"/>
          <tpl hier="22" item="10"/>
          <tpl hier="23" item="5"/>
          <tpl hier="24" item="4"/>
          <tpl fld="0" item="1"/>
        </tpls>
      </m>
      <m>
        <tpls c="8">
          <tpl fld="1" item="83"/>
          <tpl hier="17" item="3"/>
          <tpl hier="19" item="14"/>
          <tpl hier="20" item="2"/>
          <tpl hier="22" item="10"/>
          <tpl hier="23" item="5"/>
          <tpl hier="24" item="4"/>
          <tpl fld="0" item="0"/>
        </tpls>
      </m>
      <m>
        <tpls c="8">
          <tpl fld="1" item="83"/>
          <tpl hier="17" item="3"/>
          <tpl hier="19" item="14"/>
          <tpl hier="20" item="2"/>
          <tpl hier="22" item="10"/>
          <tpl hier="23" item="5"/>
          <tpl hier="24" item="4"/>
          <tpl fld="0" item="1"/>
        </tpls>
      </m>
      <m>
        <tpls c="8">
          <tpl fld="1" item="75"/>
          <tpl hier="17" item="3"/>
          <tpl hier="19" item="14"/>
          <tpl hier="20" item="2"/>
          <tpl hier="22" item="10"/>
          <tpl hier="23" item="5"/>
          <tpl hier="24" item="4"/>
          <tpl fld="0" item="0"/>
        </tpls>
      </m>
      <m>
        <tpls c="8">
          <tpl fld="1" item="75"/>
          <tpl hier="17" item="3"/>
          <tpl hier="19" item="14"/>
          <tpl hier="20" item="2"/>
          <tpl hier="22" item="10"/>
          <tpl hier="23" item="5"/>
          <tpl hier="24" item="4"/>
          <tpl fld="0" item="1"/>
        </tpls>
      </m>
      <m>
        <tpls c="8">
          <tpl fld="1" item="67"/>
          <tpl hier="17" item="3"/>
          <tpl hier="19" item="14"/>
          <tpl hier="20" item="2"/>
          <tpl hier="22" item="10"/>
          <tpl hier="23" item="5"/>
          <tpl hier="24" item="4"/>
          <tpl fld="0" item="0"/>
        </tpls>
      </m>
      <m>
        <tpls c="8">
          <tpl fld="1" item="67"/>
          <tpl hier="17" item="3"/>
          <tpl hier="19" item="14"/>
          <tpl hier="20" item="2"/>
          <tpl hier="22" item="10"/>
          <tpl hier="23" item="5"/>
          <tpl hier="24" item="4"/>
          <tpl fld="0" item="1"/>
        </tpls>
      </m>
      <m>
        <tpls c="8">
          <tpl fld="1" item="59"/>
          <tpl hier="17" item="3"/>
          <tpl hier="19" item="14"/>
          <tpl hier="20" item="2"/>
          <tpl hier="22" item="10"/>
          <tpl hier="23" item="5"/>
          <tpl hier="24" item="4"/>
          <tpl fld="0" item="0"/>
        </tpls>
      </m>
      <m>
        <tpls c="8">
          <tpl fld="1" item="59"/>
          <tpl hier="17" item="3"/>
          <tpl hier="19" item="14"/>
          <tpl hier="20" item="2"/>
          <tpl hier="22" item="10"/>
          <tpl hier="23" item="5"/>
          <tpl hier="24" item="4"/>
          <tpl fld="0" item="1"/>
        </tpls>
      </m>
      <m>
        <tpls c="8">
          <tpl fld="1" item="51"/>
          <tpl hier="17" item="3"/>
          <tpl hier="19" item="14"/>
          <tpl hier="20" item="2"/>
          <tpl hier="22" item="10"/>
          <tpl hier="23" item="5"/>
          <tpl hier="24" item="4"/>
          <tpl fld="0" item="0"/>
        </tpls>
      </m>
      <m>
        <tpls c="8">
          <tpl fld="1" item="51"/>
          <tpl hier="17" item="3"/>
          <tpl hier="19" item="14"/>
          <tpl hier="20" item="2"/>
          <tpl hier="22" item="10"/>
          <tpl hier="23" item="5"/>
          <tpl hier="24" item="4"/>
          <tpl fld="0" item="1"/>
        </tpls>
      </m>
      <m>
        <tpls c="8">
          <tpl fld="1" item="43"/>
          <tpl hier="17" item="3"/>
          <tpl hier="19" item="14"/>
          <tpl hier="20" item="2"/>
          <tpl hier="22" item="10"/>
          <tpl hier="23" item="5"/>
          <tpl hier="24" item="4"/>
          <tpl fld="0" item="0"/>
        </tpls>
      </m>
      <m>
        <tpls c="8">
          <tpl fld="1" item="43"/>
          <tpl hier="17" item="3"/>
          <tpl hier="19" item="14"/>
          <tpl hier="20" item="2"/>
          <tpl hier="22" item="10"/>
          <tpl hier="23" item="5"/>
          <tpl hier="24" item="4"/>
          <tpl fld="0" item="1"/>
        </tpls>
      </m>
      <m>
        <tpls c="8">
          <tpl fld="1" item="35"/>
          <tpl hier="17" item="3"/>
          <tpl hier="19" item="14"/>
          <tpl hier="20" item="2"/>
          <tpl hier="22" item="10"/>
          <tpl hier="23" item="5"/>
          <tpl hier="24" item="4"/>
          <tpl fld="0" item="0"/>
        </tpls>
      </m>
      <m>
        <tpls c="8">
          <tpl fld="1" item="35"/>
          <tpl hier="17" item="3"/>
          <tpl hier="19" item="14"/>
          <tpl hier="20" item="2"/>
          <tpl hier="22" item="10"/>
          <tpl hier="23" item="5"/>
          <tpl hier="24" item="4"/>
          <tpl fld="0" item="1"/>
        </tpls>
      </m>
      <m>
        <tpls c="8">
          <tpl fld="1" item="27"/>
          <tpl hier="17" item="3"/>
          <tpl hier="19" item="14"/>
          <tpl hier="20" item="2"/>
          <tpl hier="22" item="10"/>
          <tpl hier="23" item="5"/>
          <tpl hier="24" item="4"/>
          <tpl fld="0" item="0"/>
        </tpls>
      </m>
      <m>
        <tpls c="8">
          <tpl fld="1" item="27"/>
          <tpl hier="17" item="3"/>
          <tpl hier="19" item="14"/>
          <tpl hier="20" item="2"/>
          <tpl hier="22" item="10"/>
          <tpl hier="23" item="5"/>
          <tpl hier="24" item="4"/>
          <tpl fld="0" item="1"/>
        </tpls>
      </m>
      <m>
        <tpls c="8">
          <tpl fld="1" item="19"/>
          <tpl hier="17" item="3"/>
          <tpl hier="19" item="14"/>
          <tpl hier="20" item="2"/>
          <tpl hier="22" item="10"/>
          <tpl hier="23" item="5"/>
          <tpl hier="24" item="4"/>
          <tpl fld="0" item="0"/>
        </tpls>
      </m>
      <m>
        <tpls c="8">
          <tpl fld="1" item="19"/>
          <tpl hier="17" item="3"/>
          <tpl hier="19" item="14"/>
          <tpl hier="20" item="2"/>
          <tpl hier="22" item="10"/>
          <tpl hier="23" item="5"/>
          <tpl hier="24" item="4"/>
          <tpl fld="0" item="1"/>
        </tpls>
      </m>
      <m>
        <tpls c="8">
          <tpl fld="1" item="11"/>
          <tpl hier="17" item="3"/>
          <tpl hier="19" item="14"/>
          <tpl hier="20" item="2"/>
          <tpl hier="22" item="10"/>
          <tpl hier="23" item="5"/>
          <tpl hier="24" item="4"/>
          <tpl fld="0" item="0"/>
        </tpls>
      </m>
      <m>
        <tpls c="8">
          <tpl fld="1" item="11"/>
          <tpl hier="17" item="3"/>
          <tpl hier="19" item="14"/>
          <tpl hier="20" item="2"/>
          <tpl hier="22" item="10"/>
          <tpl hier="23" item="5"/>
          <tpl hier="24" item="4"/>
          <tpl fld="0" item="1"/>
        </tpls>
      </m>
      <m>
        <tpls c="8">
          <tpl fld="1" item="3"/>
          <tpl hier="17" item="3"/>
          <tpl hier="19" item="14"/>
          <tpl hier="20" item="2"/>
          <tpl hier="22" item="10"/>
          <tpl hier="23" item="5"/>
          <tpl hier="24" item="4"/>
          <tpl fld="0" item="0"/>
        </tpls>
      </m>
      <m>
        <tpls c="8">
          <tpl fld="1" item="3"/>
          <tpl hier="17" item="3"/>
          <tpl hier="19" item="14"/>
          <tpl hier="20" item="2"/>
          <tpl hier="22" item="10"/>
          <tpl hier="23" item="5"/>
          <tpl hier="24" item="4"/>
          <tpl fld="0" item="1"/>
        </tpls>
      </m>
      <m>
        <tpls c="8">
          <tpl fld="1" item="17"/>
          <tpl hier="17" item="3"/>
          <tpl hier="19" item="14"/>
          <tpl hier="20" item="2"/>
          <tpl hier="22" item="10"/>
          <tpl hier="23" item="5"/>
          <tpl hier="24" item="4"/>
          <tpl fld="0" item="0"/>
        </tpls>
      </m>
      <m>
        <tpls c="8">
          <tpl fld="1" item="17"/>
          <tpl hier="17" item="3"/>
          <tpl hier="19" item="14"/>
          <tpl hier="20" item="2"/>
          <tpl hier="22" item="10"/>
          <tpl hier="23" item="5"/>
          <tpl hier="24" item="4"/>
          <tpl fld="0" item="1"/>
        </tpls>
      </m>
      <m>
        <tpls c="8">
          <tpl fld="1" item="31"/>
          <tpl hier="17" item="3"/>
          <tpl hier="19" item="14"/>
          <tpl hier="20" item="2"/>
          <tpl hier="22" item="10"/>
          <tpl hier="23" item="5"/>
          <tpl hier="24" item="4"/>
          <tpl fld="0" item="0"/>
        </tpls>
      </m>
      <m>
        <tpls c="8">
          <tpl fld="1" item="31"/>
          <tpl hier="17" item="3"/>
          <tpl hier="19" item="14"/>
          <tpl hier="20" item="2"/>
          <tpl hier="22" item="10"/>
          <tpl hier="23" item="5"/>
          <tpl hier="24" item="4"/>
          <tpl fld="0" item="1"/>
        </tpls>
      </m>
      <m>
        <tpls c="8">
          <tpl fld="1" item="172"/>
          <tpl hier="17" item="3"/>
          <tpl hier="19" item="14"/>
          <tpl hier="20" item="2"/>
          <tpl hier="22" item="10"/>
          <tpl hier="23" item="5"/>
          <tpl hier="24" item="4"/>
          <tpl fld="0" item="0"/>
        </tpls>
      </m>
      <m>
        <tpls c="8">
          <tpl fld="1" item="172"/>
          <tpl hier="17" item="3"/>
          <tpl hier="19" item="14"/>
          <tpl hier="20" item="2"/>
          <tpl hier="22" item="10"/>
          <tpl hier="23" item="5"/>
          <tpl hier="24" item="4"/>
          <tpl fld="0" item="1"/>
        </tpls>
      </m>
      <m>
        <tpls c="8">
          <tpl fld="1" item="124"/>
          <tpl hier="17" item="3"/>
          <tpl hier="19" item="14"/>
          <tpl hier="20" item="2"/>
          <tpl hier="22" item="10"/>
          <tpl hier="23" item="5"/>
          <tpl hier="24" item="4"/>
          <tpl fld="0" item="0"/>
        </tpls>
      </m>
      <m>
        <tpls c="8">
          <tpl fld="1" item="124"/>
          <tpl hier="17" item="3"/>
          <tpl hier="19" item="14"/>
          <tpl hier="20" item="2"/>
          <tpl hier="22" item="10"/>
          <tpl hier="23" item="5"/>
          <tpl hier="24" item="4"/>
          <tpl fld="0" item="1"/>
        </tpls>
      </m>
      <m>
        <tpls c="8">
          <tpl fld="1" item="68"/>
          <tpl hier="17" item="3"/>
          <tpl hier="19" item="14"/>
          <tpl hier="20" item="2"/>
          <tpl hier="22" item="10"/>
          <tpl hier="23" item="5"/>
          <tpl hier="24" item="4"/>
          <tpl fld="0" item="0"/>
        </tpls>
      </m>
      <m>
        <tpls c="8">
          <tpl fld="1" item="68"/>
          <tpl hier="17" item="3"/>
          <tpl hier="19" item="14"/>
          <tpl hier="20" item="2"/>
          <tpl hier="22" item="10"/>
          <tpl hier="23" item="5"/>
          <tpl hier="24" item="4"/>
          <tpl fld="0" item="1"/>
        </tpls>
      </m>
      <m>
        <tpls c="8">
          <tpl fld="1" item="20"/>
          <tpl hier="17" item="3"/>
          <tpl hier="19" item="14"/>
          <tpl hier="20" item="2"/>
          <tpl hier="22" item="10"/>
          <tpl hier="23" item="5"/>
          <tpl hier="24" item="4"/>
          <tpl fld="0" item="0"/>
        </tpls>
      </m>
      <m>
        <tpls c="8">
          <tpl fld="1" item="20"/>
          <tpl hier="17" item="3"/>
          <tpl hier="19" item="14"/>
          <tpl hier="20" item="2"/>
          <tpl hier="22" item="10"/>
          <tpl hier="23" item="5"/>
          <tpl hier="24" item="4"/>
          <tpl fld="0" item="1"/>
        </tpls>
      </m>
      <m>
        <tpls c="8">
          <tpl fld="1" item="73"/>
          <tpl hier="17" item="3"/>
          <tpl hier="19" item="14"/>
          <tpl hier="20" item="2"/>
          <tpl hier="22" item="9"/>
          <tpl hier="23" item="5"/>
          <tpl hier="24" item="4"/>
          <tpl fld="0" item="1"/>
        </tpls>
      </m>
      <m>
        <tpls c="8">
          <tpl fld="1" item="49"/>
          <tpl hier="17" item="3"/>
          <tpl hier="19" item="14"/>
          <tpl hier="20" item="2"/>
          <tpl hier="22" item="9"/>
          <tpl hier="23" item="5"/>
          <tpl hier="24" item="4"/>
          <tpl fld="0" item="1"/>
        </tpls>
      </m>
      <m>
        <tpls c="8">
          <tpl fld="1" item="137"/>
          <tpl hier="17" item="3"/>
          <tpl hier="19" item="14"/>
          <tpl hier="20" item="2"/>
          <tpl hier="22" item="9"/>
          <tpl hier="23" item="5"/>
          <tpl hier="24" item="4"/>
          <tpl fld="0" item="1"/>
        </tpls>
      </m>
      <m>
        <tpls c="8">
          <tpl fld="1" item="81"/>
          <tpl hier="17" item="3"/>
          <tpl hier="19" item="14"/>
          <tpl hier="20" item="2"/>
          <tpl hier="22" item="9"/>
          <tpl hier="23" item="5"/>
          <tpl hier="24" item="4"/>
          <tpl fld="0" item="1"/>
        </tpls>
      </m>
      <m>
        <tpls c="8">
          <tpl fld="1" item="194"/>
          <tpl hier="17" item="3"/>
          <tpl hier="19" item="14"/>
          <tpl hier="20" item="2"/>
          <tpl hier="22" item="9"/>
          <tpl hier="23" item="5"/>
          <tpl hier="24" item="4"/>
          <tpl fld="0" item="1"/>
        </tpls>
      </m>
      <m>
        <tpls c="8">
          <tpl fld="1" item="186"/>
          <tpl hier="17" item="3"/>
          <tpl hier="19" item="14"/>
          <tpl hier="20" item="2"/>
          <tpl hier="22" item="9"/>
          <tpl hier="23" item="5"/>
          <tpl hier="24" item="4"/>
          <tpl fld="0" item="1"/>
        </tpls>
      </m>
      <m>
        <tpls c="8">
          <tpl fld="1" item="178"/>
          <tpl hier="17" item="3"/>
          <tpl hier="19" item="14"/>
          <tpl hier="20" item="2"/>
          <tpl hier="22" item="9"/>
          <tpl hier="23" item="5"/>
          <tpl hier="24" item="4"/>
          <tpl fld="0" item="1"/>
        </tpls>
      </m>
      <m>
        <tpls c="8">
          <tpl fld="1" item="170"/>
          <tpl hier="17" item="3"/>
          <tpl hier="19" item="14"/>
          <tpl hier="20" item="2"/>
          <tpl hier="22" item="9"/>
          <tpl hier="23" item="5"/>
          <tpl hier="24" item="4"/>
          <tpl fld="0" item="1"/>
        </tpls>
      </m>
      <m>
        <tpls c="8">
          <tpl fld="1" item="162"/>
          <tpl hier="17" item="3"/>
          <tpl hier="19" item="14"/>
          <tpl hier="20" item="2"/>
          <tpl hier="22" item="9"/>
          <tpl hier="23" item="5"/>
          <tpl hier="24" item="4"/>
          <tpl fld="0" item="1"/>
        </tpls>
      </m>
      <m>
        <tpls c="8">
          <tpl fld="1" item="154"/>
          <tpl hier="17" item="3"/>
          <tpl hier="19" item="14"/>
          <tpl hier="20" item="2"/>
          <tpl hier="22" item="9"/>
          <tpl hier="23" item="5"/>
          <tpl hier="24" item="4"/>
          <tpl fld="0" item="1"/>
        </tpls>
      </m>
      <m>
        <tpls c="8">
          <tpl fld="1" item="146"/>
          <tpl hier="17" item="3"/>
          <tpl hier="19" item="14"/>
          <tpl hier="20" item="2"/>
          <tpl hier="22" item="9"/>
          <tpl hier="23" item="5"/>
          <tpl hier="24" item="4"/>
          <tpl fld="0" item="1"/>
        </tpls>
      </m>
      <m>
        <tpls c="8">
          <tpl fld="1" item="138"/>
          <tpl hier="17" item="3"/>
          <tpl hier="19" item="14"/>
          <tpl hier="20" item="2"/>
          <tpl hier="22" item="9"/>
          <tpl hier="23" item="5"/>
          <tpl hier="24" item="4"/>
          <tpl fld="0" item="1"/>
        </tpls>
      </m>
      <m>
        <tpls c="8">
          <tpl fld="1" item="130"/>
          <tpl hier="17" item="3"/>
          <tpl hier="19" item="14"/>
          <tpl hier="20" item="2"/>
          <tpl hier="22" item="9"/>
          <tpl hier="23" item="5"/>
          <tpl hier="24" item="4"/>
          <tpl fld="0" item="1"/>
        </tpls>
      </m>
      <m>
        <tpls c="8">
          <tpl fld="1" item="122"/>
          <tpl hier="17" item="3"/>
          <tpl hier="19" item="14"/>
          <tpl hier="20" item="2"/>
          <tpl hier="22" item="9"/>
          <tpl hier="23" item="5"/>
          <tpl hier="24" item="4"/>
          <tpl fld="0" item="1"/>
        </tpls>
      </m>
      <m>
        <tpls c="8">
          <tpl fld="1" item="114"/>
          <tpl hier="17" item="3"/>
          <tpl hier="19" item="14"/>
          <tpl hier="20" item="2"/>
          <tpl hier="22" item="9"/>
          <tpl hier="23" item="5"/>
          <tpl hier="24" item="4"/>
          <tpl fld="0" item="1"/>
        </tpls>
      </m>
      <m>
        <tpls c="8">
          <tpl fld="1" item="106"/>
          <tpl hier="17" item="3"/>
          <tpl hier="19" item="14"/>
          <tpl hier="20" item="2"/>
          <tpl hier="22" item="9"/>
          <tpl hier="23" item="5"/>
          <tpl hier="24" item="4"/>
          <tpl fld="0" item="1"/>
        </tpls>
      </m>
      <m>
        <tpls c="8">
          <tpl fld="1" item="98"/>
          <tpl hier="17" item="3"/>
          <tpl hier="19" item="14"/>
          <tpl hier="20" item="2"/>
          <tpl hier="22" item="9"/>
          <tpl hier="23" item="5"/>
          <tpl hier="24" item="4"/>
          <tpl fld="0" item="1"/>
        </tpls>
      </m>
      <m>
        <tpls c="8">
          <tpl fld="1" item="90"/>
          <tpl hier="17" item="3"/>
          <tpl hier="19" item="14"/>
          <tpl hier="20" item="2"/>
          <tpl hier="22" item="9"/>
          <tpl hier="23" item="5"/>
          <tpl hier="24" item="4"/>
          <tpl fld="0" item="1"/>
        </tpls>
      </m>
      <m>
        <tpls c="8">
          <tpl fld="1" item="82"/>
          <tpl hier="17" item="3"/>
          <tpl hier="19" item="14"/>
          <tpl hier="20" item="2"/>
          <tpl hier="22" item="9"/>
          <tpl hier="23" item="5"/>
          <tpl hier="24" item="4"/>
          <tpl fld="0" item="1"/>
        </tpls>
      </m>
      <m>
        <tpls c="8">
          <tpl fld="1" item="74"/>
          <tpl hier="17" item="3"/>
          <tpl hier="19" item="14"/>
          <tpl hier="20" item="2"/>
          <tpl hier="22" item="9"/>
          <tpl hier="23" item="5"/>
          <tpl hier="24" item="4"/>
          <tpl fld="0" item="1"/>
        </tpls>
      </m>
      <m>
        <tpls c="8">
          <tpl fld="1" item="66"/>
          <tpl hier="17" item="3"/>
          <tpl hier="19" item="14"/>
          <tpl hier="20" item="2"/>
          <tpl hier="22" item="9"/>
          <tpl hier="23" item="5"/>
          <tpl hier="24" item="4"/>
          <tpl fld="0" item="1"/>
        </tpls>
      </m>
      <m>
        <tpls c="8">
          <tpl fld="1" item="58"/>
          <tpl hier="17" item="3"/>
          <tpl hier="19" item="14"/>
          <tpl hier="20" item="2"/>
          <tpl hier="22" item="9"/>
          <tpl hier="23" item="5"/>
          <tpl hier="24" item="4"/>
          <tpl fld="0" item="1"/>
        </tpls>
      </m>
      <m>
        <tpls c="8">
          <tpl fld="1" item="50"/>
          <tpl hier="17" item="3"/>
          <tpl hier="19" item="14"/>
          <tpl hier="20" item="2"/>
          <tpl hier="22" item="9"/>
          <tpl hier="23" item="5"/>
          <tpl hier="24" item="4"/>
          <tpl fld="0" item="1"/>
        </tpls>
      </m>
      <m>
        <tpls c="8">
          <tpl fld="1" item="42"/>
          <tpl hier="17" item="3"/>
          <tpl hier="19" item="14"/>
          <tpl hier="20" item="2"/>
          <tpl hier="22" item="9"/>
          <tpl hier="23" item="5"/>
          <tpl hier="24" item="4"/>
          <tpl fld="0" item="1"/>
        </tpls>
      </m>
      <m>
        <tpls c="8">
          <tpl fld="1" item="34"/>
          <tpl hier="17" item="3"/>
          <tpl hier="19" item="14"/>
          <tpl hier="20" item="2"/>
          <tpl hier="22" item="9"/>
          <tpl hier="23" item="5"/>
          <tpl hier="24" item="4"/>
          <tpl fld="0" item="1"/>
        </tpls>
      </m>
      <m>
        <tpls c="8">
          <tpl fld="1" item="26"/>
          <tpl hier="17" item="3"/>
          <tpl hier="19" item="14"/>
          <tpl hier="20" item="2"/>
          <tpl hier="22" item="9"/>
          <tpl hier="23" item="5"/>
          <tpl hier="24" item="4"/>
          <tpl fld="0" item="1"/>
        </tpls>
      </m>
      <m>
        <tpls c="8">
          <tpl fld="1" item="18"/>
          <tpl hier="17" item="3"/>
          <tpl hier="19" item="14"/>
          <tpl hier="20" item="2"/>
          <tpl hier="22" item="9"/>
          <tpl hier="23" item="5"/>
          <tpl hier="24" item="4"/>
          <tpl fld="0" item="1"/>
        </tpls>
      </m>
      <m>
        <tpls c="8">
          <tpl fld="1" item="10"/>
          <tpl hier="17" item="3"/>
          <tpl hier="19" item="14"/>
          <tpl hier="20" item="2"/>
          <tpl hier="22" item="9"/>
          <tpl hier="23" item="5"/>
          <tpl hier="24" item="4"/>
          <tpl fld="0" item="1"/>
        </tpls>
      </m>
      <m>
        <tpls c="8">
          <tpl fld="1" item="2"/>
          <tpl hier="17" item="3"/>
          <tpl hier="19" item="14"/>
          <tpl hier="20" item="2"/>
          <tpl hier="22" item="9"/>
          <tpl hier="23" item="5"/>
          <tpl hier="24" item="4"/>
          <tpl fld="0" item="1"/>
        </tpls>
      </m>
      <m>
        <tpls c="8">
          <tpl fld="1" item="198"/>
          <tpl hier="17" item="3"/>
          <tpl hier="19" item="14"/>
          <tpl hier="20" item="2"/>
          <tpl hier="22" item="9"/>
          <tpl hier="23" item="5"/>
          <tpl hier="24" item="4"/>
          <tpl fld="0" item="1"/>
        </tpls>
      </m>
      <m>
        <tpls c="8">
          <tpl fld="1" item="190"/>
          <tpl hier="17" item="3"/>
          <tpl hier="19" item="14"/>
          <tpl hier="20" item="2"/>
          <tpl hier="22" item="9"/>
          <tpl hier="23" item="5"/>
          <tpl hier="24" item="4"/>
          <tpl fld="0" item="1"/>
        </tpls>
      </m>
      <m>
        <tpls c="8">
          <tpl fld="1" item="182"/>
          <tpl hier="17" item="3"/>
          <tpl hier="19" item="14"/>
          <tpl hier="20" item="2"/>
          <tpl hier="22" item="9"/>
          <tpl hier="23" item="5"/>
          <tpl hier="24" item="4"/>
          <tpl fld="0" item="1"/>
        </tpls>
      </m>
      <m>
        <tpls c="8">
          <tpl fld="1" item="174"/>
          <tpl hier="17" item="3"/>
          <tpl hier="19" item="14"/>
          <tpl hier="20" item="2"/>
          <tpl hier="22" item="9"/>
          <tpl hier="23" item="5"/>
          <tpl hier="24" item="4"/>
          <tpl fld="0" item="1"/>
        </tpls>
      </m>
      <m>
        <tpls c="8">
          <tpl fld="1" item="166"/>
          <tpl hier="17" item="3"/>
          <tpl hier="19" item="14"/>
          <tpl hier="20" item="2"/>
          <tpl hier="22" item="9"/>
          <tpl hier="23" item="5"/>
          <tpl hier="24" item="4"/>
          <tpl fld="0" item="1"/>
        </tpls>
      </m>
      <m>
        <tpls c="8">
          <tpl fld="1" item="158"/>
          <tpl hier="17" item="3"/>
          <tpl hier="19" item="14"/>
          <tpl hier="20" item="2"/>
          <tpl hier="22" item="9"/>
          <tpl hier="23" item="5"/>
          <tpl hier="24" item="4"/>
          <tpl fld="0" item="1"/>
        </tpls>
      </m>
      <m>
        <tpls c="8">
          <tpl fld="1" item="150"/>
          <tpl hier="17" item="3"/>
          <tpl hier="19" item="14"/>
          <tpl hier="20" item="2"/>
          <tpl hier="22" item="9"/>
          <tpl hier="23" item="5"/>
          <tpl hier="24" item="4"/>
          <tpl fld="0" item="1"/>
        </tpls>
      </m>
      <m>
        <tpls c="8">
          <tpl fld="1" item="142"/>
          <tpl hier="17" item="3"/>
          <tpl hier="19" item="14"/>
          <tpl hier="20" item="2"/>
          <tpl hier="22" item="9"/>
          <tpl hier="23" item="5"/>
          <tpl hier="24" item="4"/>
          <tpl fld="0" item="1"/>
        </tpls>
      </m>
      <m>
        <tpls c="8">
          <tpl fld="1" item="134"/>
          <tpl hier="17" item="3"/>
          <tpl hier="19" item="14"/>
          <tpl hier="20" item="2"/>
          <tpl hier="22" item="9"/>
          <tpl hier="23" item="5"/>
          <tpl hier="24" item="4"/>
          <tpl fld="0" item="1"/>
        </tpls>
      </m>
      <m>
        <tpls c="8">
          <tpl fld="1" item="126"/>
          <tpl hier="17" item="3"/>
          <tpl hier="19" item="14"/>
          <tpl hier="20" item="2"/>
          <tpl hier="22" item="9"/>
          <tpl hier="23" item="5"/>
          <tpl hier="24" item="4"/>
          <tpl fld="0" item="1"/>
        </tpls>
      </m>
      <m>
        <tpls c="8">
          <tpl fld="1" item="118"/>
          <tpl hier="17" item="3"/>
          <tpl hier="19" item="14"/>
          <tpl hier="20" item="2"/>
          <tpl hier="22" item="9"/>
          <tpl hier="23" item="5"/>
          <tpl hier="24" item="4"/>
          <tpl fld="0" item="1"/>
        </tpls>
      </m>
      <m>
        <tpls c="8">
          <tpl fld="1" item="110"/>
          <tpl hier="17" item="3"/>
          <tpl hier="19" item="14"/>
          <tpl hier="20" item="2"/>
          <tpl hier="22" item="9"/>
          <tpl hier="23" item="5"/>
          <tpl hier="24" item="4"/>
          <tpl fld="0" item="1"/>
        </tpls>
      </m>
      <m>
        <tpls c="8">
          <tpl fld="1" item="102"/>
          <tpl hier="17" item="3"/>
          <tpl hier="19" item="14"/>
          <tpl hier="20" item="2"/>
          <tpl hier="22" item="9"/>
          <tpl hier="23" item="5"/>
          <tpl hier="24" item="4"/>
          <tpl fld="0" item="1"/>
        </tpls>
      </m>
      <m>
        <tpls c="8">
          <tpl fld="1" item="94"/>
          <tpl hier="17" item="3"/>
          <tpl hier="19" item="14"/>
          <tpl hier="20" item="2"/>
          <tpl hier="22" item="9"/>
          <tpl hier="23" item="5"/>
          <tpl hier="24" item="4"/>
          <tpl fld="0" item="1"/>
        </tpls>
      </m>
      <m>
        <tpls c="8">
          <tpl fld="1" item="86"/>
          <tpl hier="17" item="3"/>
          <tpl hier="19" item="14"/>
          <tpl hier="20" item="2"/>
          <tpl hier="22" item="9"/>
          <tpl hier="23" item="5"/>
          <tpl hier="24" item="4"/>
          <tpl fld="0" item="1"/>
        </tpls>
      </m>
      <m>
        <tpls c="8">
          <tpl fld="1" item="78"/>
          <tpl hier="17" item="3"/>
          <tpl hier="19" item="14"/>
          <tpl hier="20" item="2"/>
          <tpl hier="22" item="9"/>
          <tpl hier="23" item="5"/>
          <tpl hier="24" item="4"/>
          <tpl fld="0" item="1"/>
        </tpls>
      </m>
      <m>
        <tpls c="8">
          <tpl fld="1" item="70"/>
          <tpl hier="17" item="3"/>
          <tpl hier="19" item="14"/>
          <tpl hier="20" item="2"/>
          <tpl hier="22" item="9"/>
          <tpl hier="23" item="5"/>
          <tpl hier="24" item="4"/>
          <tpl fld="0" item="1"/>
        </tpls>
      </m>
      <m>
        <tpls c="8">
          <tpl fld="1" item="62"/>
          <tpl hier="17" item="3"/>
          <tpl hier="19" item="14"/>
          <tpl hier="20" item="2"/>
          <tpl hier="22" item="9"/>
          <tpl hier="23" item="5"/>
          <tpl hier="24" item="4"/>
          <tpl fld="0" item="1"/>
        </tpls>
      </m>
      <m>
        <tpls c="8">
          <tpl fld="1" item="54"/>
          <tpl hier="17" item="3"/>
          <tpl hier="19" item="14"/>
          <tpl hier="20" item="2"/>
          <tpl hier="22" item="9"/>
          <tpl hier="23" item="5"/>
          <tpl hier="24" item="4"/>
          <tpl fld="0" item="1"/>
        </tpls>
      </m>
      <m>
        <tpls c="8">
          <tpl fld="1" item="46"/>
          <tpl hier="17" item="3"/>
          <tpl hier="19" item="14"/>
          <tpl hier="20" item="2"/>
          <tpl hier="22" item="9"/>
          <tpl hier="23" item="5"/>
          <tpl hier="24" item="4"/>
          <tpl fld="0" item="1"/>
        </tpls>
      </m>
      <m>
        <tpls c="8">
          <tpl fld="1" item="38"/>
          <tpl hier="17" item="3"/>
          <tpl hier="19" item="14"/>
          <tpl hier="20" item="2"/>
          <tpl hier="22" item="9"/>
          <tpl hier="23" item="5"/>
          <tpl hier="24" item="4"/>
          <tpl fld="0" item="1"/>
        </tpls>
      </m>
      <m>
        <tpls c="8">
          <tpl fld="1" item="30"/>
          <tpl hier="17" item="3"/>
          <tpl hier="19" item="14"/>
          <tpl hier="20" item="2"/>
          <tpl hier="22" item="9"/>
          <tpl hier="23" item="5"/>
          <tpl hier="24" item="4"/>
          <tpl fld="0" item="1"/>
        </tpls>
      </m>
      <m>
        <tpls c="8">
          <tpl fld="1" item="22"/>
          <tpl hier="17" item="3"/>
          <tpl hier="19" item="14"/>
          <tpl hier="20" item="2"/>
          <tpl hier="22" item="9"/>
          <tpl hier="23" item="5"/>
          <tpl hier="24" item="4"/>
          <tpl fld="0" item="1"/>
        </tpls>
      </m>
      <m>
        <tpls c="8">
          <tpl fld="1" item="14"/>
          <tpl hier="17" item="3"/>
          <tpl hier="19" item="14"/>
          <tpl hier="20" item="2"/>
          <tpl hier="22" item="9"/>
          <tpl hier="23" item="5"/>
          <tpl hier="24" item="4"/>
          <tpl fld="0" item="1"/>
        </tpls>
      </m>
      <m>
        <tpls c="8">
          <tpl fld="1" item="6"/>
          <tpl hier="17" item="3"/>
          <tpl hier="19" item="14"/>
          <tpl hier="20" item="2"/>
          <tpl hier="22" item="9"/>
          <tpl hier="23" item="5"/>
          <tpl hier="24" item="4"/>
          <tpl fld="0" item="1"/>
        </tpls>
      </m>
      <m>
        <tpls c="8">
          <tpl fld="1" item="25"/>
          <tpl hier="17" item="3"/>
          <tpl hier="19" item="14"/>
          <tpl hier="20" item="2"/>
          <tpl hier="22" item="9"/>
          <tpl hier="23" item="5"/>
          <tpl hier="24" item="4"/>
          <tpl fld="0" item="1"/>
        </tpls>
      </m>
      <m>
        <tpls c="8">
          <tpl fld="1" item="198"/>
          <tpl hier="17" item="3"/>
          <tpl hier="19" item="14"/>
          <tpl hier="20" item="2"/>
          <tpl hier="22" item="9"/>
          <tpl hier="23" item="5"/>
          <tpl hier="24" item="4"/>
          <tpl fld="0" item="0"/>
        </tpls>
      </m>
      <m>
        <tpls c="8">
          <tpl fld="1" item="194"/>
          <tpl hier="17" item="3"/>
          <tpl hier="19" item="14"/>
          <tpl hier="20" item="2"/>
          <tpl hier="22" item="9"/>
          <tpl hier="23" item="5"/>
          <tpl hier="24" item="4"/>
          <tpl fld="0" item="0"/>
        </tpls>
      </m>
      <m>
        <tpls c="8">
          <tpl fld="1" item="190"/>
          <tpl hier="17" item="3"/>
          <tpl hier="19" item="14"/>
          <tpl hier="20" item="2"/>
          <tpl hier="22" item="9"/>
          <tpl hier="23" item="5"/>
          <tpl hier="24" item="4"/>
          <tpl fld="0" item="0"/>
        </tpls>
      </m>
      <m>
        <tpls c="8">
          <tpl fld="1" item="186"/>
          <tpl hier="17" item="3"/>
          <tpl hier="19" item="14"/>
          <tpl hier="20" item="2"/>
          <tpl hier="22" item="9"/>
          <tpl hier="23" item="5"/>
          <tpl hier="24" item="4"/>
          <tpl fld="0" item="0"/>
        </tpls>
      </m>
      <m>
        <tpls c="8">
          <tpl fld="1" item="182"/>
          <tpl hier="17" item="3"/>
          <tpl hier="19" item="14"/>
          <tpl hier="20" item="2"/>
          <tpl hier="22" item="9"/>
          <tpl hier="23" item="5"/>
          <tpl hier="24" item="4"/>
          <tpl fld="0" item="0"/>
        </tpls>
      </m>
      <m>
        <tpls c="8">
          <tpl fld="1" item="178"/>
          <tpl hier="17" item="3"/>
          <tpl hier="19" item="14"/>
          <tpl hier="20" item="2"/>
          <tpl hier="22" item="9"/>
          <tpl hier="23" item="5"/>
          <tpl hier="24" item="4"/>
          <tpl fld="0" item="0"/>
        </tpls>
      </m>
      <m>
        <tpls c="8">
          <tpl fld="1" item="174"/>
          <tpl hier="17" item="3"/>
          <tpl hier="19" item="14"/>
          <tpl hier="20" item="2"/>
          <tpl hier="22" item="9"/>
          <tpl hier="23" item="5"/>
          <tpl hier="24" item="4"/>
          <tpl fld="0" item="0"/>
        </tpls>
      </m>
      <m>
        <tpls c="8">
          <tpl fld="1" item="170"/>
          <tpl hier="17" item="3"/>
          <tpl hier="19" item="14"/>
          <tpl hier="20" item="2"/>
          <tpl hier="22" item="9"/>
          <tpl hier="23" item="5"/>
          <tpl hier="24" item="4"/>
          <tpl fld="0" item="0"/>
        </tpls>
      </m>
      <m>
        <tpls c="8">
          <tpl fld="1" item="166"/>
          <tpl hier="17" item="3"/>
          <tpl hier="19" item="14"/>
          <tpl hier="20" item="2"/>
          <tpl hier="22" item="9"/>
          <tpl hier="23" item="5"/>
          <tpl hier="24" item="4"/>
          <tpl fld="0" item="0"/>
        </tpls>
      </m>
      <m>
        <tpls c="8">
          <tpl fld="1" item="162"/>
          <tpl hier="17" item="3"/>
          <tpl hier="19" item="14"/>
          <tpl hier="20" item="2"/>
          <tpl hier="22" item="9"/>
          <tpl hier="23" item="5"/>
          <tpl hier="24" item="4"/>
          <tpl fld="0" item="0"/>
        </tpls>
      </m>
      <m>
        <tpls c="8">
          <tpl fld="1" item="158"/>
          <tpl hier="17" item="3"/>
          <tpl hier="19" item="14"/>
          <tpl hier="20" item="2"/>
          <tpl hier="22" item="9"/>
          <tpl hier="23" item="5"/>
          <tpl hier="24" item="4"/>
          <tpl fld="0" item="0"/>
        </tpls>
      </m>
      <m>
        <tpls c="8">
          <tpl fld="1" item="154"/>
          <tpl hier="17" item="3"/>
          <tpl hier="19" item="14"/>
          <tpl hier="20" item="2"/>
          <tpl hier="22" item="9"/>
          <tpl hier="23" item="5"/>
          <tpl hier="24" item="4"/>
          <tpl fld="0" item="0"/>
        </tpls>
      </m>
      <m>
        <tpls c="8">
          <tpl fld="1" item="150"/>
          <tpl hier="17" item="3"/>
          <tpl hier="19" item="14"/>
          <tpl hier="20" item="2"/>
          <tpl hier="22" item="9"/>
          <tpl hier="23" item="5"/>
          <tpl hier="24" item="4"/>
          <tpl fld="0" item="0"/>
        </tpls>
      </m>
      <m>
        <tpls c="8">
          <tpl fld="1" item="146"/>
          <tpl hier="17" item="3"/>
          <tpl hier="19" item="14"/>
          <tpl hier="20" item="2"/>
          <tpl hier="22" item="9"/>
          <tpl hier="23" item="5"/>
          <tpl hier="24" item="4"/>
          <tpl fld="0" item="0"/>
        </tpls>
      </m>
      <m>
        <tpls c="8">
          <tpl fld="1" item="142"/>
          <tpl hier="17" item="3"/>
          <tpl hier="19" item="14"/>
          <tpl hier="20" item="2"/>
          <tpl hier="22" item="9"/>
          <tpl hier="23" item="5"/>
          <tpl hier="24" item="4"/>
          <tpl fld="0" item="0"/>
        </tpls>
      </m>
      <m>
        <tpls c="8">
          <tpl fld="1" item="138"/>
          <tpl hier="17" item="3"/>
          <tpl hier="19" item="14"/>
          <tpl hier="20" item="2"/>
          <tpl hier="22" item="9"/>
          <tpl hier="23" item="5"/>
          <tpl hier="24" item="4"/>
          <tpl fld="0" item="0"/>
        </tpls>
      </m>
      <m>
        <tpls c="8">
          <tpl fld="1" item="134"/>
          <tpl hier="17" item="3"/>
          <tpl hier="19" item="14"/>
          <tpl hier="20" item="2"/>
          <tpl hier="22" item="9"/>
          <tpl hier="23" item="5"/>
          <tpl hier="24" item="4"/>
          <tpl fld="0" item="0"/>
        </tpls>
      </m>
      <m>
        <tpls c="8">
          <tpl fld="1" item="130"/>
          <tpl hier="17" item="3"/>
          <tpl hier="19" item="14"/>
          <tpl hier="20" item="2"/>
          <tpl hier="22" item="9"/>
          <tpl hier="23" item="5"/>
          <tpl hier="24" item="4"/>
          <tpl fld="0" item="0"/>
        </tpls>
      </m>
      <m>
        <tpls c="8">
          <tpl fld="1" item="126"/>
          <tpl hier="17" item="3"/>
          <tpl hier="19" item="14"/>
          <tpl hier="20" item="2"/>
          <tpl hier="22" item="9"/>
          <tpl hier="23" item="5"/>
          <tpl hier="24" item="4"/>
          <tpl fld="0" item="0"/>
        </tpls>
      </m>
      <m>
        <tpls c="8">
          <tpl fld="1" item="122"/>
          <tpl hier="17" item="3"/>
          <tpl hier="19" item="14"/>
          <tpl hier="20" item="2"/>
          <tpl hier="22" item="9"/>
          <tpl hier="23" item="5"/>
          <tpl hier="24" item="4"/>
          <tpl fld="0" item="0"/>
        </tpls>
      </m>
      <m>
        <tpls c="8">
          <tpl fld="1" item="118"/>
          <tpl hier="17" item="3"/>
          <tpl hier="19" item="14"/>
          <tpl hier="20" item="2"/>
          <tpl hier="22" item="9"/>
          <tpl hier="23" item="5"/>
          <tpl hier="24" item="4"/>
          <tpl fld="0" item="0"/>
        </tpls>
      </m>
      <m>
        <tpls c="8">
          <tpl fld="1" item="114"/>
          <tpl hier="17" item="3"/>
          <tpl hier="19" item="14"/>
          <tpl hier="20" item="2"/>
          <tpl hier="22" item="9"/>
          <tpl hier="23" item="5"/>
          <tpl hier="24" item="4"/>
          <tpl fld="0" item="0"/>
        </tpls>
      </m>
      <m>
        <tpls c="8">
          <tpl fld="1" item="110"/>
          <tpl hier="17" item="3"/>
          <tpl hier="19" item="14"/>
          <tpl hier="20" item="2"/>
          <tpl hier="22" item="9"/>
          <tpl hier="23" item="5"/>
          <tpl hier="24" item="4"/>
          <tpl fld="0" item="0"/>
        </tpls>
      </m>
      <m>
        <tpls c="8">
          <tpl fld="1" item="106"/>
          <tpl hier="17" item="3"/>
          <tpl hier="19" item="14"/>
          <tpl hier="20" item="2"/>
          <tpl hier="22" item="9"/>
          <tpl hier="23" item="5"/>
          <tpl hier="24" item="4"/>
          <tpl fld="0" item="0"/>
        </tpls>
      </m>
      <m>
        <tpls c="8">
          <tpl fld="1" item="102"/>
          <tpl hier="17" item="3"/>
          <tpl hier="19" item="14"/>
          <tpl hier="20" item="2"/>
          <tpl hier="22" item="9"/>
          <tpl hier="23" item="5"/>
          <tpl hier="24" item="4"/>
          <tpl fld="0" item="0"/>
        </tpls>
      </m>
      <m>
        <tpls c="8">
          <tpl fld="1" item="98"/>
          <tpl hier="17" item="3"/>
          <tpl hier="19" item="14"/>
          <tpl hier="20" item="2"/>
          <tpl hier="22" item="9"/>
          <tpl hier="23" item="5"/>
          <tpl hier="24" item="4"/>
          <tpl fld="0" item="0"/>
        </tpls>
      </m>
      <m>
        <tpls c="8">
          <tpl fld="1" item="94"/>
          <tpl hier="17" item="3"/>
          <tpl hier="19" item="14"/>
          <tpl hier="20" item="2"/>
          <tpl hier="22" item="9"/>
          <tpl hier="23" item="5"/>
          <tpl hier="24" item="4"/>
          <tpl fld="0" item="0"/>
        </tpls>
      </m>
      <m>
        <tpls c="8">
          <tpl fld="1" item="90"/>
          <tpl hier="17" item="3"/>
          <tpl hier="19" item="14"/>
          <tpl hier="20" item="2"/>
          <tpl hier="22" item="9"/>
          <tpl hier="23" item="5"/>
          <tpl hier="24" item="4"/>
          <tpl fld="0" item="0"/>
        </tpls>
      </m>
      <m>
        <tpls c="8">
          <tpl fld="1" item="86"/>
          <tpl hier="17" item="3"/>
          <tpl hier="19" item="14"/>
          <tpl hier="20" item="2"/>
          <tpl hier="22" item="9"/>
          <tpl hier="23" item="5"/>
          <tpl hier="24" item="4"/>
          <tpl fld="0" item="0"/>
        </tpls>
      </m>
      <m>
        <tpls c="8">
          <tpl fld="1" item="82"/>
          <tpl hier="17" item="3"/>
          <tpl hier="19" item="14"/>
          <tpl hier="20" item="2"/>
          <tpl hier="22" item="9"/>
          <tpl hier="23" item="5"/>
          <tpl hier="24" item="4"/>
          <tpl fld="0" item="0"/>
        </tpls>
      </m>
      <m>
        <tpls c="8">
          <tpl fld="1" item="78"/>
          <tpl hier="17" item="3"/>
          <tpl hier="19" item="14"/>
          <tpl hier="20" item="2"/>
          <tpl hier="22" item="9"/>
          <tpl hier="23" item="5"/>
          <tpl hier="24" item="4"/>
          <tpl fld="0" item="0"/>
        </tpls>
      </m>
      <m>
        <tpls c="8">
          <tpl fld="1" item="74"/>
          <tpl hier="17" item="3"/>
          <tpl hier="19" item="14"/>
          <tpl hier="20" item="2"/>
          <tpl hier="22" item="9"/>
          <tpl hier="23" item="5"/>
          <tpl hier="24" item="4"/>
          <tpl fld="0" item="0"/>
        </tpls>
      </m>
      <m>
        <tpls c="8">
          <tpl fld="1" item="70"/>
          <tpl hier="17" item="3"/>
          <tpl hier="19" item="14"/>
          <tpl hier="20" item="2"/>
          <tpl hier="22" item="9"/>
          <tpl hier="23" item="5"/>
          <tpl hier="24" item="4"/>
          <tpl fld="0" item="0"/>
        </tpls>
      </m>
      <m>
        <tpls c="8">
          <tpl fld="1" item="66"/>
          <tpl hier="17" item="3"/>
          <tpl hier="19" item="14"/>
          <tpl hier="20" item="2"/>
          <tpl hier="22" item="9"/>
          <tpl hier="23" item="5"/>
          <tpl hier="24" item="4"/>
          <tpl fld="0" item="0"/>
        </tpls>
      </m>
      <m>
        <tpls c="8">
          <tpl fld="1" item="62"/>
          <tpl hier="17" item="3"/>
          <tpl hier="19" item="14"/>
          <tpl hier="20" item="2"/>
          <tpl hier="22" item="9"/>
          <tpl hier="23" item="5"/>
          <tpl hier="24" item="4"/>
          <tpl fld="0" item="0"/>
        </tpls>
      </m>
      <m>
        <tpls c="8">
          <tpl fld="1" item="58"/>
          <tpl hier="17" item="3"/>
          <tpl hier="19" item="14"/>
          <tpl hier="20" item="2"/>
          <tpl hier="22" item="9"/>
          <tpl hier="23" item="5"/>
          <tpl hier="24" item="4"/>
          <tpl fld="0" item="0"/>
        </tpls>
      </m>
      <m>
        <tpls c="8">
          <tpl fld="1" item="54"/>
          <tpl hier="17" item="3"/>
          <tpl hier="19" item="14"/>
          <tpl hier="20" item="2"/>
          <tpl hier="22" item="9"/>
          <tpl hier="23" item="5"/>
          <tpl hier="24" item="4"/>
          <tpl fld="0" item="0"/>
        </tpls>
      </m>
      <m>
        <tpls c="8">
          <tpl fld="1" item="50"/>
          <tpl hier="17" item="3"/>
          <tpl hier="19" item="14"/>
          <tpl hier="20" item="2"/>
          <tpl hier="22" item="9"/>
          <tpl hier="23" item="5"/>
          <tpl hier="24" item="4"/>
          <tpl fld="0" item="0"/>
        </tpls>
      </m>
      <m>
        <tpls c="8">
          <tpl fld="1" item="46"/>
          <tpl hier="17" item="3"/>
          <tpl hier="19" item="14"/>
          <tpl hier="20" item="2"/>
          <tpl hier="22" item="9"/>
          <tpl hier="23" item="5"/>
          <tpl hier="24" item="4"/>
          <tpl fld="0" item="0"/>
        </tpls>
      </m>
      <m>
        <tpls c="8">
          <tpl fld="1" item="42"/>
          <tpl hier="17" item="3"/>
          <tpl hier="19" item="14"/>
          <tpl hier="20" item="2"/>
          <tpl hier="22" item="9"/>
          <tpl hier="23" item="5"/>
          <tpl hier="24" item="4"/>
          <tpl fld="0" item="0"/>
        </tpls>
      </m>
      <m>
        <tpls c="8">
          <tpl fld="1" item="38"/>
          <tpl hier="17" item="3"/>
          <tpl hier="19" item="14"/>
          <tpl hier="20" item="2"/>
          <tpl hier="22" item="9"/>
          <tpl hier="23" item="5"/>
          <tpl hier="24" item="4"/>
          <tpl fld="0" item="0"/>
        </tpls>
      </m>
      <m>
        <tpls c="8">
          <tpl fld="1" item="34"/>
          <tpl hier="17" item="3"/>
          <tpl hier="19" item="14"/>
          <tpl hier="20" item="2"/>
          <tpl hier="22" item="9"/>
          <tpl hier="23" item="5"/>
          <tpl hier="24" item="4"/>
          <tpl fld="0" item="0"/>
        </tpls>
      </m>
      <m>
        <tpls c="8">
          <tpl fld="1" item="30"/>
          <tpl hier="17" item="3"/>
          <tpl hier="19" item="14"/>
          <tpl hier="20" item="2"/>
          <tpl hier="22" item="9"/>
          <tpl hier="23" item="5"/>
          <tpl hier="24" item="4"/>
          <tpl fld="0" item="0"/>
        </tpls>
      </m>
      <m>
        <tpls c="8">
          <tpl fld="1" item="26"/>
          <tpl hier="17" item="3"/>
          <tpl hier="19" item="14"/>
          <tpl hier="20" item="2"/>
          <tpl hier="22" item="9"/>
          <tpl hier="23" item="5"/>
          <tpl hier="24" item="4"/>
          <tpl fld="0" item="0"/>
        </tpls>
      </m>
      <m>
        <tpls c="8">
          <tpl fld="1" item="22"/>
          <tpl hier="17" item="3"/>
          <tpl hier="19" item="14"/>
          <tpl hier="20" item="2"/>
          <tpl hier="22" item="9"/>
          <tpl hier="23" item="5"/>
          <tpl hier="24" item="4"/>
          <tpl fld="0" item="0"/>
        </tpls>
      </m>
      <m>
        <tpls c="8">
          <tpl fld="1" item="18"/>
          <tpl hier="17" item="3"/>
          <tpl hier="19" item="14"/>
          <tpl hier="20" item="2"/>
          <tpl hier="22" item="9"/>
          <tpl hier="23" item="5"/>
          <tpl hier="24" item="4"/>
          <tpl fld="0" item="0"/>
        </tpls>
      </m>
      <m>
        <tpls c="8">
          <tpl fld="1" item="14"/>
          <tpl hier="17" item="3"/>
          <tpl hier="19" item="14"/>
          <tpl hier="20" item="2"/>
          <tpl hier="22" item="9"/>
          <tpl hier="23" item="5"/>
          <tpl hier="24" item="4"/>
          <tpl fld="0" item="0"/>
        </tpls>
      </m>
      <m>
        <tpls c="8">
          <tpl fld="1" item="10"/>
          <tpl hier="17" item="3"/>
          <tpl hier="19" item="14"/>
          <tpl hier="20" item="2"/>
          <tpl hier="22" item="9"/>
          <tpl hier="23" item="5"/>
          <tpl hier="24" item="4"/>
          <tpl fld="0" item="0"/>
        </tpls>
      </m>
      <m>
        <tpls c="8">
          <tpl fld="1" item="6"/>
          <tpl hier="17" item="3"/>
          <tpl hier="19" item="14"/>
          <tpl hier="20" item="2"/>
          <tpl hier="22" item="9"/>
          <tpl hier="23" item="5"/>
          <tpl hier="24" item="4"/>
          <tpl fld="0" item="0"/>
        </tpls>
      </m>
      <m>
        <tpls c="8">
          <tpl fld="1" item="2"/>
          <tpl hier="17" item="3"/>
          <tpl hier="19" item="14"/>
          <tpl hier="20" item="2"/>
          <tpl hier="22" item="9"/>
          <tpl hier="23" item="5"/>
          <tpl hier="24" item="4"/>
          <tpl fld="0" item="0"/>
        </tpls>
      </m>
      <m>
        <tpls c="8">
          <tpl fld="1" item="133"/>
          <tpl hier="17" item="3"/>
          <tpl hier="19" item="14"/>
          <tpl hier="20" item="2"/>
          <tpl hier="22" item="9"/>
          <tpl hier="23" item="5"/>
          <tpl hier="24" item="4"/>
          <tpl fld="0" item="1"/>
        </tpls>
      </m>
      <m>
        <tpls c="8">
          <tpl fld="1" item="125"/>
          <tpl hier="17" item="3"/>
          <tpl hier="19" item="14"/>
          <tpl hier="20" item="2"/>
          <tpl hier="22" item="9"/>
          <tpl hier="23" item="5"/>
          <tpl hier="24" item="4"/>
          <tpl fld="0" item="1"/>
        </tpls>
      </m>
      <m>
        <tpls c="8">
          <tpl fld="1" item="117"/>
          <tpl hier="17" item="3"/>
          <tpl hier="19" item="14"/>
          <tpl hier="20" item="2"/>
          <tpl hier="22" item="9"/>
          <tpl hier="23" item="5"/>
          <tpl hier="24" item="4"/>
          <tpl fld="0" item="1"/>
        </tpls>
      </m>
      <m>
        <tpls c="8">
          <tpl fld="1" item="85"/>
          <tpl hier="17" item="3"/>
          <tpl hier="19" item="14"/>
          <tpl hier="20" item="2"/>
          <tpl hier="22" item="9"/>
          <tpl hier="23" item="5"/>
          <tpl hier="24" item="4"/>
          <tpl fld="0" item="1"/>
        </tpls>
      </m>
      <m>
        <tpls c="8">
          <tpl fld="1" item="77"/>
          <tpl hier="17" item="3"/>
          <tpl hier="19" item="14"/>
          <tpl hier="20" item="2"/>
          <tpl hier="22" item="9"/>
          <tpl hier="23" item="5"/>
          <tpl hier="24" item="4"/>
          <tpl fld="0" item="1"/>
        </tpls>
      </m>
      <m>
        <tpls c="8">
          <tpl fld="1" item="69"/>
          <tpl hier="17" item="3"/>
          <tpl hier="19" item="14"/>
          <tpl hier="20" item="2"/>
          <tpl hier="22" item="9"/>
          <tpl hier="23" item="5"/>
          <tpl hier="24" item="4"/>
          <tpl fld="0" item="1"/>
        </tpls>
      </m>
      <m>
        <tpls c="8">
          <tpl fld="1" item="53"/>
          <tpl hier="17" item="3"/>
          <tpl hier="19" item="14"/>
          <tpl hier="20" item="2"/>
          <tpl hier="22" item="9"/>
          <tpl hier="23" item="5"/>
          <tpl hier="24" item="4"/>
          <tpl fld="0" item="1"/>
        </tpls>
      </m>
      <m>
        <tpls c="8">
          <tpl fld="1" item="45"/>
          <tpl hier="17" item="3"/>
          <tpl hier="19" item="14"/>
          <tpl hier="20" item="2"/>
          <tpl hier="22" item="9"/>
          <tpl hier="23" item="5"/>
          <tpl hier="24" item="4"/>
          <tpl fld="0" item="1"/>
        </tpls>
      </m>
      <m>
        <tpls c="8">
          <tpl fld="1" item="37"/>
          <tpl hier="17" item="3"/>
          <tpl hier="19" item="14"/>
          <tpl hier="20" item="2"/>
          <tpl hier="22" item="9"/>
          <tpl hier="23" item="5"/>
          <tpl hier="24" item="4"/>
          <tpl fld="0" item="1"/>
        </tpls>
      </m>
      <m>
        <tpls c="8">
          <tpl fld="1" item="29"/>
          <tpl hier="17" item="3"/>
          <tpl hier="19" item="14"/>
          <tpl hier="20" item="2"/>
          <tpl hier="22" item="9"/>
          <tpl hier="23" item="5"/>
          <tpl hier="24" item="4"/>
          <tpl fld="0" item="1"/>
        </tpls>
      </m>
      <m>
        <tpls c="8">
          <tpl fld="1" item="21"/>
          <tpl hier="17" item="3"/>
          <tpl hier="19" item="14"/>
          <tpl hier="20" item="2"/>
          <tpl hier="22" item="9"/>
          <tpl hier="23" item="5"/>
          <tpl hier="24" item="4"/>
          <tpl fld="0" item="1"/>
        </tpls>
      </m>
      <m>
        <tpls c="8">
          <tpl fld="1" item="5"/>
          <tpl hier="17" item="3"/>
          <tpl hier="19" item="14"/>
          <tpl hier="20" item="2"/>
          <tpl hier="22" item="9"/>
          <tpl hier="23" item="5"/>
          <tpl hier="24" item="4"/>
          <tpl fld="0" item="1"/>
        </tpls>
      </m>
      <m>
        <tpls c="8">
          <tpl fld="1" item="197"/>
          <tpl hier="17" item="3"/>
          <tpl hier="19" item="14"/>
          <tpl hier="20" item="2"/>
          <tpl hier="22" item="9"/>
          <tpl hier="23" item="5"/>
          <tpl hier="24" item="4"/>
          <tpl fld="0" item="1"/>
        </tpls>
      </m>
      <m>
        <tpls c="8">
          <tpl fld="1" item="193"/>
          <tpl hier="17" item="3"/>
          <tpl hier="19" item="14"/>
          <tpl hier="20" item="2"/>
          <tpl hier="22" item="9"/>
          <tpl hier="23" item="5"/>
          <tpl hier="24" item="4"/>
          <tpl fld="0" item="1"/>
        </tpls>
      </m>
      <m>
        <tpls c="8">
          <tpl fld="1" item="189"/>
          <tpl hier="17" item="3"/>
          <tpl hier="19" item="14"/>
          <tpl hier="20" item="2"/>
          <tpl hier="22" item="9"/>
          <tpl hier="23" item="5"/>
          <tpl hier="24" item="4"/>
          <tpl fld="0" item="1"/>
        </tpls>
      </m>
      <m>
        <tpls c="8">
          <tpl fld="1" item="185"/>
          <tpl hier="17" item="3"/>
          <tpl hier="19" item="14"/>
          <tpl hier="20" item="2"/>
          <tpl hier="22" item="9"/>
          <tpl hier="23" item="5"/>
          <tpl hier="24" item="4"/>
          <tpl fld="0" item="1"/>
        </tpls>
      </m>
      <m>
        <tpls c="8">
          <tpl fld="1" item="181"/>
          <tpl hier="17" item="3"/>
          <tpl hier="19" item="14"/>
          <tpl hier="20" item="2"/>
          <tpl hier="22" item="9"/>
          <tpl hier="23" item="5"/>
          <tpl hier="24" item="4"/>
          <tpl fld="0" item="1"/>
        </tpls>
      </m>
      <m>
        <tpls c="8">
          <tpl fld="1" item="177"/>
          <tpl hier="17" item="3"/>
          <tpl hier="19" item="14"/>
          <tpl hier="20" item="2"/>
          <tpl hier="22" item="9"/>
          <tpl hier="23" item="5"/>
          <tpl hier="24" item="4"/>
          <tpl fld="0" item="1"/>
        </tpls>
      </m>
      <m>
        <tpls c="8">
          <tpl fld="1" item="173"/>
          <tpl hier="17" item="3"/>
          <tpl hier="19" item="14"/>
          <tpl hier="20" item="2"/>
          <tpl hier="22" item="9"/>
          <tpl hier="23" item="5"/>
          <tpl hier="24" item="4"/>
          <tpl fld="0" item="1"/>
        </tpls>
      </m>
      <m>
        <tpls c="8">
          <tpl fld="1" item="169"/>
          <tpl hier="17" item="3"/>
          <tpl hier="19" item="14"/>
          <tpl hier="20" item="2"/>
          <tpl hier="22" item="9"/>
          <tpl hier="23" item="5"/>
          <tpl hier="24" item="4"/>
          <tpl fld="0" item="1"/>
        </tpls>
      </m>
      <m>
        <tpls c="8">
          <tpl fld="1" item="165"/>
          <tpl hier="17" item="3"/>
          <tpl hier="19" item="14"/>
          <tpl hier="20" item="2"/>
          <tpl hier="22" item="9"/>
          <tpl hier="23" item="5"/>
          <tpl hier="24" item="4"/>
          <tpl fld="0" item="1"/>
        </tpls>
      </m>
      <m>
        <tpls c="8">
          <tpl fld="1" item="161"/>
          <tpl hier="17" item="3"/>
          <tpl hier="19" item="14"/>
          <tpl hier="20" item="2"/>
          <tpl hier="22" item="9"/>
          <tpl hier="23" item="5"/>
          <tpl hier="24" item="4"/>
          <tpl fld="0" item="1"/>
        </tpls>
      </m>
      <m>
        <tpls c="8">
          <tpl fld="1" item="157"/>
          <tpl hier="17" item="3"/>
          <tpl hier="19" item="14"/>
          <tpl hier="20" item="2"/>
          <tpl hier="22" item="9"/>
          <tpl hier="23" item="5"/>
          <tpl hier="24" item="4"/>
          <tpl fld="0" item="1"/>
        </tpls>
      </m>
      <m>
        <tpls c="8">
          <tpl fld="1" item="153"/>
          <tpl hier="17" item="3"/>
          <tpl hier="19" item="14"/>
          <tpl hier="20" item="2"/>
          <tpl hier="22" item="9"/>
          <tpl hier="23" item="5"/>
          <tpl hier="24" item="4"/>
          <tpl fld="0" item="1"/>
        </tpls>
      </m>
      <m>
        <tpls c="8">
          <tpl fld="1" item="149"/>
          <tpl hier="17" item="3"/>
          <tpl hier="19" item="14"/>
          <tpl hier="20" item="2"/>
          <tpl hier="22" item="9"/>
          <tpl hier="23" item="5"/>
          <tpl hier="24" item="4"/>
          <tpl fld="0" item="1"/>
        </tpls>
      </m>
      <m>
        <tpls c="8">
          <tpl fld="1" item="145"/>
          <tpl hier="17" item="3"/>
          <tpl hier="19" item="14"/>
          <tpl hier="20" item="2"/>
          <tpl hier="22" item="9"/>
          <tpl hier="23" item="5"/>
          <tpl hier="24" item="4"/>
          <tpl fld="0" item="1"/>
        </tpls>
      </m>
      <m>
        <tpls c="8">
          <tpl fld="1" item="141"/>
          <tpl hier="17" item="3"/>
          <tpl hier="19" item="14"/>
          <tpl hier="20" item="2"/>
          <tpl hier="22" item="9"/>
          <tpl hier="23" item="5"/>
          <tpl hier="24" item="4"/>
          <tpl fld="0" item="1"/>
        </tpls>
      </m>
      <m>
        <tpls c="8">
          <tpl fld="1" item="113"/>
          <tpl hier="17" item="3"/>
          <tpl hier="19" item="14"/>
          <tpl hier="20" item="2"/>
          <tpl hier="22" item="9"/>
          <tpl hier="23" item="5"/>
          <tpl hier="24" item="4"/>
          <tpl fld="0" item="1"/>
        </tpls>
      </m>
      <m>
        <tpls c="8">
          <tpl fld="1" item="109"/>
          <tpl hier="17" item="3"/>
          <tpl hier="19" item="14"/>
          <tpl hier="20" item="2"/>
          <tpl hier="22" item="9"/>
          <tpl hier="23" item="5"/>
          <tpl hier="24" item="4"/>
          <tpl fld="0" item="1"/>
        </tpls>
      </m>
      <m>
        <tpls c="8">
          <tpl fld="1" item="105"/>
          <tpl hier="17" item="3"/>
          <tpl hier="19" item="14"/>
          <tpl hier="20" item="2"/>
          <tpl hier="22" item="9"/>
          <tpl hier="23" item="5"/>
          <tpl hier="24" item="4"/>
          <tpl fld="0" item="1"/>
        </tpls>
      </m>
      <m>
        <tpls c="8">
          <tpl fld="1" item="101"/>
          <tpl hier="17" item="3"/>
          <tpl hier="19" item="14"/>
          <tpl hier="20" item="2"/>
          <tpl hier="22" item="9"/>
          <tpl hier="23" item="5"/>
          <tpl hier="24" item="4"/>
          <tpl fld="0" item="1"/>
        </tpls>
      </m>
      <m>
        <tpls c="8">
          <tpl fld="1" item="97"/>
          <tpl hier="17" item="3"/>
          <tpl hier="19" item="14"/>
          <tpl hier="20" item="2"/>
          <tpl hier="22" item="9"/>
          <tpl hier="23" item="5"/>
          <tpl hier="24" item="4"/>
          <tpl fld="0" item="1"/>
        </tpls>
      </m>
      <m>
        <tpls c="8">
          <tpl fld="1" item="89"/>
          <tpl hier="17" item="3"/>
          <tpl hier="19" item="14"/>
          <tpl hier="20" item="2"/>
          <tpl hier="22" item="9"/>
          <tpl hier="23" item="5"/>
          <tpl hier="24" item="4"/>
          <tpl fld="0" item="1"/>
        </tpls>
      </m>
      <m>
        <tpls c="8">
          <tpl fld="1" item="65"/>
          <tpl hier="17" item="3"/>
          <tpl hier="19" item="14"/>
          <tpl hier="20" item="2"/>
          <tpl hier="22" item="9"/>
          <tpl hier="23" item="5"/>
          <tpl hier="24" item="4"/>
          <tpl fld="0" item="1"/>
        </tpls>
      </m>
      <m>
        <tpls c="8">
          <tpl fld="1" item="41"/>
          <tpl hier="17" item="3"/>
          <tpl hier="19" item="14"/>
          <tpl hier="20" item="2"/>
          <tpl hier="22" item="9"/>
          <tpl hier="23" item="5"/>
          <tpl hier="24" item="4"/>
          <tpl fld="0" item="1"/>
        </tpls>
      </m>
      <m>
        <tpls c="8">
          <tpl fld="1" item="13"/>
          <tpl hier="17" item="3"/>
          <tpl hier="19" item="14"/>
          <tpl hier="20" item="2"/>
          <tpl hier="22" item="9"/>
          <tpl hier="23" item="5"/>
          <tpl hier="24" item="4"/>
          <tpl fld="0" item="1"/>
        </tpls>
      </m>
      <m>
        <tpls c="8">
          <tpl fld="1" item="197"/>
          <tpl hier="17" item="3"/>
          <tpl hier="19" item="14"/>
          <tpl hier="20" item="2"/>
          <tpl hier="22" item="9"/>
          <tpl hier="23" item="5"/>
          <tpl hier="24" item="4"/>
          <tpl fld="0" item="0"/>
        </tpls>
      </m>
      <m>
        <tpls c="8">
          <tpl fld="1" item="193"/>
          <tpl hier="17" item="3"/>
          <tpl hier="19" item="14"/>
          <tpl hier="20" item="2"/>
          <tpl hier="22" item="9"/>
          <tpl hier="23" item="5"/>
          <tpl hier="24" item="4"/>
          <tpl fld="0" item="0"/>
        </tpls>
      </m>
      <m>
        <tpls c="8">
          <tpl fld="1" item="189"/>
          <tpl hier="17" item="3"/>
          <tpl hier="19" item="14"/>
          <tpl hier="20" item="2"/>
          <tpl hier="22" item="9"/>
          <tpl hier="23" item="5"/>
          <tpl hier="24" item="4"/>
          <tpl fld="0" item="0"/>
        </tpls>
      </m>
      <m>
        <tpls c="8">
          <tpl fld="1" item="185"/>
          <tpl hier="17" item="3"/>
          <tpl hier="19" item="14"/>
          <tpl hier="20" item="2"/>
          <tpl hier="22" item="9"/>
          <tpl hier="23" item="5"/>
          <tpl hier="24" item="4"/>
          <tpl fld="0" item="0"/>
        </tpls>
      </m>
      <m>
        <tpls c="8">
          <tpl fld="1" item="181"/>
          <tpl hier="17" item="3"/>
          <tpl hier="19" item="14"/>
          <tpl hier="20" item="2"/>
          <tpl hier="22" item="9"/>
          <tpl hier="23" item="5"/>
          <tpl hier="24" item="4"/>
          <tpl fld="0" item="0"/>
        </tpls>
      </m>
      <m>
        <tpls c="8">
          <tpl fld="1" item="177"/>
          <tpl hier="17" item="3"/>
          <tpl hier="19" item="14"/>
          <tpl hier="20" item="2"/>
          <tpl hier="22" item="9"/>
          <tpl hier="23" item="5"/>
          <tpl hier="24" item="4"/>
          <tpl fld="0" item="0"/>
        </tpls>
      </m>
      <m>
        <tpls c="8">
          <tpl fld="1" item="173"/>
          <tpl hier="17" item="3"/>
          <tpl hier="19" item="14"/>
          <tpl hier="20" item="2"/>
          <tpl hier="22" item="9"/>
          <tpl hier="23" item="5"/>
          <tpl hier="24" item="4"/>
          <tpl fld="0" item="0"/>
        </tpls>
      </m>
      <m>
        <tpls c="8">
          <tpl fld="1" item="169"/>
          <tpl hier="17" item="3"/>
          <tpl hier="19" item="14"/>
          <tpl hier="20" item="2"/>
          <tpl hier="22" item="9"/>
          <tpl hier="23" item="5"/>
          <tpl hier="24" item="4"/>
          <tpl fld="0" item="0"/>
        </tpls>
      </m>
      <m>
        <tpls c="8">
          <tpl fld="1" item="165"/>
          <tpl hier="17" item="3"/>
          <tpl hier="19" item="14"/>
          <tpl hier="20" item="2"/>
          <tpl hier="22" item="9"/>
          <tpl hier="23" item="5"/>
          <tpl hier="24" item="4"/>
          <tpl fld="0" item="0"/>
        </tpls>
      </m>
      <m>
        <tpls c="8">
          <tpl fld="1" item="161"/>
          <tpl hier="17" item="3"/>
          <tpl hier="19" item="14"/>
          <tpl hier="20" item="2"/>
          <tpl hier="22" item="9"/>
          <tpl hier="23" item="5"/>
          <tpl hier="24" item="4"/>
          <tpl fld="0" item="0"/>
        </tpls>
      </m>
      <m>
        <tpls c="8">
          <tpl fld="1" item="157"/>
          <tpl hier="17" item="3"/>
          <tpl hier="19" item="14"/>
          <tpl hier="20" item="2"/>
          <tpl hier="22" item="9"/>
          <tpl hier="23" item="5"/>
          <tpl hier="24" item="4"/>
          <tpl fld="0" item="0"/>
        </tpls>
      </m>
      <m>
        <tpls c="8">
          <tpl fld="1" item="153"/>
          <tpl hier="17" item="3"/>
          <tpl hier="19" item="14"/>
          <tpl hier="20" item="2"/>
          <tpl hier="22" item="9"/>
          <tpl hier="23" item="5"/>
          <tpl hier="24" item="4"/>
          <tpl fld="0" item="0"/>
        </tpls>
      </m>
      <m>
        <tpls c="8">
          <tpl fld="1" item="149"/>
          <tpl hier="17" item="3"/>
          <tpl hier="19" item="14"/>
          <tpl hier="20" item="2"/>
          <tpl hier="22" item="9"/>
          <tpl hier="23" item="5"/>
          <tpl hier="24" item="4"/>
          <tpl fld="0" item="0"/>
        </tpls>
      </m>
      <m>
        <tpls c="8">
          <tpl fld="1" item="145"/>
          <tpl hier="17" item="3"/>
          <tpl hier="19" item="14"/>
          <tpl hier="20" item="2"/>
          <tpl hier="22" item="9"/>
          <tpl hier="23" item="5"/>
          <tpl hier="24" item="4"/>
          <tpl fld="0" item="0"/>
        </tpls>
      </m>
      <m>
        <tpls c="8">
          <tpl fld="1" item="141"/>
          <tpl hier="17" item="3"/>
          <tpl hier="19" item="14"/>
          <tpl hier="20" item="2"/>
          <tpl hier="22" item="9"/>
          <tpl hier="23" item="5"/>
          <tpl hier="24" item="4"/>
          <tpl fld="0" item="0"/>
        </tpls>
      </m>
      <m>
        <tpls c="8">
          <tpl fld="1" item="137"/>
          <tpl hier="17" item="3"/>
          <tpl hier="19" item="14"/>
          <tpl hier="20" item="2"/>
          <tpl hier="22" item="9"/>
          <tpl hier="23" item="5"/>
          <tpl hier="24" item="4"/>
          <tpl fld="0" item="0"/>
        </tpls>
      </m>
      <m>
        <tpls c="8">
          <tpl fld="1" item="133"/>
          <tpl hier="17" item="3"/>
          <tpl hier="19" item="14"/>
          <tpl hier="20" item="2"/>
          <tpl hier="22" item="9"/>
          <tpl hier="23" item="5"/>
          <tpl hier="24" item="4"/>
          <tpl fld="0" item="0"/>
        </tpls>
      </m>
      <m>
        <tpls c="8">
          <tpl fld="1" item="129"/>
          <tpl hier="17" item="3"/>
          <tpl hier="19" item="14"/>
          <tpl hier="20" item="2"/>
          <tpl hier="22" item="9"/>
          <tpl hier="23" item="5"/>
          <tpl hier="24" item="4"/>
          <tpl fld="0" item="0"/>
        </tpls>
      </m>
      <m>
        <tpls c="8">
          <tpl fld="1" item="125"/>
          <tpl hier="17" item="3"/>
          <tpl hier="19" item="14"/>
          <tpl hier="20" item="2"/>
          <tpl hier="22" item="9"/>
          <tpl hier="23" item="5"/>
          <tpl hier="24" item="4"/>
          <tpl fld="0" item="0"/>
        </tpls>
      </m>
      <m>
        <tpls c="8">
          <tpl fld="1" item="121"/>
          <tpl hier="17" item="3"/>
          <tpl hier="19" item="14"/>
          <tpl hier="20" item="2"/>
          <tpl hier="22" item="9"/>
          <tpl hier="23" item="5"/>
          <tpl hier="24" item="4"/>
          <tpl fld="0" item="0"/>
        </tpls>
      </m>
      <m>
        <tpls c="8">
          <tpl fld="1" item="117"/>
          <tpl hier="17" item="3"/>
          <tpl hier="19" item="14"/>
          <tpl hier="20" item="2"/>
          <tpl hier="22" item="9"/>
          <tpl hier="23" item="5"/>
          <tpl hier="24" item="4"/>
          <tpl fld="0" item="0"/>
        </tpls>
      </m>
      <m>
        <tpls c="8">
          <tpl fld="1" item="113"/>
          <tpl hier="17" item="3"/>
          <tpl hier="19" item="14"/>
          <tpl hier="20" item="2"/>
          <tpl hier="22" item="9"/>
          <tpl hier="23" item="5"/>
          <tpl hier="24" item="4"/>
          <tpl fld="0" item="0"/>
        </tpls>
      </m>
      <m>
        <tpls c="8">
          <tpl fld="1" item="109"/>
          <tpl hier="17" item="3"/>
          <tpl hier="19" item="14"/>
          <tpl hier="20" item="2"/>
          <tpl hier="22" item="9"/>
          <tpl hier="23" item="5"/>
          <tpl hier="24" item="4"/>
          <tpl fld="0" item="0"/>
        </tpls>
      </m>
      <m>
        <tpls c="8">
          <tpl fld="1" item="105"/>
          <tpl hier="17" item="3"/>
          <tpl hier="19" item="14"/>
          <tpl hier="20" item="2"/>
          <tpl hier="22" item="9"/>
          <tpl hier="23" item="5"/>
          <tpl hier="24" item="4"/>
          <tpl fld="0" item="0"/>
        </tpls>
      </m>
      <m>
        <tpls c="8">
          <tpl fld="1" item="101"/>
          <tpl hier="17" item="3"/>
          <tpl hier="19" item="14"/>
          <tpl hier="20" item="2"/>
          <tpl hier="22" item="9"/>
          <tpl hier="23" item="5"/>
          <tpl hier="24" item="4"/>
          <tpl fld="0" item="0"/>
        </tpls>
      </m>
      <m>
        <tpls c="8">
          <tpl fld="1" item="97"/>
          <tpl hier="17" item="3"/>
          <tpl hier="19" item="14"/>
          <tpl hier="20" item="2"/>
          <tpl hier="22" item="9"/>
          <tpl hier="23" item="5"/>
          <tpl hier="24" item="4"/>
          <tpl fld="0" item="0"/>
        </tpls>
      </m>
      <m>
        <tpls c="8">
          <tpl fld="1" item="93"/>
          <tpl hier="17" item="3"/>
          <tpl hier="19" item="14"/>
          <tpl hier="20" item="2"/>
          <tpl hier="22" item="9"/>
          <tpl hier="23" item="5"/>
          <tpl hier="24" item="4"/>
          <tpl fld="0" item="0"/>
        </tpls>
      </m>
      <m>
        <tpls c="8">
          <tpl fld="1" item="89"/>
          <tpl hier="17" item="3"/>
          <tpl hier="19" item="14"/>
          <tpl hier="20" item="2"/>
          <tpl hier="22" item="9"/>
          <tpl hier="23" item="5"/>
          <tpl hier="24" item="4"/>
          <tpl fld="0" item="0"/>
        </tpls>
      </m>
      <m>
        <tpls c="8">
          <tpl fld="1" item="85"/>
          <tpl hier="17" item="3"/>
          <tpl hier="19" item="14"/>
          <tpl hier="20" item="2"/>
          <tpl hier="22" item="9"/>
          <tpl hier="23" item="5"/>
          <tpl hier="24" item="4"/>
          <tpl fld="0" item="0"/>
        </tpls>
      </m>
      <m>
        <tpls c="8">
          <tpl fld="1" item="81"/>
          <tpl hier="17" item="3"/>
          <tpl hier="19" item="14"/>
          <tpl hier="20" item="2"/>
          <tpl hier="22" item="9"/>
          <tpl hier="23" item="5"/>
          <tpl hier="24" item="4"/>
          <tpl fld="0" item="0"/>
        </tpls>
      </m>
      <m>
        <tpls c="8">
          <tpl fld="1" item="77"/>
          <tpl hier="17" item="3"/>
          <tpl hier="19" item="14"/>
          <tpl hier="20" item="2"/>
          <tpl hier="22" item="9"/>
          <tpl hier="23" item="5"/>
          <tpl hier="24" item="4"/>
          <tpl fld="0" item="0"/>
        </tpls>
      </m>
      <m>
        <tpls c="8">
          <tpl fld="1" item="73"/>
          <tpl hier="17" item="3"/>
          <tpl hier="19" item="14"/>
          <tpl hier="20" item="2"/>
          <tpl hier="22" item="9"/>
          <tpl hier="23" item="5"/>
          <tpl hier="24" item="4"/>
          <tpl fld="0" item="0"/>
        </tpls>
      </m>
      <m>
        <tpls c="8">
          <tpl fld="1" item="69"/>
          <tpl hier="17" item="3"/>
          <tpl hier="19" item="14"/>
          <tpl hier="20" item="2"/>
          <tpl hier="22" item="9"/>
          <tpl hier="23" item="5"/>
          <tpl hier="24" item="4"/>
          <tpl fld="0" item="0"/>
        </tpls>
      </m>
      <m>
        <tpls c="8">
          <tpl fld="1" item="65"/>
          <tpl hier="17" item="3"/>
          <tpl hier="19" item="14"/>
          <tpl hier="20" item="2"/>
          <tpl hier="22" item="9"/>
          <tpl hier="23" item="5"/>
          <tpl hier="24" item="4"/>
          <tpl fld="0" item="0"/>
        </tpls>
      </m>
      <m>
        <tpls c="8">
          <tpl fld="1" item="61"/>
          <tpl hier="17" item="3"/>
          <tpl hier="19" item="14"/>
          <tpl hier="20" item="2"/>
          <tpl hier="22" item="9"/>
          <tpl hier="23" item="5"/>
          <tpl hier="24" item="4"/>
          <tpl fld="0" item="0"/>
        </tpls>
      </m>
      <m>
        <tpls c="8">
          <tpl fld="1" item="57"/>
          <tpl hier="17" item="3"/>
          <tpl hier="19" item="14"/>
          <tpl hier="20" item="2"/>
          <tpl hier="22" item="9"/>
          <tpl hier="23" item="5"/>
          <tpl hier="24" item="4"/>
          <tpl fld="0" item="0"/>
        </tpls>
      </m>
      <m>
        <tpls c="8">
          <tpl fld="1" item="53"/>
          <tpl hier="17" item="3"/>
          <tpl hier="19" item="14"/>
          <tpl hier="20" item="2"/>
          <tpl hier="22" item="9"/>
          <tpl hier="23" item="5"/>
          <tpl hier="24" item="4"/>
          <tpl fld="0" item="0"/>
        </tpls>
      </m>
      <m>
        <tpls c="8">
          <tpl fld="1" item="49"/>
          <tpl hier="17" item="3"/>
          <tpl hier="19" item="14"/>
          <tpl hier="20" item="2"/>
          <tpl hier="22" item="9"/>
          <tpl hier="23" item="5"/>
          <tpl hier="24" item="4"/>
          <tpl fld="0" item="0"/>
        </tpls>
      </m>
      <m>
        <tpls c="8">
          <tpl fld="1" item="45"/>
          <tpl hier="17" item="3"/>
          <tpl hier="19" item="14"/>
          <tpl hier="20" item="2"/>
          <tpl hier="22" item="9"/>
          <tpl hier="23" item="5"/>
          <tpl hier="24" item="4"/>
          <tpl fld="0" item="0"/>
        </tpls>
      </m>
      <m>
        <tpls c="8">
          <tpl fld="1" item="41"/>
          <tpl hier="17" item="3"/>
          <tpl hier="19" item="14"/>
          <tpl hier="20" item="2"/>
          <tpl hier="22" item="9"/>
          <tpl hier="23" item="5"/>
          <tpl hier="24" item="4"/>
          <tpl fld="0" item="0"/>
        </tpls>
      </m>
      <m>
        <tpls c="8">
          <tpl fld="1" item="37"/>
          <tpl hier="17" item="3"/>
          <tpl hier="19" item="14"/>
          <tpl hier="20" item="2"/>
          <tpl hier="22" item="9"/>
          <tpl hier="23" item="5"/>
          <tpl hier="24" item="4"/>
          <tpl fld="0" item="0"/>
        </tpls>
      </m>
      <m>
        <tpls c="8">
          <tpl fld="1" item="33"/>
          <tpl hier="17" item="3"/>
          <tpl hier="19" item="14"/>
          <tpl hier="20" item="2"/>
          <tpl hier="22" item="9"/>
          <tpl hier="23" item="5"/>
          <tpl hier="24" item="4"/>
          <tpl fld="0" item="0"/>
        </tpls>
      </m>
      <m>
        <tpls c="8">
          <tpl fld="1" item="29"/>
          <tpl hier="17" item="3"/>
          <tpl hier="19" item="14"/>
          <tpl hier="20" item="2"/>
          <tpl hier="22" item="9"/>
          <tpl hier="23" item="5"/>
          <tpl hier="24" item="4"/>
          <tpl fld="0" item="0"/>
        </tpls>
      </m>
      <m>
        <tpls c="8">
          <tpl fld="1" item="25"/>
          <tpl hier="17" item="3"/>
          <tpl hier="19" item="14"/>
          <tpl hier="20" item="2"/>
          <tpl hier="22" item="9"/>
          <tpl hier="23" item="5"/>
          <tpl hier="24" item="4"/>
          <tpl fld="0" item="0"/>
        </tpls>
      </m>
      <m>
        <tpls c="8">
          <tpl fld="1" item="21"/>
          <tpl hier="17" item="3"/>
          <tpl hier="19" item="14"/>
          <tpl hier="20" item="2"/>
          <tpl hier="22" item="9"/>
          <tpl hier="23" item="5"/>
          <tpl hier="24" item="4"/>
          <tpl fld="0" item="0"/>
        </tpls>
      </m>
      <m>
        <tpls c="8">
          <tpl fld="1" item="13"/>
          <tpl hier="17" item="3"/>
          <tpl hier="19" item="14"/>
          <tpl hier="20" item="2"/>
          <tpl hier="22" item="9"/>
          <tpl hier="23" item="5"/>
          <tpl hier="24" item="4"/>
          <tpl fld="0" item="0"/>
        </tpls>
      </m>
      <m>
        <tpls c="8">
          <tpl fld="1" item="9"/>
          <tpl hier="17" item="3"/>
          <tpl hier="19" item="14"/>
          <tpl hier="20" item="2"/>
          <tpl hier="22" item="9"/>
          <tpl hier="23" item="5"/>
          <tpl hier="24" item="4"/>
          <tpl fld="0" item="0"/>
        </tpls>
      </m>
      <m>
        <tpls c="8">
          <tpl fld="1" item="5"/>
          <tpl hier="17" item="3"/>
          <tpl hier="19" item="14"/>
          <tpl hier="20" item="2"/>
          <tpl hier="22" item="9"/>
          <tpl hier="23" item="5"/>
          <tpl hier="24" item="4"/>
          <tpl fld="0" item="0"/>
        </tpls>
      </m>
      <m>
        <tpls c="8">
          <tpl fld="1" item="1"/>
          <tpl hier="17" item="3"/>
          <tpl hier="19" item="14"/>
          <tpl hier="20" item="2"/>
          <tpl hier="22" item="9"/>
          <tpl hier="23" item="5"/>
          <tpl hier="24" item="4"/>
          <tpl fld="0" item="0"/>
        </tpls>
      </m>
      <m>
        <tpls c="8">
          <tpl fld="1" item="121"/>
          <tpl hier="17" item="3"/>
          <tpl hier="19" item="14"/>
          <tpl hier="20" item="2"/>
          <tpl hier="22" item="9"/>
          <tpl hier="23" item="5"/>
          <tpl hier="24" item="4"/>
          <tpl fld="0" item="1"/>
        </tpls>
      </m>
      <m>
        <tpls c="8">
          <tpl fld="1" item="93"/>
          <tpl hier="17" item="3"/>
          <tpl hier="19" item="14"/>
          <tpl hier="20" item="2"/>
          <tpl hier="22" item="9"/>
          <tpl hier="23" item="5"/>
          <tpl hier="24" item="4"/>
          <tpl fld="0" item="1"/>
        </tpls>
      </m>
      <m>
        <tpls c="8">
          <tpl fld="1" item="61"/>
          <tpl hier="17" item="3"/>
          <tpl hier="19" item="14"/>
          <tpl hier="20" item="2"/>
          <tpl hier="22" item="9"/>
          <tpl hier="23" item="5"/>
          <tpl hier="24" item="4"/>
          <tpl fld="0" item="1"/>
        </tpls>
      </m>
      <m>
        <tpls c="8">
          <tpl fld="1" item="33"/>
          <tpl hier="17" item="3"/>
          <tpl hier="19" item="14"/>
          <tpl hier="20" item="2"/>
          <tpl hier="22" item="9"/>
          <tpl hier="23" item="5"/>
          <tpl hier="24" item="4"/>
          <tpl fld="0" item="1"/>
        </tpls>
      </m>
      <m>
        <tpls c="8">
          <tpl fld="1" item="9"/>
          <tpl hier="17" item="3"/>
          <tpl hier="19" item="14"/>
          <tpl hier="20" item="2"/>
          <tpl hier="22" item="9"/>
          <tpl hier="23" item="5"/>
          <tpl hier="24" item="4"/>
          <tpl fld="0" item="1"/>
        </tpls>
      </m>
      <m>
        <tpls c="8">
          <tpl fld="1" item="156"/>
          <tpl hier="17" item="3"/>
          <tpl hier="19" item="14"/>
          <tpl hier="20" item="2"/>
          <tpl hier="22" item="9"/>
          <tpl hier="23" item="5"/>
          <tpl hier="24" item="4"/>
          <tpl fld="0" item="0"/>
        </tpls>
      </m>
      <m>
        <tpls c="8">
          <tpl fld="1" item="156"/>
          <tpl hier="17" item="3"/>
          <tpl hier="19" item="14"/>
          <tpl hier="20" item="2"/>
          <tpl hier="22" item="9"/>
          <tpl hier="23" item="5"/>
          <tpl hier="24" item="4"/>
          <tpl fld="0" item="1"/>
        </tpls>
      </m>
      <m>
        <tpls c="8">
          <tpl fld="1" item="92"/>
          <tpl hier="17" item="3"/>
          <tpl hier="19" item="14"/>
          <tpl hier="20" item="2"/>
          <tpl hier="22" item="9"/>
          <tpl hier="23" item="5"/>
          <tpl hier="24" item="4"/>
          <tpl fld="0" item="0"/>
        </tpls>
      </m>
      <m>
        <tpls c="8">
          <tpl fld="1" item="92"/>
          <tpl hier="17" item="3"/>
          <tpl hier="19" item="14"/>
          <tpl hier="20" item="2"/>
          <tpl hier="22" item="9"/>
          <tpl hier="23" item="5"/>
          <tpl hier="24" item="4"/>
          <tpl fld="0" item="1"/>
        </tpls>
      </m>
      <m>
        <tpls c="8">
          <tpl fld="1" item="36"/>
          <tpl hier="17" item="3"/>
          <tpl hier="19" item="14"/>
          <tpl hier="20" item="2"/>
          <tpl hier="22" item="9"/>
          <tpl hier="23" item="5"/>
          <tpl hier="24" item="4"/>
          <tpl fld="0" item="0"/>
        </tpls>
      </m>
      <m>
        <tpls c="8">
          <tpl fld="1" item="36"/>
          <tpl hier="17" item="3"/>
          <tpl hier="19" item="14"/>
          <tpl hier="20" item="2"/>
          <tpl hier="22" item="9"/>
          <tpl hier="23" item="5"/>
          <tpl hier="24" item="4"/>
          <tpl fld="0" item="1"/>
        </tpls>
      </m>
      <m>
        <tpls c="8">
          <tpl hier="16" item="4294967295"/>
          <tpl hier="17" item="3"/>
          <tpl hier="19" item="14"/>
          <tpl hier="20" item="2"/>
          <tpl hier="22" item="9"/>
          <tpl hier="23" item="5"/>
          <tpl hier="24" item="4"/>
          <tpl fld="0" item="0"/>
        </tpls>
      </m>
      <m>
        <tpls c="8">
          <tpl hier="16" item="4294967295"/>
          <tpl hier="17" item="3"/>
          <tpl hier="19" item="14"/>
          <tpl hier="20" item="2"/>
          <tpl hier="22" item="9"/>
          <tpl hier="23" item="5"/>
          <tpl hier="24" item="4"/>
          <tpl fld="0" item="1"/>
        </tpls>
      </m>
      <m>
        <tpls c="8">
          <tpl fld="1" item="192"/>
          <tpl hier="17" item="3"/>
          <tpl hier="19" item="14"/>
          <tpl hier="20" item="2"/>
          <tpl hier="22" item="9"/>
          <tpl hier="23" item="5"/>
          <tpl hier="24" item="4"/>
          <tpl fld="0" item="0"/>
        </tpls>
      </m>
      <m>
        <tpls c="8">
          <tpl fld="1" item="192"/>
          <tpl hier="17" item="3"/>
          <tpl hier="19" item="14"/>
          <tpl hier="20" item="2"/>
          <tpl hier="22" item="9"/>
          <tpl hier="23" item="5"/>
          <tpl hier="24" item="4"/>
          <tpl fld="0" item="1"/>
        </tpls>
      </m>
      <m>
        <tpls c="8">
          <tpl fld="1" item="184"/>
          <tpl hier="17" item="3"/>
          <tpl hier="19" item="14"/>
          <tpl hier="20" item="2"/>
          <tpl hier="22" item="9"/>
          <tpl hier="23" item="5"/>
          <tpl hier="24" item="4"/>
          <tpl fld="0" item="0"/>
        </tpls>
      </m>
      <m>
        <tpls c="8">
          <tpl fld="1" item="184"/>
          <tpl hier="17" item="3"/>
          <tpl hier="19" item="14"/>
          <tpl hier="20" item="2"/>
          <tpl hier="22" item="9"/>
          <tpl hier="23" item="5"/>
          <tpl hier="24" item="4"/>
          <tpl fld="0" item="1"/>
        </tpls>
      </m>
      <m>
        <tpls c="8">
          <tpl fld="1" item="176"/>
          <tpl hier="17" item="3"/>
          <tpl hier="19" item="14"/>
          <tpl hier="20" item="2"/>
          <tpl hier="22" item="9"/>
          <tpl hier="23" item="5"/>
          <tpl hier="24" item="4"/>
          <tpl fld="0" item="0"/>
        </tpls>
      </m>
      <m>
        <tpls c="8">
          <tpl fld="1" item="176"/>
          <tpl hier="17" item="3"/>
          <tpl hier="19" item="14"/>
          <tpl hier="20" item="2"/>
          <tpl hier="22" item="9"/>
          <tpl hier="23" item="5"/>
          <tpl hier="24" item="4"/>
          <tpl fld="0" item="1"/>
        </tpls>
      </m>
      <m>
        <tpls c="8">
          <tpl fld="1" item="168"/>
          <tpl hier="17" item="3"/>
          <tpl hier="19" item="14"/>
          <tpl hier="20" item="2"/>
          <tpl hier="22" item="9"/>
          <tpl hier="23" item="5"/>
          <tpl hier="24" item="4"/>
          <tpl fld="0" item="0"/>
        </tpls>
      </m>
      <m>
        <tpls c="8">
          <tpl fld="1" item="168"/>
          <tpl hier="17" item="3"/>
          <tpl hier="19" item="14"/>
          <tpl hier="20" item="2"/>
          <tpl hier="22" item="9"/>
          <tpl hier="23" item="5"/>
          <tpl hier="24" item="4"/>
          <tpl fld="0" item="1"/>
        </tpls>
      </m>
      <m>
        <tpls c="8">
          <tpl fld="1" item="160"/>
          <tpl hier="17" item="3"/>
          <tpl hier="19" item="14"/>
          <tpl hier="20" item="2"/>
          <tpl hier="22" item="9"/>
          <tpl hier="23" item="5"/>
          <tpl hier="24" item="4"/>
          <tpl fld="0" item="0"/>
        </tpls>
      </m>
      <m>
        <tpls c="8">
          <tpl fld="1" item="160"/>
          <tpl hier="17" item="3"/>
          <tpl hier="19" item="14"/>
          <tpl hier="20" item="2"/>
          <tpl hier="22" item="9"/>
          <tpl hier="23" item="5"/>
          <tpl hier="24" item="4"/>
          <tpl fld="0" item="1"/>
        </tpls>
      </m>
      <m>
        <tpls c="8">
          <tpl fld="1" item="152"/>
          <tpl hier="17" item="3"/>
          <tpl hier="19" item="14"/>
          <tpl hier="20" item="2"/>
          <tpl hier="22" item="9"/>
          <tpl hier="23" item="5"/>
          <tpl hier="24" item="4"/>
          <tpl fld="0" item="0"/>
        </tpls>
      </m>
      <m>
        <tpls c="8">
          <tpl fld="1" item="152"/>
          <tpl hier="17" item="3"/>
          <tpl hier="19" item="14"/>
          <tpl hier="20" item="2"/>
          <tpl hier="22" item="9"/>
          <tpl hier="23" item="5"/>
          <tpl hier="24" item="4"/>
          <tpl fld="0" item="1"/>
        </tpls>
      </m>
      <m>
        <tpls c="8">
          <tpl fld="1" item="144"/>
          <tpl hier="17" item="3"/>
          <tpl hier="19" item="14"/>
          <tpl hier="20" item="2"/>
          <tpl hier="22" item="9"/>
          <tpl hier="23" item="5"/>
          <tpl hier="24" item="4"/>
          <tpl fld="0" item="0"/>
        </tpls>
      </m>
      <m>
        <tpls c="8">
          <tpl fld="1" item="144"/>
          <tpl hier="17" item="3"/>
          <tpl hier="19" item="14"/>
          <tpl hier="20" item="2"/>
          <tpl hier="22" item="9"/>
          <tpl hier="23" item="5"/>
          <tpl hier="24" item="4"/>
          <tpl fld="0" item="1"/>
        </tpls>
      </m>
      <m>
        <tpls c="8">
          <tpl fld="1" item="136"/>
          <tpl hier="17" item="3"/>
          <tpl hier="19" item="14"/>
          <tpl hier="20" item="2"/>
          <tpl hier="22" item="9"/>
          <tpl hier="23" item="5"/>
          <tpl hier="24" item="4"/>
          <tpl fld="0" item="0"/>
        </tpls>
      </m>
      <m>
        <tpls c="8">
          <tpl fld="1" item="136"/>
          <tpl hier="17" item="3"/>
          <tpl hier="19" item="14"/>
          <tpl hier="20" item="2"/>
          <tpl hier="22" item="9"/>
          <tpl hier="23" item="5"/>
          <tpl hier="24" item="4"/>
          <tpl fld="0" item="1"/>
        </tpls>
      </m>
      <m>
        <tpls c="8">
          <tpl fld="1" item="128"/>
          <tpl hier="17" item="3"/>
          <tpl hier="19" item="14"/>
          <tpl hier="20" item="2"/>
          <tpl hier="22" item="9"/>
          <tpl hier="23" item="5"/>
          <tpl hier="24" item="4"/>
          <tpl fld="0" item="0"/>
        </tpls>
      </m>
      <m>
        <tpls c="8">
          <tpl fld="1" item="128"/>
          <tpl hier="17" item="3"/>
          <tpl hier="19" item="14"/>
          <tpl hier="20" item="2"/>
          <tpl hier="22" item="9"/>
          <tpl hier="23" item="5"/>
          <tpl hier="24" item="4"/>
          <tpl fld="0" item="1"/>
        </tpls>
      </m>
      <m>
        <tpls c="8">
          <tpl fld="1" item="120"/>
          <tpl hier="17" item="3"/>
          <tpl hier="19" item="14"/>
          <tpl hier="20" item="2"/>
          <tpl hier="22" item="9"/>
          <tpl hier="23" item="5"/>
          <tpl hier="24" item="4"/>
          <tpl fld="0" item="0"/>
        </tpls>
      </m>
      <m>
        <tpls c="8">
          <tpl fld="1" item="120"/>
          <tpl hier="17" item="3"/>
          <tpl hier="19" item="14"/>
          <tpl hier="20" item="2"/>
          <tpl hier="22" item="9"/>
          <tpl hier="23" item="5"/>
          <tpl hier="24" item="4"/>
          <tpl fld="0" item="1"/>
        </tpls>
      </m>
      <m>
        <tpls c="8">
          <tpl fld="1" item="112"/>
          <tpl hier="17" item="3"/>
          <tpl hier="19" item="14"/>
          <tpl hier="20" item="2"/>
          <tpl hier="22" item="9"/>
          <tpl hier="23" item="5"/>
          <tpl hier="24" item="4"/>
          <tpl fld="0" item="0"/>
        </tpls>
      </m>
      <m>
        <tpls c="8">
          <tpl fld="1" item="112"/>
          <tpl hier="17" item="3"/>
          <tpl hier="19" item="14"/>
          <tpl hier="20" item="2"/>
          <tpl hier="22" item="9"/>
          <tpl hier="23" item="5"/>
          <tpl hier="24" item="4"/>
          <tpl fld="0" item="1"/>
        </tpls>
      </m>
      <m>
        <tpls c="8">
          <tpl fld="1" item="104"/>
          <tpl hier="17" item="3"/>
          <tpl hier="19" item="14"/>
          <tpl hier="20" item="2"/>
          <tpl hier="22" item="9"/>
          <tpl hier="23" item="5"/>
          <tpl hier="24" item="4"/>
          <tpl fld="0" item="0"/>
        </tpls>
      </m>
      <m>
        <tpls c="8">
          <tpl fld="1" item="104"/>
          <tpl hier="17" item="3"/>
          <tpl hier="19" item="14"/>
          <tpl hier="20" item="2"/>
          <tpl hier="22" item="9"/>
          <tpl hier="23" item="5"/>
          <tpl hier="24" item="4"/>
          <tpl fld="0" item="1"/>
        </tpls>
      </m>
      <m>
        <tpls c="8">
          <tpl fld="1" item="96"/>
          <tpl hier="17" item="3"/>
          <tpl hier="19" item="14"/>
          <tpl hier="20" item="2"/>
          <tpl hier="22" item="9"/>
          <tpl hier="23" item="5"/>
          <tpl hier="24" item="4"/>
          <tpl fld="0" item="0"/>
        </tpls>
      </m>
      <m>
        <tpls c="8">
          <tpl fld="1" item="96"/>
          <tpl hier="17" item="3"/>
          <tpl hier="19" item="14"/>
          <tpl hier="20" item="2"/>
          <tpl hier="22" item="9"/>
          <tpl hier="23" item="5"/>
          <tpl hier="24" item="4"/>
          <tpl fld="0" item="1"/>
        </tpls>
      </m>
      <m>
        <tpls c="8">
          <tpl fld="1" item="88"/>
          <tpl hier="17" item="3"/>
          <tpl hier="19" item="14"/>
          <tpl hier="20" item="2"/>
          <tpl hier="22" item="9"/>
          <tpl hier="23" item="5"/>
          <tpl hier="24" item="4"/>
          <tpl fld="0" item="0"/>
        </tpls>
      </m>
      <m>
        <tpls c="8">
          <tpl fld="1" item="88"/>
          <tpl hier="17" item="3"/>
          <tpl hier="19" item="14"/>
          <tpl hier="20" item="2"/>
          <tpl hier="22" item="9"/>
          <tpl hier="23" item="5"/>
          <tpl hier="24" item="4"/>
          <tpl fld="0" item="1"/>
        </tpls>
      </m>
      <m>
        <tpls c="8">
          <tpl fld="1" item="80"/>
          <tpl hier="17" item="3"/>
          <tpl hier="19" item="14"/>
          <tpl hier="20" item="2"/>
          <tpl hier="22" item="9"/>
          <tpl hier="23" item="5"/>
          <tpl hier="24" item="4"/>
          <tpl fld="0" item="0"/>
        </tpls>
      </m>
      <m>
        <tpls c="8">
          <tpl fld="1" item="80"/>
          <tpl hier="17" item="3"/>
          <tpl hier="19" item="14"/>
          <tpl hier="20" item="2"/>
          <tpl hier="22" item="9"/>
          <tpl hier="23" item="5"/>
          <tpl hier="24" item="4"/>
          <tpl fld="0" item="1"/>
        </tpls>
      </m>
      <m>
        <tpls c="8">
          <tpl fld="1" item="72"/>
          <tpl hier="17" item="3"/>
          <tpl hier="19" item="14"/>
          <tpl hier="20" item="2"/>
          <tpl hier="22" item="9"/>
          <tpl hier="23" item="5"/>
          <tpl hier="24" item="4"/>
          <tpl fld="0" item="0"/>
        </tpls>
      </m>
      <m>
        <tpls c="8">
          <tpl fld="1" item="72"/>
          <tpl hier="17" item="3"/>
          <tpl hier="19" item="14"/>
          <tpl hier="20" item="2"/>
          <tpl hier="22" item="9"/>
          <tpl hier="23" item="5"/>
          <tpl hier="24" item="4"/>
          <tpl fld="0" item="1"/>
        </tpls>
      </m>
      <m>
        <tpls c="8">
          <tpl fld="1" item="64"/>
          <tpl hier="17" item="3"/>
          <tpl hier="19" item="14"/>
          <tpl hier="20" item="2"/>
          <tpl hier="22" item="9"/>
          <tpl hier="23" item="5"/>
          <tpl hier="24" item="4"/>
          <tpl fld="0" item="0"/>
        </tpls>
      </m>
      <m>
        <tpls c="8">
          <tpl fld="1" item="64"/>
          <tpl hier="17" item="3"/>
          <tpl hier="19" item="14"/>
          <tpl hier="20" item="2"/>
          <tpl hier="22" item="9"/>
          <tpl hier="23" item="5"/>
          <tpl hier="24" item="4"/>
          <tpl fld="0" item="1"/>
        </tpls>
      </m>
      <m>
        <tpls c="8">
          <tpl fld="1" item="56"/>
          <tpl hier="17" item="3"/>
          <tpl hier="19" item="14"/>
          <tpl hier="20" item="2"/>
          <tpl hier="22" item="9"/>
          <tpl hier="23" item="5"/>
          <tpl hier="24" item="4"/>
          <tpl fld="0" item="0"/>
        </tpls>
      </m>
      <m>
        <tpls c="8">
          <tpl fld="1" item="56"/>
          <tpl hier="17" item="3"/>
          <tpl hier="19" item="14"/>
          <tpl hier="20" item="2"/>
          <tpl hier="22" item="9"/>
          <tpl hier="23" item="5"/>
          <tpl hier="24" item="4"/>
          <tpl fld="0" item="1"/>
        </tpls>
      </m>
      <m>
        <tpls c="8">
          <tpl fld="1" item="48"/>
          <tpl hier="17" item="3"/>
          <tpl hier="19" item="14"/>
          <tpl hier="20" item="2"/>
          <tpl hier="22" item="9"/>
          <tpl hier="23" item="5"/>
          <tpl hier="24" item="4"/>
          <tpl fld="0" item="0"/>
        </tpls>
      </m>
      <m>
        <tpls c="8">
          <tpl fld="1" item="48"/>
          <tpl hier="17" item="3"/>
          <tpl hier="19" item="14"/>
          <tpl hier="20" item="2"/>
          <tpl hier="22" item="9"/>
          <tpl hier="23" item="5"/>
          <tpl hier="24" item="4"/>
          <tpl fld="0" item="1"/>
        </tpls>
      </m>
      <m>
        <tpls c="8">
          <tpl fld="1" item="40"/>
          <tpl hier="17" item="3"/>
          <tpl hier="19" item="14"/>
          <tpl hier="20" item="2"/>
          <tpl hier="22" item="9"/>
          <tpl hier="23" item="5"/>
          <tpl hier="24" item="4"/>
          <tpl fld="0" item="0"/>
        </tpls>
      </m>
      <m>
        <tpls c="8">
          <tpl fld="1" item="40"/>
          <tpl hier="17" item="3"/>
          <tpl hier="19" item="14"/>
          <tpl hier="20" item="2"/>
          <tpl hier="22" item="9"/>
          <tpl hier="23" item="5"/>
          <tpl hier="24" item="4"/>
          <tpl fld="0" item="1"/>
        </tpls>
      </m>
      <m>
        <tpls c="8">
          <tpl fld="1" item="32"/>
          <tpl hier="17" item="3"/>
          <tpl hier="19" item="14"/>
          <tpl hier="20" item="2"/>
          <tpl hier="22" item="9"/>
          <tpl hier="23" item="5"/>
          <tpl hier="24" item="4"/>
          <tpl fld="0" item="0"/>
        </tpls>
      </m>
      <m>
        <tpls c="8">
          <tpl fld="1" item="32"/>
          <tpl hier="17" item="3"/>
          <tpl hier="19" item="14"/>
          <tpl hier="20" item="2"/>
          <tpl hier="22" item="9"/>
          <tpl hier="23" item="5"/>
          <tpl hier="24" item="4"/>
          <tpl fld="0" item="1"/>
        </tpls>
      </m>
      <m>
        <tpls c="8">
          <tpl fld="1" item="24"/>
          <tpl hier="17" item="3"/>
          <tpl hier="19" item="14"/>
          <tpl hier="20" item="2"/>
          <tpl hier="22" item="9"/>
          <tpl hier="23" item="5"/>
          <tpl hier="24" item="4"/>
          <tpl fld="0" item="0"/>
        </tpls>
      </m>
      <m>
        <tpls c="8">
          <tpl fld="1" item="24"/>
          <tpl hier="17" item="3"/>
          <tpl hier="19" item="14"/>
          <tpl hier="20" item="2"/>
          <tpl hier="22" item="9"/>
          <tpl hier="23" item="5"/>
          <tpl hier="24" item="4"/>
          <tpl fld="0" item="1"/>
        </tpls>
      </m>
      <m>
        <tpls c="8">
          <tpl fld="1" item="16"/>
          <tpl hier="17" item="3"/>
          <tpl hier="19" item="14"/>
          <tpl hier="20" item="2"/>
          <tpl hier="22" item="9"/>
          <tpl hier="23" item="5"/>
          <tpl hier="24" item="4"/>
          <tpl fld="0" item="0"/>
        </tpls>
      </m>
      <m>
        <tpls c="8">
          <tpl fld="1" item="16"/>
          <tpl hier="17" item="3"/>
          <tpl hier="19" item="14"/>
          <tpl hier="20" item="2"/>
          <tpl hier="22" item="9"/>
          <tpl hier="23" item="5"/>
          <tpl hier="24" item="4"/>
          <tpl fld="0" item="1"/>
        </tpls>
      </m>
      <m>
        <tpls c="8">
          <tpl fld="1" item="8"/>
          <tpl hier="17" item="3"/>
          <tpl hier="19" item="14"/>
          <tpl hier="20" item="2"/>
          <tpl hier="22" item="9"/>
          <tpl hier="23" item="5"/>
          <tpl hier="24" item="4"/>
          <tpl fld="0" item="0"/>
        </tpls>
      </m>
      <m>
        <tpls c="8">
          <tpl fld="1" item="8"/>
          <tpl hier="17" item="3"/>
          <tpl hier="19" item="14"/>
          <tpl hier="20" item="2"/>
          <tpl hier="22" item="9"/>
          <tpl hier="23" item="5"/>
          <tpl hier="24" item="4"/>
          <tpl fld="0" item="1"/>
        </tpls>
      </m>
      <m>
        <tpls c="8">
          <tpl fld="1" item="0"/>
          <tpl hier="17" item="3"/>
          <tpl hier="19" item="14"/>
          <tpl hier="20" item="2"/>
          <tpl hier="22" item="9"/>
          <tpl hier="23" item="5"/>
          <tpl hier="24" item="4"/>
          <tpl fld="0" item="0"/>
        </tpls>
      </m>
      <m>
        <tpls c="8">
          <tpl fld="1" item="0"/>
          <tpl hier="17" item="3"/>
          <tpl hier="19" item="14"/>
          <tpl hier="20" item="2"/>
          <tpl hier="22" item="9"/>
          <tpl hier="23" item="5"/>
          <tpl hier="24" item="4"/>
          <tpl fld="0" item="1"/>
        </tpls>
      </m>
      <m>
        <tpls c="8">
          <tpl fld="1" item="71"/>
          <tpl hier="17" item="3"/>
          <tpl hier="19" item="14"/>
          <tpl hier="20" item="2"/>
          <tpl hier="22" item="9"/>
          <tpl hier="23" item="5"/>
          <tpl hier="24" item="4"/>
          <tpl fld="0" item="1"/>
        </tpls>
      </m>
      <m>
        <tpls c="8">
          <tpl fld="1" item="15"/>
          <tpl hier="17" item="3"/>
          <tpl hier="19" item="14"/>
          <tpl hier="20" item="2"/>
          <tpl hier="22" item="9"/>
          <tpl hier="23" item="5"/>
          <tpl hier="24" item="4"/>
          <tpl fld="0" item="1"/>
        </tpls>
      </m>
      <m>
        <tpls c="8">
          <tpl fld="1" item="23"/>
          <tpl hier="17" item="3"/>
          <tpl hier="19" item="14"/>
          <tpl hier="20" item="2"/>
          <tpl hier="22" item="9"/>
          <tpl hier="23" item="5"/>
          <tpl hier="24" item="4"/>
          <tpl fld="0" item="1"/>
        </tpls>
      </m>
      <m>
        <tpls c="8">
          <tpl fld="1" item="1"/>
          <tpl hier="17" item="3"/>
          <tpl hier="19" item="14"/>
          <tpl hier="20" item="2"/>
          <tpl hier="22" item="9"/>
          <tpl hier="23" item="5"/>
          <tpl hier="24" item="4"/>
          <tpl fld="0" item="1"/>
        </tpls>
      </m>
      <m>
        <tpls c="8">
          <tpl fld="1" item="57"/>
          <tpl hier="17" item="3"/>
          <tpl hier="19" item="14"/>
          <tpl hier="20" item="2"/>
          <tpl hier="22" item="9"/>
          <tpl hier="23" item="5"/>
          <tpl hier="24" item="4"/>
          <tpl fld="0" item="1"/>
        </tpls>
      </m>
      <m>
        <tpls c="8">
          <tpl fld="1" item="129"/>
          <tpl hier="17" item="3"/>
          <tpl hier="19" item="14"/>
          <tpl hier="20" item="2"/>
          <tpl hier="22" item="9"/>
          <tpl hier="23" item="5"/>
          <tpl hier="24" item="4"/>
          <tpl fld="0" item="1"/>
        </tpls>
      </m>
      <m>
        <tpls c="8">
          <tpl fld="1" item="28"/>
          <tpl hier="17" item="3"/>
          <tpl hier="19" item="14"/>
          <tpl hier="20" item="2"/>
          <tpl hier="22" item="9"/>
          <tpl hier="23" item="5"/>
          <tpl hier="24" item="4"/>
          <tpl fld="0" item="1"/>
        </tpls>
      </m>
      <m>
        <tpls c="8">
          <tpl fld="1" item="84"/>
          <tpl hier="17" item="3"/>
          <tpl hier="19" item="14"/>
          <tpl hier="20" item="2"/>
          <tpl hier="22" item="9"/>
          <tpl hier="23" item="5"/>
          <tpl hier="24" item="4"/>
          <tpl fld="0" item="1"/>
        </tpls>
      </m>
      <m>
        <tpls c="8">
          <tpl fld="1" item="140"/>
          <tpl hier="17" item="3"/>
          <tpl hier="19" item="14"/>
          <tpl hier="20" item="2"/>
          <tpl hier="22" item="9"/>
          <tpl hier="23" item="5"/>
          <tpl hier="24" item="4"/>
          <tpl fld="0" item="1"/>
        </tpls>
      </m>
      <m>
        <tpls c="8">
          <tpl fld="1" item="188"/>
          <tpl hier="17" item="3"/>
          <tpl hier="19" item="14"/>
          <tpl hier="20" item="2"/>
          <tpl hier="22" item="9"/>
          <tpl hier="23" item="5"/>
          <tpl hier="24" item="4"/>
          <tpl fld="0" item="0"/>
        </tpls>
      </m>
      <m>
        <tpls c="8">
          <tpl fld="1" item="188"/>
          <tpl hier="17" item="3"/>
          <tpl hier="19" item="14"/>
          <tpl hier="20" item="2"/>
          <tpl hier="22" item="9"/>
          <tpl hier="23" item="5"/>
          <tpl hier="24" item="4"/>
          <tpl fld="0" item="1"/>
        </tpls>
      </m>
      <m>
        <tpls c="8">
          <tpl fld="1" item="108"/>
          <tpl hier="17" item="3"/>
          <tpl hier="19" item="14"/>
          <tpl hier="20" item="2"/>
          <tpl hier="22" item="9"/>
          <tpl hier="23" item="5"/>
          <tpl hier="24" item="4"/>
          <tpl fld="0" item="0"/>
        </tpls>
      </m>
      <m>
        <tpls c="8">
          <tpl fld="1" item="108"/>
          <tpl hier="17" item="3"/>
          <tpl hier="19" item="14"/>
          <tpl hier="20" item="2"/>
          <tpl hier="22" item="9"/>
          <tpl hier="23" item="5"/>
          <tpl hier="24" item="4"/>
          <tpl fld="0" item="1"/>
        </tpls>
      </m>
      <m>
        <tpls c="8">
          <tpl fld="1" item="44"/>
          <tpl hier="17" item="3"/>
          <tpl hier="19" item="14"/>
          <tpl hier="20" item="2"/>
          <tpl hier="22" item="9"/>
          <tpl hier="23" item="5"/>
          <tpl hier="24" item="4"/>
          <tpl fld="0" item="0"/>
        </tpls>
      </m>
      <m>
        <tpls c="8">
          <tpl fld="1" item="44"/>
          <tpl hier="17" item="3"/>
          <tpl hier="19" item="14"/>
          <tpl hier="20" item="2"/>
          <tpl hier="22" item="9"/>
          <tpl hier="23" item="5"/>
          <tpl hier="24" item="4"/>
          <tpl fld="0" item="1"/>
        </tpls>
      </m>
      <m>
        <tpls c="8">
          <tpl fld="1" item="199"/>
          <tpl hier="17" item="3"/>
          <tpl hier="19" item="14"/>
          <tpl hier="20" item="2"/>
          <tpl hier="22" item="9"/>
          <tpl hier="23" item="5"/>
          <tpl hier="24" item="4"/>
          <tpl fld="0" item="0"/>
        </tpls>
      </m>
      <m>
        <tpls c="8">
          <tpl fld="1" item="199"/>
          <tpl hier="17" item="3"/>
          <tpl hier="19" item="14"/>
          <tpl hier="20" item="2"/>
          <tpl hier="22" item="9"/>
          <tpl hier="23" item="5"/>
          <tpl hier="24" item="4"/>
          <tpl fld="0" item="1"/>
        </tpls>
      </m>
      <m>
        <tpls c="8">
          <tpl fld="1" item="191"/>
          <tpl hier="17" item="3"/>
          <tpl hier="19" item="14"/>
          <tpl hier="20" item="2"/>
          <tpl hier="22" item="9"/>
          <tpl hier="23" item="5"/>
          <tpl hier="24" item="4"/>
          <tpl fld="0" item="0"/>
        </tpls>
      </m>
      <m>
        <tpls c="8">
          <tpl fld="1" item="191"/>
          <tpl hier="17" item="3"/>
          <tpl hier="19" item="14"/>
          <tpl hier="20" item="2"/>
          <tpl hier="22" item="9"/>
          <tpl hier="23" item="5"/>
          <tpl hier="24" item="4"/>
          <tpl fld="0" item="1"/>
        </tpls>
      </m>
      <m>
        <tpls c="8">
          <tpl fld="1" item="183"/>
          <tpl hier="17" item="3"/>
          <tpl hier="19" item="14"/>
          <tpl hier="20" item="2"/>
          <tpl hier="22" item="9"/>
          <tpl hier="23" item="5"/>
          <tpl hier="24" item="4"/>
          <tpl fld="0" item="0"/>
        </tpls>
      </m>
      <m>
        <tpls c="8">
          <tpl fld="1" item="183"/>
          <tpl hier="17" item="3"/>
          <tpl hier="19" item="14"/>
          <tpl hier="20" item="2"/>
          <tpl hier="22" item="9"/>
          <tpl hier="23" item="5"/>
          <tpl hier="24" item="4"/>
          <tpl fld="0" item="1"/>
        </tpls>
      </m>
      <m>
        <tpls c="8">
          <tpl fld="1" item="175"/>
          <tpl hier="17" item="3"/>
          <tpl hier="19" item="14"/>
          <tpl hier="20" item="2"/>
          <tpl hier="22" item="9"/>
          <tpl hier="23" item="5"/>
          <tpl hier="24" item="4"/>
          <tpl fld="0" item="0"/>
        </tpls>
      </m>
      <m>
        <tpls c="8">
          <tpl fld="1" item="175"/>
          <tpl hier="17" item="3"/>
          <tpl hier="19" item="14"/>
          <tpl hier="20" item="2"/>
          <tpl hier="22" item="9"/>
          <tpl hier="23" item="5"/>
          <tpl hier="24" item="4"/>
          <tpl fld="0" item="1"/>
        </tpls>
      </m>
      <m>
        <tpls c="8">
          <tpl fld="1" item="167"/>
          <tpl hier="17" item="3"/>
          <tpl hier="19" item="14"/>
          <tpl hier="20" item="2"/>
          <tpl hier="22" item="9"/>
          <tpl hier="23" item="5"/>
          <tpl hier="24" item="4"/>
          <tpl fld="0" item="0"/>
        </tpls>
      </m>
      <m>
        <tpls c="8">
          <tpl fld="1" item="167"/>
          <tpl hier="17" item="3"/>
          <tpl hier="19" item="14"/>
          <tpl hier="20" item="2"/>
          <tpl hier="22" item="9"/>
          <tpl hier="23" item="5"/>
          <tpl hier="24" item="4"/>
          <tpl fld="0" item="1"/>
        </tpls>
      </m>
      <m>
        <tpls c="8">
          <tpl fld="1" item="159"/>
          <tpl hier="17" item="3"/>
          <tpl hier="19" item="14"/>
          <tpl hier="20" item="2"/>
          <tpl hier="22" item="9"/>
          <tpl hier="23" item="5"/>
          <tpl hier="24" item="4"/>
          <tpl fld="0" item="0"/>
        </tpls>
      </m>
      <m>
        <tpls c="8">
          <tpl fld="1" item="159"/>
          <tpl hier="17" item="3"/>
          <tpl hier="19" item="14"/>
          <tpl hier="20" item="2"/>
          <tpl hier="22" item="9"/>
          <tpl hier="23" item="5"/>
          <tpl hier="24" item="4"/>
          <tpl fld="0" item="1"/>
        </tpls>
      </m>
      <m>
        <tpls c="8">
          <tpl fld="1" item="151"/>
          <tpl hier="17" item="3"/>
          <tpl hier="19" item="14"/>
          <tpl hier="20" item="2"/>
          <tpl hier="22" item="9"/>
          <tpl hier="23" item="5"/>
          <tpl hier="24" item="4"/>
          <tpl fld="0" item="0"/>
        </tpls>
      </m>
      <m>
        <tpls c="8">
          <tpl fld="1" item="151"/>
          <tpl hier="17" item="3"/>
          <tpl hier="19" item="14"/>
          <tpl hier="20" item="2"/>
          <tpl hier="22" item="9"/>
          <tpl hier="23" item="5"/>
          <tpl hier="24" item="4"/>
          <tpl fld="0" item="1"/>
        </tpls>
      </m>
      <m>
        <tpls c="8">
          <tpl fld="1" item="143"/>
          <tpl hier="17" item="3"/>
          <tpl hier="19" item="14"/>
          <tpl hier="20" item="2"/>
          <tpl hier="22" item="9"/>
          <tpl hier="23" item="5"/>
          <tpl hier="24" item="4"/>
          <tpl fld="0" item="0"/>
        </tpls>
      </m>
      <m>
        <tpls c="8">
          <tpl fld="1" item="143"/>
          <tpl hier="17" item="3"/>
          <tpl hier="19" item="14"/>
          <tpl hier="20" item="2"/>
          <tpl hier="22" item="9"/>
          <tpl hier="23" item="5"/>
          <tpl hier="24" item="4"/>
          <tpl fld="0" item="1"/>
        </tpls>
      </m>
      <m>
        <tpls c="8">
          <tpl fld="1" item="135"/>
          <tpl hier="17" item="3"/>
          <tpl hier="19" item="14"/>
          <tpl hier="20" item="2"/>
          <tpl hier="22" item="9"/>
          <tpl hier="23" item="5"/>
          <tpl hier="24" item="4"/>
          <tpl fld="0" item="0"/>
        </tpls>
      </m>
      <m>
        <tpls c="8">
          <tpl fld="1" item="135"/>
          <tpl hier="17" item="3"/>
          <tpl hier="19" item="14"/>
          <tpl hier="20" item="2"/>
          <tpl hier="22" item="9"/>
          <tpl hier="23" item="5"/>
          <tpl hier="24" item="4"/>
          <tpl fld="0" item="1"/>
        </tpls>
      </m>
      <m>
        <tpls c="8">
          <tpl fld="1" item="127"/>
          <tpl hier="17" item="3"/>
          <tpl hier="19" item="14"/>
          <tpl hier="20" item="2"/>
          <tpl hier="22" item="9"/>
          <tpl hier="23" item="5"/>
          <tpl hier="24" item="4"/>
          <tpl fld="0" item="0"/>
        </tpls>
      </m>
      <m>
        <tpls c="8">
          <tpl fld="1" item="127"/>
          <tpl hier="17" item="3"/>
          <tpl hier="19" item="14"/>
          <tpl hier="20" item="2"/>
          <tpl hier="22" item="9"/>
          <tpl hier="23" item="5"/>
          <tpl hier="24" item="4"/>
          <tpl fld="0" item="1"/>
        </tpls>
      </m>
      <m>
        <tpls c="8">
          <tpl fld="1" item="119"/>
          <tpl hier="17" item="3"/>
          <tpl hier="19" item="14"/>
          <tpl hier="20" item="2"/>
          <tpl hier="22" item="9"/>
          <tpl hier="23" item="5"/>
          <tpl hier="24" item="4"/>
          <tpl fld="0" item="0"/>
        </tpls>
      </m>
      <m>
        <tpls c="8">
          <tpl fld="1" item="119"/>
          <tpl hier="17" item="3"/>
          <tpl hier="19" item="14"/>
          <tpl hier="20" item="2"/>
          <tpl hier="22" item="9"/>
          <tpl hier="23" item="5"/>
          <tpl hier="24" item="4"/>
          <tpl fld="0" item="1"/>
        </tpls>
      </m>
      <m>
        <tpls c="8">
          <tpl fld="1" item="111"/>
          <tpl hier="17" item="3"/>
          <tpl hier="19" item="14"/>
          <tpl hier="20" item="2"/>
          <tpl hier="22" item="9"/>
          <tpl hier="23" item="5"/>
          <tpl hier="24" item="4"/>
          <tpl fld="0" item="0"/>
        </tpls>
      </m>
      <m>
        <tpls c="8">
          <tpl fld="1" item="111"/>
          <tpl hier="17" item="3"/>
          <tpl hier="19" item="14"/>
          <tpl hier="20" item="2"/>
          <tpl hier="22" item="9"/>
          <tpl hier="23" item="5"/>
          <tpl hier="24" item="4"/>
          <tpl fld="0" item="1"/>
        </tpls>
      </m>
      <m>
        <tpls c="8">
          <tpl fld="1" item="103"/>
          <tpl hier="17" item="3"/>
          <tpl hier="19" item="14"/>
          <tpl hier="20" item="2"/>
          <tpl hier="22" item="9"/>
          <tpl hier="23" item="5"/>
          <tpl hier="24" item="4"/>
          <tpl fld="0" item="0"/>
        </tpls>
      </m>
      <m>
        <tpls c="8">
          <tpl fld="1" item="103"/>
          <tpl hier="17" item="3"/>
          <tpl hier="19" item="14"/>
          <tpl hier="20" item="2"/>
          <tpl hier="22" item="9"/>
          <tpl hier="23" item="5"/>
          <tpl hier="24" item="4"/>
          <tpl fld="0" item="1"/>
        </tpls>
      </m>
      <m>
        <tpls c="8">
          <tpl fld="1" item="95"/>
          <tpl hier="17" item="3"/>
          <tpl hier="19" item="14"/>
          <tpl hier="20" item="2"/>
          <tpl hier="22" item="9"/>
          <tpl hier="23" item="5"/>
          <tpl hier="24" item="4"/>
          <tpl fld="0" item="0"/>
        </tpls>
      </m>
      <m>
        <tpls c="8">
          <tpl fld="1" item="95"/>
          <tpl hier="17" item="3"/>
          <tpl hier="19" item="14"/>
          <tpl hier="20" item="2"/>
          <tpl hier="22" item="9"/>
          <tpl hier="23" item="5"/>
          <tpl hier="24" item="4"/>
          <tpl fld="0" item="1"/>
        </tpls>
      </m>
      <m>
        <tpls c="8">
          <tpl fld="1" item="87"/>
          <tpl hier="17" item="3"/>
          <tpl hier="19" item="14"/>
          <tpl hier="20" item="2"/>
          <tpl hier="22" item="9"/>
          <tpl hier="23" item="5"/>
          <tpl hier="24" item="4"/>
          <tpl fld="0" item="0"/>
        </tpls>
      </m>
      <m>
        <tpls c="8">
          <tpl fld="1" item="87"/>
          <tpl hier="17" item="3"/>
          <tpl hier="19" item="14"/>
          <tpl hier="20" item="2"/>
          <tpl hier="22" item="9"/>
          <tpl hier="23" item="5"/>
          <tpl hier="24" item="4"/>
          <tpl fld="0" item="1"/>
        </tpls>
      </m>
      <m>
        <tpls c="8">
          <tpl fld="1" item="79"/>
          <tpl hier="17" item="3"/>
          <tpl hier="19" item="14"/>
          <tpl hier="20" item="2"/>
          <tpl hier="22" item="9"/>
          <tpl hier="23" item="5"/>
          <tpl hier="24" item="4"/>
          <tpl fld="0" item="0"/>
        </tpls>
      </m>
      <m>
        <tpls c="8">
          <tpl fld="1" item="79"/>
          <tpl hier="17" item="3"/>
          <tpl hier="19" item="14"/>
          <tpl hier="20" item="2"/>
          <tpl hier="22" item="9"/>
          <tpl hier="23" item="5"/>
          <tpl hier="24" item="4"/>
          <tpl fld="0" item="1"/>
        </tpls>
      </m>
      <m>
        <tpls c="8">
          <tpl fld="1" item="63"/>
          <tpl hier="17" item="3"/>
          <tpl hier="19" item="14"/>
          <tpl hier="20" item="2"/>
          <tpl hier="22" item="9"/>
          <tpl hier="23" item="5"/>
          <tpl hier="24" item="4"/>
          <tpl fld="0" item="0"/>
        </tpls>
      </m>
      <m>
        <tpls c="8">
          <tpl fld="1" item="63"/>
          <tpl hier="17" item="3"/>
          <tpl hier="19" item="14"/>
          <tpl hier="20" item="2"/>
          <tpl hier="22" item="9"/>
          <tpl hier="23" item="5"/>
          <tpl hier="24" item="4"/>
          <tpl fld="0" item="1"/>
        </tpls>
      </m>
      <m>
        <tpls c="8">
          <tpl fld="1" item="55"/>
          <tpl hier="17" item="3"/>
          <tpl hier="19" item="14"/>
          <tpl hier="20" item="2"/>
          <tpl hier="22" item="9"/>
          <tpl hier="23" item="5"/>
          <tpl hier="24" item="4"/>
          <tpl fld="0" item="0"/>
        </tpls>
      </m>
      <m>
        <tpls c="8">
          <tpl fld="1" item="55"/>
          <tpl hier="17" item="3"/>
          <tpl hier="19" item="14"/>
          <tpl hier="20" item="2"/>
          <tpl hier="22" item="9"/>
          <tpl hier="23" item="5"/>
          <tpl hier="24" item="4"/>
          <tpl fld="0" item="1"/>
        </tpls>
      </m>
      <m>
        <tpls c="8">
          <tpl fld="1" item="47"/>
          <tpl hier="17" item="3"/>
          <tpl hier="19" item="14"/>
          <tpl hier="20" item="2"/>
          <tpl hier="22" item="9"/>
          <tpl hier="23" item="5"/>
          <tpl hier="24" item="4"/>
          <tpl fld="0" item="0"/>
        </tpls>
      </m>
      <m>
        <tpls c="8">
          <tpl fld="1" item="47"/>
          <tpl hier="17" item="3"/>
          <tpl hier="19" item="14"/>
          <tpl hier="20" item="2"/>
          <tpl hier="22" item="9"/>
          <tpl hier="23" item="5"/>
          <tpl hier="24" item="4"/>
          <tpl fld="0" item="1"/>
        </tpls>
      </m>
      <m>
        <tpls c="8">
          <tpl fld="1" item="39"/>
          <tpl hier="17" item="3"/>
          <tpl hier="19" item="14"/>
          <tpl hier="20" item="2"/>
          <tpl hier="22" item="9"/>
          <tpl hier="23" item="5"/>
          <tpl hier="24" item="4"/>
          <tpl fld="0" item="0"/>
        </tpls>
      </m>
      <m>
        <tpls c="8">
          <tpl fld="1" item="39"/>
          <tpl hier="17" item="3"/>
          <tpl hier="19" item="14"/>
          <tpl hier="20" item="2"/>
          <tpl hier="22" item="9"/>
          <tpl hier="23" item="5"/>
          <tpl hier="24" item="4"/>
          <tpl fld="0" item="1"/>
        </tpls>
      </m>
      <m>
        <tpls c="8">
          <tpl fld="1" item="7"/>
          <tpl hier="17" item="3"/>
          <tpl hier="19" item="14"/>
          <tpl hier="20" item="2"/>
          <tpl hier="22" item="9"/>
          <tpl hier="23" item="5"/>
          <tpl hier="24" item="4"/>
          <tpl fld="0" item="0"/>
        </tpls>
      </m>
      <m>
        <tpls c="8">
          <tpl fld="1" item="7"/>
          <tpl hier="17" item="3"/>
          <tpl hier="19" item="14"/>
          <tpl hier="20" item="2"/>
          <tpl hier="22" item="9"/>
          <tpl hier="23" item="5"/>
          <tpl hier="24" item="4"/>
          <tpl fld="0" item="1"/>
        </tpls>
      </m>
      <m>
        <tpls c="8">
          <tpl fld="1" item="180"/>
          <tpl hier="17" item="3"/>
          <tpl hier="19" item="14"/>
          <tpl hier="20" item="2"/>
          <tpl hier="22" item="9"/>
          <tpl hier="23" item="5"/>
          <tpl hier="24" item="4"/>
          <tpl fld="0" item="0"/>
        </tpls>
      </m>
      <m>
        <tpls c="8">
          <tpl fld="1" item="180"/>
          <tpl hier="17" item="3"/>
          <tpl hier="19" item="14"/>
          <tpl hier="20" item="2"/>
          <tpl hier="22" item="9"/>
          <tpl hier="23" item="5"/>
          <tpl hier="24" item="4"/>
          <tpl fld="0" item="1"/>
        </tpls>
      </m>
      <m>
        <tpls c="8">
          <tpl fld="1" item="132"/>
          <tpl hier="17" item="3"/>
          <tpl hier="19" item="14"/>
          <tpl hier="20" item="2"/>
          <tpl hier="22" item="9"/>
          <tpl hier="23" item="5"/>
          <tpl hier="24" item="4"/>
          <tpl fld="0" item="0"/>
        </tpls>
      </m>
      <m>
        <tpls c="8">
          <tpl fld="1" item="132"/>
          <tpl hier="17" item="3"/>
          <tpl hier="19" item="14"/>
          <tpl hier="20" item="2"/>
          <tpl hier="22" item="9"/>
          <tpl hier="23" item="5"/>
          <tpl hier="24" item="4"/>
          <tpl fld="0" item="1"/>
        </tpls>
      </m>
      <m>
        <tpls c="8">
          <tpl fld="1" item="76"/>
          <tpl hier="17" item="3"/>
          <tpl hier="19" item="14"/>
          <tpl hier="20" item="2"/>
          <tpl hier="22" item="9"/>
          <tpl hier="23" item="5"/>
          <tpl hier="24" item="4"/>
          <tpl fld="0" item="0"/>
        </tpls>
      </m>
      <m>
        <tpls c="8">
          <tpl fld="1" item="76"/>
          <tpl hier="17" item="3"/>
          <tpl hier="19" item="14"/>
          <tpl hier="20" item="2"/>
          <tpl hier="22" item="9"/>
          <tpl hier="23" item="5"/>
          <tpl hier="24" item="4"/>
          <tpl fld="0" item="1"/>
        </tpls>
      </m>
      <m>
        <tpls c="8">
          <tpl fld="1" item="4"/>
          <tpl hier="17" item="3"/>
          <tpl hier="19" item="14"/>
          <tpl hier="20" item="2"/>
          <tpl hier="22" item="9"/>
          <tpl hier="23" item="5"/>
          <tpl hier="24" item="4"/>
          <tpl fld="0" item="0"/>
        </tpls>
      </m>
      <m>
        <tpls c="8">
          <tpl fld="1" item="4"/>
          <tpl hier="17" item="3"/>
          <tpl hier="19" item="14"/>
          <tpl hier="20" item="2"/>
          <tpl hier="22" item="9"/>
          <tpl hier="23" item="5"/>
          <tpl hier="24" item="4"/>
          <tpl fld="0" item="1"/>
        </tpls>
      </m>
      <m>
        <tpls c="8">
          <tpl fld="1" item="15"/>
          <tpl hier="17" item="3"/>
          <tpl hier="19" item="14"/>
          <tpl hier="20" item="2"/>
          <tpl hier="22" item="9"/>
          <tpl hier="23" item="5"/>
          <tpl hier="24" item="4"/>
          <tpl fld="0" item="0"/>
        </tpls>
      </m>
      <m>
        <tpls c="8">
          <tpl fld="1" item="23"/>
          <tpl hier="17" item="3"/>
          <tpl hier="19" item="14"/>
          <tpl hier="20" item="2"/>
          <tpl hier="22" item="9"/>
          <tpl hier="23" item="5"/>
          <tpl hier="24" item="4"/>
          <tpl fld="0" item="0"/>
        </tpls>
      </m>
      <m>
        <tpls c="8">
          <tpl fld="1" item="71"/>
          <tpl hier="17" item="3"/>
          <tpl hier="19" item="14"/>
          <tpl hier="20" item="2"/>
          <tpl hier="22" item="9"/>
          <tpl hier="23" item="5"/>
          <tpl hier="24" item="4"/>
          <tpl fld="0" item="0"/>
        </tpls>
      </m>
      <m>
        <tpls c="8">
          <tpl fld="1" item="28"/>
          <tpl hier="17" item="3"/>
          <tpl hier="19" item="14"/>
          <tpl hier="20" item="2"/>
          <tpl hier="22" item="9"/>
          <tpl hier="23" item="5"/>
          <tpl hier="24" item="4"/>
          <tpl fld="0" item="0"/>
        </tpls>
      </m>
      <m>
        <tpls c="8">
          <tpl fld="1" item="84"/>
          <tpl hier="17" item="3"/>
          <tpl hier="19" item="14"/>
          <tpl hier="20" item="2"/>
          <tpl hier="22" item="9"/>
          <tpl hier="23" item="5"/>
          <tpl hier="24" item="4"/>
          <tpl fld="0" item="0"/>
        </tpls>
      </m>
      <m>
        <tpls c="8">
          <tpl fld="1" item="140"/>
          <tpl hier="17" item="3"/>
          <tpl hier="19" item="14"/>
          <tpl hier="20" item="2"/>
          <tpl hier="22" item="9"/>
          <tpl hier="23" item="5"/>
          <tpl hier="24" item="4"/>
          <tpl fld="0" item="0"/>
        </tpls>
      </m>
      <m>
        <tpls c="8">
          <tpl fld="1" item="196"/>
          <tpl hier="17" item="3"/>
          <tpl hier="19" item="14"/>
          <tpl hier="20" item="2"/>
          <tpl hier="22" item="9"/>
          <tpl hier="23" item="5"/>
          <tpl hier="24" item="4"/>
          <tpl fld="0" item="0"/>
        </tpls>
      </m>
      <m>
        <tpls c="8">
          <tpl fld="1" item="196"/>
          <tpl hier="17" item="3"/>
          <tpl hier="19" item="14"/>
          <tpl hier="20" item="2"/>
          <tpl hier="22" item="9"/>
          <tpl hier="23" item="5"/>
          <tpl hier="24" item="4"/>
          <tpl fld="0" item="1"/>
        </tpls>
      </m>
      <m>
        <tpls c="8">
          <tpl fld="1" item="148"/>
          <tpl hier="17" item="3"/>
          <tpl hier="19" item="14"/>
          <tpl hier="20" item="2"/>
          <tpl hier="22" item="9"/>
          <tpl hier="23" item="5"/>
          <tpl hier="24" item="4"/>
          <tpl fld="0" item="0"/>
        </tpls>
      </m>
      <m>
        <tpls c="8">
          <tpl fld="1" item="148"/>
          <tpl hier="17" item="3"/>
          <tpl hier="19" item="14"/>
          <tpl hier="20" item="2"/>
          <tpl hier="22" item="9"/>
          <tpl hier="23" item="5"/>
          <tpl hier="24" item="4"/>
          <tpl fld="0" item="1"/>
        </tpls>
      </m>
      <m>
        <tpls c="8">
          <tpl fld="1" item="100"/>
          <tpl hier="17" item="3"/>
          <tpl hier="19" item="14"/>
          <tpl hier="20" item="2"/>
          <tpl hier="22" item="9"/>
          <tpl hier="23" item="5"/>
          <tpl hier="24" item="4"/>
          <tpl fld="0" item="0"/>
        </tpls>
      </m>
      <m>
        <tpls c="8">
          <tpl fld="1" item="100"/>
          <tpl hier="17" item="3"/>
          <tpl hier="19" item="14"/>
          <tpl hier="20" item="2"/>
          <tpl hier="22" item="9"/>
          <tpl hier="23" item="5"/>
          <tpl hier="24" item="4"/>
          <tpl fld="0" item="1"/>
        </tpls>
      </m>
      <m>
        <tpls c="8">
          <tpl fld="1" item="60"/>
          <tpl hier="17" item="3"/>
          <tpl hier="19" item="14"/>
          <tpl hier="20" item="2"/>
          <tpl hier="22" item="9"/>
          <tpl hier="23" item="5"/>
          <tpl hier="24" item="4"/>
          <tpl fld="0" item="0"/>
        </tpls>
      </m>
      <m>
        <tpls c="8">
          <tpl fld="1" item="60"/>
          <tpl hier="17" item="3"/>
          <tpl hier="19" item="14"/>
          <tpl hier="20" item="2"/>
          <tpl hier="22" item="9"/>
          <tpl hier="23" item="5"/>
          <tpl hier="24" item="4"/>
          <tpl fld="0" item="1"/>
        </tpls>
      </m>
      <m>
        <tpls c="8">
          <tpl fld="1" item="12"/>
          <tpl hier="17" item="3"/>
          <tpl hier="19" item="14"/>
          <tpl hier="20" item="2"/>
          <tpl hier="22" item="9"/>
          <tpl hier="23" item="5"/>
          <tpl hier="24" item="4"/>
          <tpl fld="0" item="0"/>
        </tpls>
      </m>
      <m>
        <tpls c="8">
          <tpl fld="1" item="12"/>
          <tpl hier="17" item="3"/>
          <tpl hier="19" item="14"/>
          <tpl hier="20" item="2"/>
          <tpl hier="22" item="9"/>
          <tpl hier="23" item="5"/>
          <tpl hier="24" item="4"/>
          <tpl fld="0" item="1"/>
        </tpls>
      </m>
      <m>
        <tpls c="8">
          <tpl fld="1" item="164"/>
          <tpl hier="17" item="3"/>
          <tpl hier="19" item="14"/>
          <tpl hier="20" item="2"/>
          <tpl hier="22" item="9"/>
          <tpl hier="23" item="5"/>
          <tpl hier="24" item="4"/>
          <tpl fld="0" item="0"/>
        </tpls>
      </m>
      <m>
        <tpls c="8">
          <tpl fld="1" item="164"/>
          <tpl hier="17" item="3"/>
          <tpl hier="19" item="14"/>
          <tpl hier="20" item="2"/>
          <tpl hier="22" item="9"/>
          <tpl hier="23" item="5"/>
          <tpl hier="24" item="4"/>
          <tpl fld="0" item="1"/>
        </tpls>
      </m>
      <m>
        <tpls c="8">
          <tpl fld="1" item="116"/>
          <tpl hier="17" item="3"/>
          <tpl hier="19" item="14"/>
          <tpl hier="20" item="2"/>
          <tpl hier="22" item="9"/>
          <tpl hier="23" item="5"/>
          <tpl hier="24" item="4"/>
          <tpl fld="0" item="0"/>
        </tpls>
      </m>
      <m>
        <tpls c="8">
          <tpl fld="1" item="116"/>
          <tpl hier="17" item="3"/>
          <tpl hier="19" item="14"/>
          <tpl hier="20" item="2"/>
          <tpl hier="22" item="9"/>
          <tpl hier="23" item="5"/>
          <tpl hier="24" item="4"/>
          <tpl fld="0" item="1"/>
        </tpls>
      </m>
      <m>
        <tpls c="8">
          <tpl fld="1" item="52"/>
          <tpl hier="17" item="3"/>
          <tpl hier="19" item="14"/>
          <tpl hier="20" item="2"/>
          <tpl hier="22" item="9"/>
          <tpl hier="23" item="5"/>
          <tpl hier="24" item="4"/>
          <tpl fld="0" item="0"/>
        </tpls>
      </m>
      <m>
        <tpls c="8">
          <tpl fld="1" item="52"/>
          <tpl hier="17" item="3"/>
          <tpl hier="19" item="14"/>
          <tpl hier="20" item="2"/>
          <tpl hier="22" item="9"/>
          <tpl hier="23" item="5"/>
          <tpl hier="24" item="4"/>
          <tpl fld="0" item="1"/>
        </tpls>
      </m>
      <m>
        <tpls c="8">
          <tpl fld="1" item="195"/>
          <tpl hier="17" item="3"/>
          <tpl hier="19" item="14"/>
          <tpl hier="20" item="2"/>
          <tpl hier="22" item="9"/>
          <tpl hier="23" item="5"/>
          <tpl hier="24" item="4"/>
          <tpl fld="0" item="0"/>
        </tpls>
      </m>
      <m>
        <tpls c="8">
          <tpl fld="1" item="195"/>
          <tpl hier="17" item="3"/>
          <tpl hier="19" item="14"/>
          <tpl hier="20" item="2"/>
          <tpl hier="22" item="9"/>
          <tpl hier="23" item="5"/>
          <tpl hier="24" item="4"/>
          <tpl fld="0" item="1"/>
        </tpls>
      </m>
      <m>
        <tpls c="8">
          <tpl fld="1" item="187"/>
          <tpl hier="17" item="3"/>
          <tpl hier="19" item="14"/>
          <tpl hier="20" item="2"/>
          <tpl hier="22" item="9"/>
          <tpl hier="23" item="5"/>
          <tpl hier="24" item="4"/>
          <tpl fld="0" item="0"/>
        </tpls>
      </m>
      <m>
        <tpls c="8">
          <tpl fld="1" item="187"/>
          <tpl hier="17" item="3"/>
          <tpl hier="19" item="14"/>
          <tpl hier="20" item="2"/>
          <tpl hier="22" item="9"/>
          <tpl hier="23" item="5"/>
          <tpl hier="24" item="4"/>
          <tpl fld="0" item="1"/>
        </tpls>
      </m>
      <m>
        <tpls c="8">
          <tpl fld="1" item="179"/>
          <tpl hier="17" item="3"/>
          <tpl hier="19" item="14"/>
          <tpl hier="20" item="2"/>
          <tpl hier="22" item="9"/>
          <tpl hier="23" item="5"/>
          <tpl hier="24" item="4"/>
          <tpl fld="0" item="0"/>
        </tpls>
      </m>
      <m>
        <tpls c="8">
          <tpl fld="1" item="179"/>
          <tpl hier="17" item="3"/>
          <tpl hier="19" item="14"/>
          <tpl hier="20" item="2"/>
          <tpl hier="22" item="9"/>
          <tpl hier="23" item="5"/>
          <tpl hier="24" item="4"/>
          <tpl fld="0" item="1"/>
        </tpls>
      </m>
      <m>
        <tpls c="8">
          <tpl fld="1" item="171"/>
          <tpl hier="17" item="3"/>
          <tpl hier="19" item="14"/>
          <tpl hier="20" item="2"/>
          <tpl hier="22" item="9"/>
          <tpl hier="23" item="5"/>
          <tpl hier="24" item="4"/>
          <tpl fld="0" item="0"/>
        </tpls>
      </m>
      <m>
        <tpls c="8">
          <tpl fld="1" item="171"/>
          <tpl hier="17" item="3"/>
          <tpl hier="19" item="14"/>
          <tpl hier="20" item="2"/>
          <tpl hier="22" item="9"/>
          <tpl hier="23" item="5"/>
          <tpl hier="24" item="4"/>
          <tpl fld="0" item="1"/>
        </tpls>
      </m>
      <m>
        <tpls c="8">
          <tpl fld="1" item="163"/>
          <tpl hier="17" item="3"/>
          <tpl hier="19" item="14"/>
          <tpl hier="20" item="2"/>
          <tpl hier="22" item="9"/>
          <tpl hier="23" item="5"/>
          <tpl hier="24" item="4"/>
          <tpl fld="0" item="0"/>
        </tpls>
      </m>
      <m>
        <tpls c="8">
          <tpl fld="1" item="163"/>
          <tpl hier="17" item="3"/>
          <tpl hier="19" item="14"/>
          <tpl hier="20" item="2"/>
          <tpl hier="22" item="9"/>
          <tpl hier="23" item="5"/>
          <tpl hier="24" item="4"/>
          <tpl fld="0" item="1"/>
        </tpls>
      </m>
      <m>
        <tpls c="8">
          <tpl fld="1" item="155"/>
          <tpl hier="17" item="3"/>
          <tpl hier="19" item="14"/>
          <tpl hier="20" item="2"/>
          <tpl hier="22" item="9"/>
          <tpl hier="23" item="5"/>
          <tpl hier="24" item="4"/>
          <tpl fld="0" item="0"/>
        </tpls>
      </m>
      <m>
        <tpls c="8">
          <tpl fld="1" item="155"/>
          <tpl hier="17" item="3"/>
          <tpl hier="19" item="14"/>
          <tpl hier="20" item="2"/>
          <tpl hier="22" item="9"/>
          <tpl hier="23" item="5"/>
          <tpl hier="24" item="4"/>
          <tpl fld="0" item="1"/>
        </tpls>
      </m>
      <m>
        <tpls c="8">
          <tpl fld="1" item="147"/>
          <tpl hier="17" item="3"/>
          <tpl hier="19" item="14"/>
          <tpl hier="20" item="2"/>
          <tpl hier="22" item="9"/>
          <tpl hier="23" item="5"/>
          <tpl hier="24" item="4"/>
          <tpl fld="0" item="0"/>
        </tpls>
      </m>
      <m>
        <tpls c="8">
          <tpl fld="1" item="147"/>
          <tpl hier="17" item="3"/>
          <tpl hier="19" item="14"/>
          <tpl hier="20" item="2"/>
          <tpl hier="22" item="9"/>
          <tpl hier="23" item="5"/>
          <tpl hier="24" item="4"/>
          <tpl fld="0" item="1"/>
        </tpls>
      </m>
      <m>
        <tpls c="8">
          <tpl fld="1" item="139"/>
          <tpl hier="17" item="3"/>
          <tpl hier="19" item="14"/>
          <tpl hier="20" item="2"/>
          <tpl hier="22" item="9"/>
          <tpl hier="23" item="5"/>
          <tpl hier="24" item="4"/>
          <tpl fld="0" item="0"/>
        </tpls>
      </m>
      <m>
        <tpls c="8">
          <tpl fld="1" item="139"/>
          <tpl hier="17" item="3"/>
          <tpl hier="19" item="14"/>
          <tpl hier="20" item="2"/>
          <tpl hier="22" item="9"/>
          <tpl hier="23" item="5"/>
          <tpl hier="24" item="4"/>
          <tpl fld="0" item="1"/>
        </tpls>
      </m>
      <m>
        <tpls c="8">
          <tpl fld="1" item="131"/>
          <tpl hier="17" item="3"/>
          <tpl hier="19" item="14"/>
          <tpl hier="20" item="2"/>
          <tpl hier="22" item="9"/>
          <tpl hier="23" item="5"/>
          <tpl hier="24" item="4"/>
          <tpl fld="0" item="0"/>
        </tpls>
      </m>
      <m>
        <tpls c="8">
          <tpl fld="1" item="131"/>
          <tpl hier="17" item="3"/>
          <tpl hier="19" item="14"/>
          <tpl hier="20" item="2"/>
          <tpl hier="22" item="9"/>
          <tpl hier="23" item="5"/>
          <tpl hier="24" item="4"/>
          <tpl fld="0" item="1"/>
        </tpls>
      </m>
      <m>
        <tpls c="8">
          <tpl fld="1" item="123"/>
          <tpl hier="17" item="3"/>
          <tpl hier="19" item="14"/>
          <tpl hier="20" item="2"/>
          <tpl hier="22" item="9"/>
          <tpl hier="23" item="5"/>
          <tpl hier="24" item="4"/>
          <tpl fld="0" item="0"/>
        </tpls>
      </m>
      <m>
        <tpls c="8">
          <tpl fld="1" item="123"/>
          <tpl hier="17" item="3"/>
          <tpl hier="19" item="14"/>
          <tpl hier="20" item="2"/>
          <tpl hier="22" item="9"/>
          <tpl hier="23" item="5"/>
          <tpl hier="24" item="4"/>
          <tpl fld="0" item="1"/>
        </tpls>
      </m>
      <m>
        <tpls c="8">
          <tpl fld="1" item="115"/>
          <tpl hier="17" item="3"/>
          <tpl hier="19" item="14"/>
          <tpl hier="20" item="2"/>
          <tpl hier="22" item="9"/>
          <tpl hier="23" item="5"/>
          <tpl hier="24" item="4"/>
          <tpl fld="0" item="0"/>
        </tpls>
      </m>
      <m>
        <tpls c="8">
          <tpl fld="1" item="115"/>
          <tpl hier="17" item="3"/>
          <tpl hier="19" item="14"/>
          <tpl hier="20" item="2"/>
          <tpl hier="22" item="9"/>
          <tpl hier="23" item="5"/>
          <tpl hier="24" item="4"/>
          <tpl fld="0" item="1"/>
        </tpls>
      </m>
      <m>
        <tpls c="8">
          <tpl fld="1" item="107"/>
          <tpl hier="17" item="3"/>
          <tpl hier="19" item="14"/>
          <tpl hier="20" item="2"/>
          <tpl hier="22" item="9"/>
          <tpl hier="23" item="5"/>
          <tpl hier="24" item="4"/>
          <tpl fld="0" item="0"/>
        </tpls>
      </m>
      <m>
        <tpls c="8">
          <tpl fld="1" item="107"/>
          <tpl hier="17" item="3"/>
          <tpl hier="19" item="14"/>
          <tpl hier="20" item="2"/>
          <tpl hier="22" item="9"/>
          <tpl hier="23" item="5"/>
          <tpl hier="24" item="4"/>
          <tpl fld="0" item="1"/>
        </tpls>
      </m>
      <m>
        <tpls c="8">
          <tpl fld="1" item="99"/>
          <tpl hier="17" item="3"/>
          <tpl hier="19" item="14"/>
          <tpl hier="20" item="2"/>
          <tpl hier="22" item="9"/>
          <tpl hier="23" item="5"/>
          <tpl hier="24" item="4"/>
          <tpl fld="0" item="0"/>
        </tpls>
      </m>
      <m>
        <tpls c="8">
          <tpl fld="1" item="99"/>
          <tpl hier="17" item="3"/>
          <tpl hier="19" item="14"/>
          <tpl hier="20" item="2"/>
          <tpl hier="22" item="9"/>
          <tpl hier="23" item="5"/>
          <tpl hier="24" item="4"/>
          <tpl fld="0" item="1"/>
        </tpls>
      </m>
      <m>
        <tpls c="8">
          <tpl fld="1" item="91"/>
          <tpl hier="17" item="3"/>
          <tpl hier="19" item="14"/>
          <tpl hier="20" item="2"/>
          <tpl hier="22" item="9"/>
          <tpl hier="23" item="5"/>
          <tpl hier="24" item="4"/>
          <tpl fld="0" item="0"/>
        </tpls>
      </m>
      <m>
        <tpls c="8">
          <tpl fld="1" item="91"/>
          <tpl hier="17" item="3"/>
          <tpl hier="19" item="14"/>
          <tpl hier="20" item="2"/>
          <tpl hier="22" item="9"/>
          <tpl hier="23" item="5"/>
          <tpl hier="24" item="4"/>
          <tpl fld="0" item="1"/>
        </tpls>
      </m>
      <m>
        <tpls c="8">
          <tpl fld="1" item="83"/>
          <tpl hier="17" item="3"/>
          <tpl hier="19" item="14"/>
          <tpl hier="20" item="2"/>
          <tpl hier="22" item="9"/>
          <tpl hier="23" item="5"/>
          <tpl hier="24" item="4"/>
          <tpl fld="0" item="0"/>
        </tpls>
      </m>
      <m>
        <tpls c="8">
          <tpl fld="1" item="83"/>
          <tpl hier="17" item="3"/>
          <tpl hier="19" item="14"/>
          <tpl hier="20" item="2"/>
          <tpl hier="22" item="9"/>
          <tpl hier="23" item="5"/>
          <tpl hier="24" item="4"/>
          <tpl fld="0" item="1"/>
        </tpls>
      </m>
      <m>
        <tpls c="8">
          <tpl fld="1" item="75"/>
          <tpl hier="17" item="3"/>
          <tpl hier="19" item="14"/>
          <tpl hier="20" item="2"/>
          <tpl hier="22" item="9"/>
          <tpl hier="23" item="5"/>
          <tpl hier="24" item="4"/>
          <tpl fld="0" item="0"/>
        </tpls>
      </m>
      <m>
        <tpls c="8">
          <tpl fld="1" item="75"/>
          <tpl hier="17" item="3"/>
          <tpl hier="19" item="14"/>
          <tpl hier="20" item="2"/>
          <tpl hier="22" item="9"/>
          <tpl hier="23" item="5"/>
          <tpl hier="24" item="4"/>
          <tpl fld="0" item="1"/>
        </tpls>
      </m>
      <m>
        <tpls c="8">
          <tpl fld="1" item="67"/>
          <tpl hier="17" item="3"/>
          <tpl hier="19" item="14"/>
          <tpl hier="20" item="2"/>
          <tpl hier="22" item="9"/>
          <tpl hier="23" item="5"/>
          <tpl hier="24" item="4"/>
          <tpl fld="0" item="0"/>
        </tpls>
      </m>
      <m>
        <tpls c="8">
          <tpl fld="1" item="67"/>
          <tpl hier="17" item="3"/>
          <tpl hier="19" item="14"/>
          <tpl hier="20" item="2"/>
          <tpl hier="22" item="9"/>
          <tpl hier="23" item="5"/>
          <tpl hier="24" item="4"/>
          <tpl fld="0" item="1"/>
        </tpls>
      </m>
      <m>
        <tpls c="8">
          <tpl fld="1" item="59"/>
          <tpl hier="17" item="3"/>
          <tpl hier="19" item="14"/>
          <tpl hier="20" item="2"/>
          <tpl hier="22" item="9"/>
          <tpl hier="23" item="5"/>
          <tpl hier="24" item="4"/>
          <tpl fld="0" item="0"/>
        </tpls>
      </m>
      <m>
        <tpls c="8">
          <tpl fld="1" item="59"/>
          <tpl hier="17" item="3"/>
          <tpl hier="19" item="14"/>
          <tpl hier="20" item="2"/>
          <tpl hier="22" item="9"/>
          <tpl hier="23" item="5"/>
          <tpl hier="24" item="4"/>
          <tpl fld="0" item="1"/>
        </tpls>
      </m>
      <m>
        <tpls c="8">
          <tpl fld="1" item="51"/>
          <tpl hier="17" item="3"/>
          <tpl hier="19" item="14"/>
          <tpl hier="20" item="2"/>
          <tpl hier="22" item="9"/>
          <tpl hier="23" item="5"/>
          <tpl hier="24" item="4"/>
          <tpl fld="0" item="0"/>
        </tpls>
      </m>
      <m>
        <tpls c="8">
          <tpl fld="1" item="51"/>
          <tpl hier="17" item="3"/>
          <tpl hier="19" item="14"/>
          <tpl hier="20" item="2"/>
          <tpl hier="22" item="9"/>
          <tpl hier="23" item="5"/>
          <tpl hier="24" item="4"/>
          <tpl fld="0" item="1"/>
        </tpls>
      </m>
      <m>
        <tpls c="8">
          <tpl fld="1" item="43"/>
          <tpl hier="17" item="3"/>
          <tpl hier="19" item="14"/>
          <tpl hier="20" item="2"/>
          <tpl hier="22" item="9"/>
          <tpl hier="23" item="5"/>
          <tpl hier="24" item="4"/>
          <tpl fld="0" item="0"/>
        </tpls>
      </m>
      <m>
        <tpls c="8">
          <tpl fld="1" item="43"/>
          <tpl hier="17" item="3"/>
          <tpl hier="19" item="14"/>
          <tpl hier="20" item="2"/>
          <tpl hier="22" item="9"/>
          <tpl hier="23" item="5"/>
          <tpl hier="24" item="4"/>
          <tpl fld="0" item="1"/>
        </tpls>
      </m>
      <m>
        <tpls c="8">
          <tpl fld="1" item="35"/>
          <tpl hier="17" item="3"/>
          <tpl hier="19" item="14"/>
          <tpl hier="20" item="2"/>
          <tpl hier="22" item="9"/>
          <tpl hier="23" item="5"/>
          <tpl hier="24" item="4"/>
          <tpl fld="0" item="0"/>
        </tpls>
      </m>
      <m>
        <tpls c="8">
          <tpl fld="1" item="35"/>
          <tpl hier="17" item="3"/>
          <tpl hier="19" item="14"/>
          <tpl hier="20" item="2"/>
          <tpl hier="22" item="9"/>
          <tpl hier="23" item="5"/>
          <tpl hier="24" item="4"/>
          <tpl fld="0" item="1"/>
        </tpls>
      </m>
      <m>
        <tpls c="8">
          <tpl fld="1" item="27"/>
          <tpl hier="17" item="3"/>
          <tpl hier="19" item="14"/>
          <tpl hier="20" item="2"/>
          <tpl hier="22" item="9"/>
          <tpl hier="23" item="5"/>
          <tpl hier="24" item="4"/>
          <tpl fld="0" item="0"/>
        </tpls>
      </m>
      <m>
        <tpls c="8">
          <tpl fld="1" item="27"/>
          <tpl hier="17" item="3"/>
          <tpl hier="19" item="14"/>
          <tpl hier="20" item="2"/>
          <tpl hier="22" item="9"/>
          <tpl hier="23" item="5"/>
          <tpl hier="24" item="4"/>
          <tpl fld="0" item="1"/>
        </tpls>
      </m>
      <m>
        <tpls c="8">
          <tpl fld="1" item="19"/>
          <tpl hier="17" item="3"/>
          <tpl hier="19" item="14"/>
          <tpl hier="20" item="2"/>
          <tpl hier="22" item="9"/>
          <tpl hier="23" item="5"/>
          <tpl hier="24" item="4"/>
          <tpl fld="0" item="0"/>
        </tpls>
      </m>
      <m>
        <tpls c="8">
          <tpl fld="1" item="19"/>
          <tpl hier="17" item="3"/>
          <tpl hier="19" item="14"/>
          <tpl hier="20" item="2"/>
          <tpl hier="22" item="9"/>
          <tpl hier="23" item="5"/>
          <tpl hier="24" item="4"/>
          <tpl fld="0" item="1"/>
        </tpls>
      </m>
      <m>
        <tpls c="8">
          <tpl fld="1" item="11"/>
          <tpl hier="17" item="3"/>
          <tpl hier="19" item="14"/>
          <tpl hier="20" item="2"/>
          <tpl hier="22" item="9"/>
          <tpl hier="23" item="5"/>
          <tpl hier="24" item="4"/>
          <tpl fld="0" item="0"/>
        </tpls>
      </m>
      <m>
        <tpls c="8">
          <tpl fld="1" item="11"/>
          <tpl hier="17" item="3"/>
          <tpl hier="19" item="14"/>
          <tpl hier="20" item="2"/>
          <tpl hier="22" item="9"/>
          <tpl hier="23" item="5"/>
          <tpl hier="24" item="4"/>
          <tpl fld="0" item="1"/>
        </tpls>
      </m>
      <m>
        <tpls c="8">
          <tpl fld="1" item="3"/>
          <tpl hier="17" item="3"/>
          <tpl hier="19" item="14"/>
          <tpl hier="20" item="2"/>
          <tpl hier="22" item="9"/>
          <tpl hier="23" item="5"/>
          <tpl hier="24" item="4"/>
          <tpl fld="0" item="0"/>
        </tpls>
      </m>
      <m>
        <tpls c="8">
          <tpl fld="1" item="3"/>
          <tpl hier="17" item="3"/>
          <tpl hier="19" item="14"/>
          <tpl hier="20" item="2"/>
          <tpl hier="22" item="9"/>
          <tpl hier="23" item="5"/>
          <tpl hier="24" item="4"/>
          <tpl fld="0" item="1"/>
        </tpls>
      </m>
      <m>
        <tpls c="8">
          <tpl fld="1" item="17"/>
          <tpl hier="17" item="3"/>
          <tpl hier="19" item="14"/>
          <tpl hier="20" item="2"/>
          <tpl hier="22" item="9"/>
          <tpl hier="23" item="5"/>
          <tpl hier="24" item="4"/>
          <tpl fld="0" item="0"/>
        </tpls>
      </m>
      <m>
        <tpls c="8">
          <tpl fld="1" item="17"/>
          <tpl hier="17" item="3"/>
          <tpl hier="19" item="14"/>
          <tpl hier="20" item="2"/>
          <tpl hier="22" item="9"/>
          <tpl hier="23" item="5"/>
          <tpl hier="24" item="4"/>
          <tpl fld="0" item="1"/>
        </tpls>
      </m>
      <m>
        <tpls c="8">
          <tpl fld="1" item="31"/>
          <tpl hier="17" item="3"/>
          <tpl hier="19" item="14"/>
          <tpl hier="20" item="2"/>
          <tpl hier="22" item="9"/>
          <tpl hier="23" item="5"/>
          <tpl hier="24" item="4"/>
          <tpl fld="0" item="0"/>
        </tpls>
      </m>
      <m>
        <tpls c="8">
          <tpl fld="1" item="31"/>
          <tpl hier="17" item="3"/>
          <tpl hier="19" item="14"/>
          <tpl hier="20" item="2"/>
          <tpl hier="22" item="9"/>
          <tpl hier="23" item="5"/>
          <tpl hier="24" item="4"/>
          <tpl fld="0" item="1"/>
        </tpls>
      </m>
      <m>
        <tpls c="8">
          <tpl fld="1" item="172"/>
          <tpl hier="17" item="3"/>
          <tpl hier="19" item="14"/>
          <tpl hier="20" item="2"/>
          <tpl hier="22" item="9"/>
          <tpl hier="23" item="5"/>
          <tpl hier="24" item="4"/>
          <tpl fld="0" item="0"/>
        </tpls>
      </m>
      <m>
        <tpls c="8">
          <tpl fld="1" item="172"/>
          <tpl hier="17" item="3"/>
          <tpl hier="19" item="14"/>
          <tpl hier="20" item="2"/>
          <tpl hier="22" item="9"/>
          <tpl hier="23" item="5"/>
          <tpl hier="24" item="4"/>
          <tpl fld="0" item="1"/>
        </tpls>
      </m>
      <m>
        <tpls c="8">
          <tpl fld="1" item="124"/>
          <tpl hier="17" item="3"/>
          <tpl hier="19" item="14"/>
          <tpl hier="20" item="2"/>
          <tpl hier="22" item="9"/>
          <tpl hier="23" item="5"/>
          <tpl hier="24" item="4"/>
          <tpl fld="0" item="0"/>
        </tpls>
      </m>
      <m>
        <tpls c="8">
          <tpl fld="1" item="124"/>
          <tpl hier="17" item="3"/>
          <tpl hier="19" item="14"/>
          <tpl hier="20" item="2"/>
          <tpl hier="22" item="9"/>
          <tpl hier="23" item="5"/>
          <tpl hier="24" item="4"/>
          <tpl fld="0" item="1"/>
        </tpls>
      </m>
      <m>
        <tpls c="8">
          <tpl fld="1" item="68"/>
          <tpl hier="17" item="3"/>
          <tpl hier="19" item="14"/>
          <tpl hier="20" item="2"/>
          <tpl hier="22" item="9"/>
          <tpl hier="23" item="5"/>
          <tpl hier="24" item="4"/>
          <tpl fld="0" item="0"/>
        </tpls>
      </m>
      <m>
        <tpls c="8">
          <tpl fld="1" item="68"/>
          <tpl hier="17" item="3"/>
          <tpl hier="19" item="14"/>
          <tpl hier="20" item="2"/>
          <tpl hier="22" item="9"/>
          <tpl hier="23" item="5"/>
          <tpl hier="24" item="4"/>
          <tpl fld="0" item="1"/>
        </tpls>
      </m>
      <m>
        <tpls c="8">
          <tpl fld="1" item="20"/>
          <tpl hier="17" item="3"/>
          <tpl hier="19" item="14"/>
          <tpl hier="20" item="2"/>
          <tpl hier="22" item="9"/>
          <tpl hier="23" item="5"/>
          <tpl hier="24" item="4"/>
          <tpl fld="0" item="0"/>
        </tpls>
      </m>
      <m>
        <tpls c="8">
          <tpl fld="1" item="20"/>
          <tpl hier="17" item="3"/>
          <tpl hier="19" item="14"/>
          <tpl hier="20" item="2"/>
          <tpl hier="22" item="9"/>
          <tpl hier="23" item="5"/>
          <tpl hier="24" item="4"/>
          <tpl fld="0" item="1"/>
        </tpls>
      </m>
      <n v="64.860000610351563">
        <tpls c="8">
          <tpl fld="1" item="73"/>
          <tpl hier="17" item="3"/>
          <tpl hier="19" item="14"/>
          <tpl hier="20" item="2"/>
          <tpl hier="22" item="7"/>
          <tpl hier="23" item="5"/>
          <tpl hier="24" item="4"/>
          <tpl fld="0" item="1"/>
        </tpls>
      </n>
      <n v="32.430000305175781">
        <tpls c="8">
          <tpl fld="1" item="49"/>
          <tpl hier="17" item="3"/>
          <tpl hier="19" item="14"/>
          <tpl hier="20" item="2"/>
          <tpl hier="22" item="7"/>
          <tpl hier="23" item="5"/>
          <tpl hier="24" item="4"/>
          <tpl fld="0" item="1"/>
        </tpls>
      </n>
      <m>
        <tpls c="8">
          <tpl fld="1" item="137"/>
          <tpl hier="17" item="3"/>
          <tpl hier="19" item="14"/>
          <tpl hier="20" item="2"/>
          <tpl hier="22" item="7"/>
          <tpl hier="23" item="5"/>
          <tpl hier="24" item="4"/>
          <tpl fld="0" item="1"/>
        </tpls>
      </m>
      <n v="32.430000305175781">
        <tpls c="8">
          <tpl fld="1" item="81"/>
          <tpl hier="17" item="3"/>
          <tpl hier="19" item="14"/>
          <tpl hier="20" item="2"/>
          <tpl hier="22" item="7"/>
          <tpl hier="23" item="5"/>
          <tpl hier="24" item="4"/>
          <tpl fld="0" item="1"/>
        </tpls>
      </n>
      <m>
        <tpls c="8">
          <tpl fld="1" item="194"/>
          <tpl hier="17" item="3"/>
          <tpl hier="19" item="14"/>
          <tpl hier="20" item="2"/>
          <tpl hier="22" item="7"/>
          <tpl hier="23" item="5"/>
          <tpl hier="24" item="4"/>
          <tpl fld="0" item="1"/>
        </tpls>
      </m>
      <m>
        <tpls c="8">
          <tpl fld="1" item="186"/>
          <tpl hier="17" item="3"/>
          <tpl hier="19" item="14"/>
          <tpl hier="20" item="2"/>
          <tpl hier="22" item="7"/>
          <tpl hier="23" item="5"/>
          <tpl hier="24" item="4"/>
          <tpl fld="0" item="1"/>
        </tpls>
      </m>
      <n v="64.860000610351563">
        <tpls c="8">
          <tpl fld="1" item="178"/>
          <tpl hier="17" item="3"/>
          <tpl hier="19" item="14"/>
          <tpl hier="20" item="2"/>
          <tpl hier="22" item="7"/>
          <tpl hier="23" item="5"/>
          <tpl hier="24" item="4"/>
          <tpl fld="0" item="1"/>
        </tpls>
      </n>
      <n v="32.430000305175781">
        <tpls c="8">
          <tpl fld="1" item="170"/>
          <tpl hier="17" item="3"/>
          <tpl hier="19" item="14"/>
          <tpl hier="20" item="2"/>
          <tpl hier="22" item="7"/>
          <tpl hier="23" item="5"/>
          <tpl hier="24" item="4"/>
          <tpl fld="0" item="1"/>
        </tpls>
      </n>
      <m>
        <tpls c="8">
          <tpl fld="1" item="162"/>
          <tpl hier="17" item="3"/>
          <tpl hier="19" item="14"/>
          <tpl hier="20" item="2"/>
          <tpl hier="22" item="7"/>
          <tpl hier="23" item="5"/>
          <tpl hier="24" item="4"/>
          <tpl fld="0" item="1"/>
        </tpls>
      </m>
      <n v="64.860000610351563">
        <tpls c="8">
          <tpl fld="1" item="154"/>
          <tpl hier="17" item="3"/>
          <tpl hier="19" item="14"/>
          <tpl hier="20" item="2"/>
          <tpl hier="22" item="7"/>
          <tpl hier="23" item="5"/>
          <tpl hier="24" item="4"/>
          <tpl fld="0" item="1"/>
        </tpls>
      </n>
      <n v="64.860000610351563">
        <tpls c="8">
          <tpl fld="1" item="146"/>
          <tpl hier="17" item="3"/>
          <tpl hier="19" item="14"/>
          <tpl hier="20" item="2"/>
          <tpl hier="22" item="7"/>
          <tpl hier="23" item="5"/>
          <tpl hier="24" item="4"/>
          <tpl fld="0" item="1"/>
        </tpls>
      </n>
      <n v="129.72000122070313">
        <tpls c="8">
          <tpl fld="1" item="138"/>
          <tpl hier="17" item="3"/>
          <tpl hier="19" item="14"/>
          <tpl hier="20" item="2"/>
          <tpl hier="22" item="7"/>
          <tpl hier="23" item="5"/>
          <tpl hier="24" item="4"/>
          <tpl fld="0" item="1"/>
        </tpls>
      </n>
      <n v="64.860000610351563">
        <tpls c="8">
          <tpl fld="1" item="130"/>
          <tpl hier="17" item="3"/>
          <tpl hier="19" item="14"/>
          <tpl hier="20" item="2"/>
          <tpl hier="22" item="7"/>
          <tpl hier="23" item="5"/>
          <tpl hier="24" item="4"/>
          <tpl fld="0" item="1"/>
        </tpls>
      </n>
      <n v="32.430000305175781">
        <tpls c="8">
          <tpl fld="1" item="122"/>
          <tpl hier="17" item="3"/>
          <tpl hier="19" item="14"/>
          <tpl hier="20" item="2"/>
          <tpl hier="22" item="7"/>
          <tpl hier="23" item="5"/>
          <tpl hier="24" item="4"/>
          <tpl fld="0" item="1"/>
        </tpls>
      </n>
      <m>
        <tpls c="8">
          <tpl fld="1" item="114"/>
          <tpl hier="17" item="3"/>
          <tpl hier="19" item="14"/>
          <tpl hier="20" item="2"/>
          <tpl hier="22" item="7"/>
          <tpl hier="23" item="5"/>
          <tpl hier="24" item="4"/>
          <tpl fld="0" item="1"/>
        </tpls>
      </m>
      <n v="32.430000305175781">
        <tpls c="8">
          <tpl fld="1" item="106"/>
          <tpl hier="17" item="3"/>
          <tpl hier="19" item="14"/>
          <tpl hier="20" item="2"/>
          <tpl hier="22" item="7"/>
          <tpl hier="23" item="5"/>
          <tpl hier="24" item="4"/>
          <tpl fld="0" item="1"/>
        </tpls>
      </n>
      <n v="64.860000610351563">
        <tpls c="8">
          <tpl fld="1" item="98"/>
          <tpl hier="17" item="3"/>
          <tpl hier="19" item="14"/>
          <tpl hier="20" item="2"/>
          <tpl hier="22" item="7"/>
          <tpl hier="23" item="5"/>
          <tpl hier="24" item="4"/>
          <tpl fld="0" item="1"/>
        </tpls>
      </n>
      <n v="32.430000305175781">
        <tpls c="8">
          <tpl fld="1" item="90"/>
          <tpl hier="17" item="3"/>
          <tpl hier="19" item="14"/>
          <tpl hier="20" item="2"/>
          <tpl hier="22" item="7"/>
          <tpl hier="23" item="5"/>
          <tpl hier="24" item="4"/>
          <tpl fld="0" item="1"/>
        </tpls>
      </n>
      <m>
        <tpls c="8">
          <tpl fld="1" item="82"/>
          <tpl hier="17" item="3"/>
          <tpl hier="19" item="14"/>
          <tpl hier="20" item="2"/>
          <tpl hier="22" item="7"/>
          <tpl hier="23" item="5"/>
          <tpl hier="24" item="4"/>
          <tpl fld="0" item="1"/>
        </tpls>
      </m>
      <n v="32.430000305175781">
        <tpls c="8">
          <tpl fld="1" item="74"/>
          <tpl hier="17" item="3"/>
          <tpl hier="19" item="14"/>
          <tpl hier="20" item="2"/>
          <tpl hier="22" item="7"/>
          <tpl hier="23" item="5"/>
          <tpl hier="24" item="4"/>
          <tpl fld="0" item="1"/>
        </tpls>
      </n>
      <m>
        <tpls c="8">
          <tpl fld="1" item="66"/>
          <tpl hier="17" item="3"/>
          <tpl hier="19" item="14"/>
          <tpl hier="20" item="2"/>
          <tpl hier="22" item="7"/>
          <tpl hier="23" item="5"/>
          <tpl hier="24" item="4"/>
          <tpl fld="0" item="1"/>
        </tpls>
      </m>
      <n v="64.860000610351563">
        <tpls c="8">
          <tpl fld="1" item="58"/>
          <tpl hier="17" item="3"/>
          <tpl hier="19" item="14"/>
          <tpl hier="20" item="2"/>
          <tpl hier="22" item="7"/>
          <tpl hier="23" item="5"/>
          <tpl hier="24" item="4"/>
          <tpl fld="0" item="1"/>
        </tpls>
      </n>
      <n v="64.860000610351563">
        <tpls c="8">
          <tpl fld="1" item="50"/>
          <tpl hier="17" item="3"/>
          <tpl hier="19" item="14"/>
          <tpl hier="20" item="2"/>
          <tpl hier="22" item="7"/>
          <tpl hier="23" item="5"/>
          <tpl hier="24" item="4"/>
          <tpl fld="0" item="1"/>
        </tpls>
      </n>
      <n v="32.430000305175781">
        <tpls c="8">
          <tpl fld="1" item="42"/>
          <tpl hier="17" item="3"/>
          <tpl hier="19" item="14"/>
          <tpl hier="20" item="2"/>
          <tpl hier="22" item="7"/>
          <tpl hier="23" item="5"/>
          <tpl hier="24" item="4"/>
          <tpl fld="0" item="1"/>
        </tpls>
      </n>
      <n v="32.430000305175781">
        <tpls c="8">
          <tpl fld="1" item="34"/>
          <tpl hier="17" item="3"/>
          <tpl hier="19" item="14"/>
          <tpl hier="20" item="2"/>
          <tpl hier="22" item="7"/>
          <tpl hier="23" item="5"/>
          <tpl hier="24" item="4"/>
          <tpl fld="0" item="1"/>
        </tpls>
      </n>
      <n v="129.72000122070313">
        <tpls c="8">
          <tpl fld="1" item="26"/>
          <tpl hier="17" item="3"/>
          <tpl hier="19" item="14"/>
          <tpl hier="20" item="2"/>
          <tpl hier="22" item="7"/>
          <tpl hier="23" item="5"/>
          <tpl hier="24" item="4"/>
          <tpl fld="0" item="1"/>
        </tpls>
      </n>
      <m>
        <tpls c="8">
          <tpl fld="1" item="18"/>
          <tpl hier="17" item="3"/>
          <tpl hier="19" item="14"/>
          <tpl hier="20" item="2"/>
          <tpl hier="22" item="7"/>
          <tpl hier="23" item="5"/>
          <tpl hier="24" item="4"/>
          <tpl fld="0" item="1"/>
        </tpls>
      </m>
      <n v="64.860000610351563">
        <tpls c="8">
          <tpl fld="1" item="10"/>
          <tpl hier="17" item="3"/>
          <tpl hier="19" item="14"/>
          <tpl hier="20" item="2"/>
          <tpl hier="22" item="7"/>
          <tpl hier="23" item="5"/>
          <tpl hier="24" item="4"/>
          <tpl fld="0" item="1"/>
        </tpls>
      </n>
      <m>
        <tpls c="8">
          <tpl fld="1" item="2"/>
          <tpl hier="17" item="3"/>
          <tpl hier="19" item="14"/>
          <tpl hier="20" item="2"/>
          <tpl hier="22" item="7"/>
          <tpl hier="23" item="5"/>
          <tpl hier="24" item="4"/>
          <tpl fld="0" item="1"/>
        </tpls>
      </m>
      <n v="32.430000305175781">
        <tpls c="8">
          <tpl fld="1" item="198"/>
          <tpl hier="17" item="3"/>
          <tpl hier="19" item="14"/>
          <tpl hier="20" item="2"/>
          <tpl hier="22" item="7"/>
          <tpl hier="23" item="5"/>
          <tpl hier="24" item="4"/>
          <tpl fld="0" item="1"/>
        </tpls>
      </n>
      <n v="32.430000305175781">
        <tpls c="8">
          <tpl fld="1" item="190"/>
          <tpl hier="17" item="3"/>
          <tpl hier="19" item="14"/>
          <tpl hier="20" item="2"/>
          <tpl hier="22" item="7"/>
          <tpl hier="23" item="5"/>
          <tpl hier="24" item="4"/>
          <tpl fld="0" item="1"/>
        </tpls>
      </n>
      <n v="32.430000305175781">
        <tpls c="8">
          <tpl fld="1" item="182"/>
          <tpl hier="17" item="3"/>
          <tpl hier="19" item="14"/>
          <tpl hier="20" item="2"/>
          <tpl hier="22" item="7"/>
          <tpl hier="23" item="5"/>
          <tpl hier="24" item="4"/>
          <tpl fld="0" item="1"/>
        </tpls>
      </n>
      <m>
        <tpls c="8">
          <tpl fld="1" item="174"/>
          <tpl hier="17" item="3"/>
          <tpl hier="19" item="14"/>
          <tpl hier="20" item="2"/>
          <tpl hier="22" item="7"/>
          <tpl hier="23" item="5"/>
          <tpl hier="24" item="4"/>
          <tpl fld="0" item="1"/>
        </tpls>
      </m>
      <n v="32.430000305175781">
        <tpls c="8">
          <tpl fld="1" item="166"/>
          <tpl hier="17" item="3"/>
          <tpl hier="19" item="14"/>
          <tpl hier="20" item="2"/>
          <tpl hier="22" item="7"/>
          <tpl hier="23" item="5"/>
          <tpl hier="24" item="4"/>
          <tpl fld="0" item="1"/>
        </tpls>
      </n>
      <n v="32.430000305175781">
        <tpls c="8">
          <tpl fld="1" item="158"/>
          <tpl hier="17" item="3"/>
          <tpl hier="19" item="14"/>
          <tpl hier="20" item="2"/>
          <tpl hier="22" item="7"/>
          <tpl hier="23" item="5"/>
          <tpl hier="24" item="4"/>
          <tpl fld="0" item="1"/>
        </tpls>
      </n>
      <n v="32.430000305175781">
        <tpls c="8">
          <tpl fld="1" item="150"/>
          <tpl hier="17" item="3"/>
          <tpl hier="19" item="14"/>
          <tpl hier="20" item="2"/>
          <tpl hier="22" item="7"/>
          <tpl hier="23" item="5"/>
          <tpl hier="24" item="4"/>
          <tpl fld="0" item="1"/>
        </tpls>
      </n>
      <n v="32.430000305175781">
        <tpls c="8">
          <tpl fld="1" item="142"/>
          <tpl hier="17" item="3"/>
          <tpl hier="19" item="14"/>
          <tpl hier="20" item="2"/>
          <tpl hier="22" item="7"/>
          <tpl hier="23" item="5"/>
          <tpl hier="24" item="4"/>
          <tpl fld="0" item="1"/>
        </tpls>
      </n>
      <n v="162.15000152587891">
        <tpls c="8">
          <tpl fld="1" item="134"/>
          <tpl hier="17" item="3"/>
          <tpl hier="19" item="14"/>
          <tpl hier="20" item="2"/>
          <tpl hier="22" item="7"/>
          <tpl hier="23" item="5"/>
          <tpl hier="24" item="4"/>
          <tpl fld="0" item="1"/>
        </tpls>
      </n>
      <n v="64.860000610351563">
        <tpls c="8">
          <tpl fld="1" item="126"/>
          <tpl hier="17" item="3"/>
          <tpl hier="19" item="14"/>
          <tpl hier="20" item="2"/>
          <tpl hier="22" item="7"/>
          <tpl hier="23" item="5"/>
          <tpl hier="24" item="4"/>
          <tpl fld="0" item="1"/>
        </tpls>
      </n>
      <n v="64.860000610351563">
        <tpls c="8">
          <tpl fld="1" item="118"/>
          <tpl hier="17" item="3"/>
          <tpl hier="19" item="14"/>
          <tpl hier="20" item="2"/>
          <tpl hier="22" item="7"/>
          <tpl hier="23" item="5"/>
          <tpl hier="24" item="4"/>
          <tpl fld="0" item="1"/>
        </tpls>
      </n>
      <n v="97.290000915527344">
        <tpls c="8">
          <tpl fld="1" item="110"/>
          <tpl hier="17" item="3"/>
          <tpl hier="19" item="14"/>
          <tpl hier="20" item="2"/>
          <tpl hier="22" item="7"/>
          <tpl hier="23" item="5"/>
          <tpl hier="24" item="4"/>
          <tpl fld="0" item="1"/>
        </tpls>
      </n>
      <n v="32.430000305175781">
        <tpls c="8">
          <tpl fld="1" item="102"/>
          <tpl hier="17" item="3"/>
          <tpl hier="19" item="14"/>
          <tpl hier="20" item="2"/>
          <tpl hier="22" item="7"/>
          <tpl hier="23" item="5"/>
          <tpl hier="24" item="4"/>
          <tpl fld="0" item="1"/>
        </tpls>
      </n>
      <n v="64.860000610351563">
        <tpls c="8">
          <tpl fld="1" item="94"/>
          <tpl hier="17" item="3"/>
          <tpl hier="19" item="14"/>
          <tpl hier="20" item="2"/>
          <tpl hier="22" item="7"/>
          <tpl hier="23" item="5"/>
          <tpl hier="24" item="4"/>
          <tpl fld="0" item="1"/>
        </tpls>
      </n>
      <n v="32.430000305175781">
        <tpls c="8">
          <tpl fld="1" item="86"/>
          <tpl hier="17" item="3"/>
          <tpl hier="19" item="14"/>
          <tpl hier="20" item="2"/>
          <tpl hier="22" item="7"/>
          <tpl hier="23" item="5"/>
          <tpl hier="24" item="4"/>
          <tpl fld="0" item="1"/>
        </tpls>
      </n>
      <n v="32.430000305175781">
        <tpls c="8">
          <tpl fld="1" item="78"/>
          <tpl hier="17" item="3"/>
          <tpl hier="19" item="14"/>
          <tpl hier="20" item="2"/>
          <tpl hier="22" item="7"/>
          <tpl hier="23" item="5"/>
          <tpl hier="24" item="4"/>
          <tpl fld="0" item="1"/>
        </tpls>
      </n>
      <n v="129.72000122070313">
        <tpls c="8">
          <tpl fld="1" item="70"/>
          <tpl hier="17" item="3"/>
          <tpl hier="19" item="14"/>
          <tpl hier="20" item="2"/>
          <tpl hier="22" item="7"/>
          <tpl hier="23" item="5"/>
          <tpl hier="24" item="4"/>
          <tpl fld="0" item="1"/>
        </tpls>
      </n>
      <m>
        <tpls c="8">
          <tpl fld="1" item="62"/>
          <tpl hier="17" item="3"/>
          <tpl hier="19" item="14"/>
          <tpl hier="20" item="2"/>
          <tpl hier="22" item="7"/>
          <tpl hier="23" item="5"/>
          <tpl hier="24" item="4"/>
          <tpl fld="0" item="1"/>
        </tpls>
      </m>
      <m>
        <tpls c="8">
          <tpl fld="1" item="54"/>
          <tpl hier="17" item="3"/>
          <tpl hier="19" item="14"/>
          <tpl hier="20" item="2"/>
          <tpl hier="22" item="7"/>
          <tpl hier="23" item="5"/>
          <tpl hier="24" item="4"/>
          <tpl fld="0" item="1"/>
        </tpls>
      </m>
      <n v="64.860000610351563">
        <tpls c="8">
          <tpl fld="1" item="46"/>
          <tpl hier="17" item="3"/>
          <tpl hier="19" item="14"/>
          <tpl hier="20" item="2"/>
          <tpl hier="22" item="7"/>
          <tpl hier="23" item="5"/>
          <tpl hier="24" item="4"/>
          <tpl fld="0" item="1"/>
        </tpls>
      </n>
      <m>
        <tpls c="8">
          <tpl fld="1" item="38"/>
          <tpl hier="17" item="3"/>
          <tpl hier="19" item="14"/>
          <tpl hier="20" item="2"/>
          <tpl hier="22" item="7"/>
          <tpl hier="23" item="5"/>
          <tpl hier="24" item="4"/>
          <tpl fld="0" item="1"/>
        </tpls>
      </m>
      <n v="32.430000305175781">
        <tpls c="8">
          <tpl fld="1" item="30"/>
          <tpl hier="17" item="3"/>
          <tpl hier="19" item="14"/>
          <tpl hier="20" item="2"/>
          <tpl hier="22" item="7"/>
          <tpl hier="23" item="5"/>
          <tpl hier="24" item="4"/>
          <tpl fld="0" item="1"/>
        </tpls>
      </n>
      <n v="97.290000915527344">
        <tpls c="8">
          <tpl fld="1" item="22"/>
          <tpl hier="17" item="3"/>
          <tpl hier="19" item="14"/>
          <tpl hier="20" item="2"/>
          <tpl hier="22" item="7"/>
          <tpl hier="23" item="5"/>
          <tpl hier="24" item="4"/>
          <tpl fld="0" item="1"/>
        </tpls>
      </n>
      <n v="129.72000122070313">
        <tpls c="8">
          <tpl fld="1" item="14"/>
          <tpl hier="17" item="3"/>
          <tpl hier="19" item="14"/>
          <tpl hier="20" item="2"/>
          <tpl hier="22" item="7"/>
          <tpl hier="23" item="5"/>
          <tpl hier="24" item="4"/>
          <tpl fld="0" item="1"/>
        </tpls>
      </n>
      <m>
        <tpls c="8">
          <tpl fld="1" item="6"/>
          <tpl hier="17" item="3"/>
          <tpl hier="19" item="14"/>
          <tpl hier="20" item="2"/>
          <tpl hier="22" item="7"/>
          <tpl hier="23" item="5"/>
          <tpl hier="24" item="4"/>
          <tpl fld="0" item="1"/>
        </tpls>
      </m>
      <m>
        <tpls c="8">
          <tpl fld="1" item="25"/>
          <tpl hier="17" item="3"/>
          <tpl hier="19" item="14"/>
          <tpl hier="20" item="2"/>
          <tpl hier="22" item="7"/>
          <tpl hier="23" item="5"/>
          <tpl hier="24" item="4"/>
          <tpl fld="0" item="1"/>
        </tpls>
      </m>
      <n v="1">
        <tpls c="8">
          <tpl fld="1" item="198"/>
          <tpl hier="17" item="3"/>
          <tpl hier="19" item="14"/>
          <tpl hier="20" item="2"/>
          <tpl hier="22" item="7"/>
          <tpl hier="23" item="5"/>
          <tpl hier="24" item="4"/>
          <tpl fld="0" item="0"/>
        </tpls>
      </n>
      <m>
        <tpls c="8">
          <tpl fld="1" item="194"/>
          <tpl hier="17" item="3"/>
          <tpl hier="19" item="14"/>
          <tpl hier="20" item="2"/>
          <tpl hier="22" item="7"/>
          <tpl hier="23" item="5"/>
          <tpl hier="24" item="4"/>
          <tpl fld="0" item="0"/>
        </tpls>
      </m>
      <n v="1">
        <tpls c="8">
          <tpl fld="1" item="190"/>
          <tpl hier="17" item="3"/>
          <tpl hier="19" item="14"/>
          <tpl hier="20" item="2"/>
          <tpl hier="22" item="7"/>
          <tpl hier="23" item="5"/>
          <tpl hier="24" item="4"/>
          <tpl fld="0" item="0"/>
        </tpls>
      </n>
      <m>
        <tpls c="8">
          <tpl fld="1" item="186"/>
          <tpl hier="17" item="3"/>
          <tpl hier="19" item="14"/>
          <tpl hier="20" item="2"/>
          <tpl hier="22" item="7"/>
          <tpl hier="23" item="5"/>
          <tpl hier="24" item="4"/>
          <tpl fld="0" item="0"/>
        </tpls>
      </m>
      <n v="1">
        <tpls c="8">
          <tpl fld="1" item="182"/>
          <tpl hier="17" item="3"/>
          <tpl hier="19" item="14"/>
          <tpl hier="20" item="2"/>
          <tpl hier="22" item="7"/>
          <tpl hier="23" item="5"/>
          <tpl hier="24" item="4"/>
          <tpl fld="0" item="0"/>
        </tpls>
      </n>
      <n v="2">
        <tpls c="8">
          <tpl fld="1" item="178"/>
          <tpl hier="17" item="3"/>
          <tpl hier="19" item="14"/>
          <tpl hier="20" item="2"/>
          <tpl hier="22" item="7"/>
          <tpl hier="23" item="5"/>
          <tpl hier="24" item="4"/>
          <tpl fld="0" item="0"/>
        </tpls>
      </n>
      <m>
        <tpls c="8">
          <tpl fld="1" item="174"/>
          <tpl hier="17" item="3"/>
          <tpl hier="19" item="14"/>
          <tpl hier="20" item="2"/>
          <tpl hier="22" item="7"/>
          <tpl hier="23" item="5"/>
          <tpl hier="24" item="4"/>
          <tpl fld="0" item="0"/>
        </tpls>
      </m>
      <n v="1">
        <tpls c="8">
          <tpl fld="1" item="170"/>
          <tpl hier="17" item="3"/>
          <tpl hier="19" item="14"/>
          <tpl hier="20" item="2"/>
          <tpl hier="22" item="7"/>
          <tpl hier="23" item="5"/>
          <tpl hier="24" item="4"/>
          <tpl fld="0" item="0"/>
        </tpls>
      </n>
      <n v="1">
        <tpls c="8">
          <tpl fld="1" item="166"/>
          <tpl hier="17" item="3"/>
          <tpl hier="19" item="14"/>
          <tpl hier="20" item="2"/>
          <tpl hier="22" item="7"/>
          <tpl hier="23" item="5"/>
          <tpl hier="24" item="4"/>
          <tpl fld="0" item="0"/>
        </tpls>
      </n>
      <m>
        <tpls c="8">
          <tpl fld="1" item="162"/>
          <tpl hier="17" item="3"/>
          <tpl hier="19" item="14"/>
          <tpl hier="20" item="2"/>
          <tpl hier="22" item="7"/>
          <tpl hier="23" item="5"/>
          <tpl hier="24" item="4"/>
          <tpl fld="0" item="0"/>
        </tpls>
      </m>
      <n v="1">
        <tpls c="8">
          <tpl fld="1" item="158"/>
          <tpl hier="17" item="3"/>
          <tpl hier="19" item="14"/>
          <tpl hier="20" item="2"/>
          <tpl hier="22" item="7"/>
          <tpl hier="23" item="5"/>
          <tpl hier="24" item="4"/>
          <tpl fld="0" item="0"/>
        </tpls>
      </n>
      <n v="1">
        <tpls c="8">
          <tpl fld="1" item="154"/>
          <tpl hier="17" item="3"/>
          <tpl hier="19" item="14"/>
          <tpl hier="20" item="2"/>
          <tpl hier="22" item="7"/>
          <tpl hier="23" item="5"/>
          <tpl hier="24" item="4"/>
          <tpl fld="0" item="0"/>
        </tpls>
      </n>
      <n v="1">
        <tpls c="8">
          <tpl fld="1" item="150"/>
          <tpl hier="17" item="3"/>
          <tpl hier="19" item="14"/>
          <tpl hier="20" item="2"/>
          <tpl hier="22" item="7"/>
          <tpl hier="23" item="5"/>
          <tpl hier="24" item="4"/>
          <tpl fld="0" item="0"/>
        </tpls>
      </n>
      <n v="1">
        <tpls c="8">
          <tpl fld="1" item="146"/>
          <tpl hier="17" item="3"/>
          <tpl hier="19" item="14"/>
          <tpl hier="20" item="2"/>
          <tpl hier="22" item="7"/>
          <tpl hier="23" item="5"/>
          <tpl hier="24" item="4"/>
          <tpl fld="0" item="0"/>
        </tpls>
      </n>
      <n v="1">
        <tpls c="8">
          <tpl fld="1" item="142"/>
          <tpl hier="17" item="3"/>
          <tpl hier="19" item="14"/>
          <tpl hier="20" item="2"/>
          <tpl hier="22" item="7"/>
          <tpl hier="23" item="5"/>
          <tpl hier="24" item="4"/>
          <tpl fld="0" item="0"/>
        </tpls>
      </n>
      <n v="4">
        <tpls c="8">
          <tpl fld="1" item="138"/>
          <tpl hier="17" item="3"/>
          <tpl hier="19" item="14"/>
          <tpl hier="20" item="2"/>
          <tpl hier="22" item="7"/>
          <tpl hier="23" item="5"/>
          <tpl hier="24" item="4"/>
          <tpl fld="0" item="0"/>
        </tpls>
      </n>
      <n v="4">
        <tpls c="8">
          <tpl fld="1" item="134"/>
          <tpl hier="17" item="3"/>
          <tpl hier="19" item="14"/>
          <tpl hier="20" item="2"/>
          <tpl hier="22" item="7"/>
          <tpl hier="23" item="5"/>
          <tpl hier="24" item="4"/>
          <tpl fld="0" item="0"/>
        </tpls>
      </n>
      <n v="2">
        <tpls c="8">
          <tpl fld="1" item="130"/>
          <tpl hier="17" item="3"/>
          <tpl hier="19" item="14"/>
          <tpl hier="20" item="2"/>
          <tpl hier="22" item="7"/>
          <tpl hier="23" item="5"/>
          <tpl hier="24" item="4"/>
          <tpl fld="0" item="0"/>
        </tpls>
      </n>
      <n v="1">
        <tpls c="8">
          <tpl fld="1" item="126"/>
          <tpl hier="17" item="3"/>
          <tpl hier="19" item="14"/>
          <tpl hier="20" item="2"/>
          <tpl hier="22" item="7"/>
          <tpl hier="23" item="5"/>
          <tpl hier="24" item="4"/>
          <tpl fld="0" item="0"/>
        </tpls>
      </n>
      <n v="1">
        <tpls c="8">
          <tpl fld="1" item="122"/>
          <tpl hier="17" item="3"/>
          <tpl hier="19" item="14"/>
          <tpl hier="20" item="2"/>
          <tpl hier="22" item="7"/>
          <tpl hier="23" item="5"/>
          <tpl hier="24" item="4"/>
          <tpl fld="0" item="0"/>
        </tpls>
      </n>
      <n v="2">
        <tpls c="8">
          <tpl fld="1" item="118"/>
          <tpl hier="17" item="3"/>
          <tpl hier="19" item="14"/>
          <tpl hier="20" item="2"/>
          <tpl hier="22" item="7"/>
          <tpl hier="23" item="5"/>
          <tpl hier="24" item="4"/>
          <tpl fld="0" item="0"/>
        </tpls>
      </n>
      <m>
        <tpls c="8">
          <tpl fld="1" item="114"/>
          <tpl hier="17" item="3"/>
          <tpl hier="19" item="14"/>
          <tpl hier="20" item="2"/>
          <tpl hier="22" item="7"/>
          <tpl hier="23" item="5"/>
          <tpl hier="24" item="4"/>
          <tpl fld="0" item="0"/>
        </tpls>
      </m>
      <n v="3">
        <tpls c="8">
          <tpl fld="1" item="110"/>
          <tpl hier="17" item="3"/>
          <tpl hier="19" item="14"/>
          <tpl hier="20" item="2"/>
          <tpl hier="22" item="7"/>
          <tpl hier="23" item="5"/>
          <tpl hier="24" item="4"/>
          <tpl fld="0" item="0"/>
        </tpls>
      </n>
      <n v="1">
        <tpls c="8">
          <tpl fld="1" item="106"/>
          <tpl hier="17" item="3"/>
          <tpl hier="19" item="14"/>
          <tpl hier="20" item="2"/>
          <tpl hier="22" item="7"/>
          <tpl hier="23" item="5"/>
          <tpl hier="24" item="4"/>
          <tpl fld="0" item="0"/>
        </tpls>
      </n>
      <n v="1">
        <tpls c="8">
          <tpl fld="1" item="102"/>
          <tpl hier="17" item="3"/>
          <tpl hier="19" item="14"/>
          <tpl hier="20" item="2"/>
          <tpl hier="22" item="7"/>
          <tpl hier="23" item="5"/>
          <tpl hier="24" item="4"/>
          <tpl fld="0" item="0"/>
        </tpls>
      </n>
      <n v="2">
        <tpls c="8">
          <tpl fld="1" item="98"/>
          <tpl hier="17" item="3"/>
          <tpl hier="19" item="14"/>
          <tpl hier="20" item="2"/>
          <tpl hier="22" item="7"/>
          <tpl hier="23" item="5"/>
          <tpl hier="24" item="4"/>
          <tpl fld="0" item="0"/>
        </tpls>
      </n>
      <n v="2">
        <tpls c="8">
          <tpl fld="1" item="94"/>
          <tpl hier="17" item="3"/>
          <tpl hier="19" item="14"/>
          <tpl hier="20" item="2"/>
          <tpl hier="22" item="7"/>
          <tpl hier="23" item="5"/>
          <tpl hier="24" item="4"/>
          <tpl fld="0" item="0"/>
        </tpls>
      </n>
      <n v="1">
        <tpls c="8">
          <tpl fld="1" item="90"/>
          <tpl hier="17" item="3"/>
          <tpl hier="19" item="14"/>
          <tpl hier="20" item="2"/>
          <tpl hier="22" item="7"/>
          <tpl hier="23" item="5"/>
          <tpl hier="24" item="4"/>
          <tpl fld="0" item="0"/>
        </tpls>
      </n>
      <n v="1">
        <tpls c="8">
          <tpl fld="1" item="86"/>
          <tpl hier="17" item="3"/>
          <tpl hier="19" item="14"/>
          <tpl hier="20" item="2"/>
          <tpl hier="22" item="7"/>
          <tpl hier="23" item="5"/>
          <tpl hier="24" item="4"/>
          <tpl fld="0" item="0"/>
        </tpls>
      </n>
      <m>
        <tpls c="8">
          <tpl fld="1" item="82"/>
          <tpl hier="17" item="3"/>
          <tpl hier="19" item="14"/>
          <tpl hier="20" item="2"/>
          <tpl hier="22" item="7"/>
          <tpl hier="23" item="5"/>
          <tpl hier="24" item="4"/>
          <tpl fld="0" item="0"/>
        </tpls>
      </m>
      <n v="1">
        <tpls c="8">
          <tpl fld="1" item="78"/>
          <tpl hier="17" item="3"/>
          <tpl hier="19" item="14"/>
          <tpl hier="20" item="2"/>
          <tpl hier="22" item="7"/>
          <tpl hier="23" item="5"/>
          <tpl hier="24" item="4"/>
          <tpl fld="0" item="0"/>
        </tpls>
      </n>
      <n v="1">
        <tpls c="8">
          <tpl fld="1" item="74"/>
          <tpl hier="17" item="3"/>
          <tpl hier="19" item="14"/>
          <tpl hier="20" item="2"/>
          <tpl hier="22" item="7"/>
          <tpl hier="23" item="5"/>
          <tpl hier="24" item="4"/>
          <tpl fld="0" item="0"/>
        </tpls>
      </n>
      <n v="4">
        <tpls c="8">
          <tpl fld="1" item="70"/>
          <tpl hier="17" item="3"/>
          <tpl hier="19" item="14"/>
          <tpl hier="20" item="2"/>
          <tpl hier="22" item="7"/>
          <tpl hier="23" item="5"/>
          <tpl hier="24" item="4"/>
          <tpl fld="0" item="0"/>
        </tpls>
      </n>
      <m>
        <tpls c="8">
          <tpl fld="1" item="66"/>
          <tpl hier="17" item="3"/>
          <tpl hier="19" item="14"/>
          <tpl hier="20" item="2"/>
          <tpl hier="22" item="7"/>
          <tpl hier="23" item="5"/>
          <tpl hier="24" item="4"/>
          <tpl fld="0" item="0"/>
        </tpls>
      </m>
      <m>
        <tpls c="8">
          <tpl fld="1" item="62"/>
          <tpl hier="17" item="3"/>
          <tpl hier="19" item="14"/>
          <tpl hier="20" item="2"/>
          <tpl hier="22" item="7"/>
          <tpl hier="23" item="5"/>
          <tpl hier="24" item="4"/>
          <tpl fld="0" item="0"/>
        </tpls>
      </m>
      <n v="2">
        <tpls c="8">
          <tpl fld="1" item="58"/>
          <tpl hier="17" item="3"/>
          <tpl hier="19" item="14"/>
          <tpl hier="20" item="2"/>
          <tpl hier="22" item="7"/>
          <tpl hier="23" item="5"/>
          <tpl hier="24" item="4"/>
          <tpl fld="0" item="0"/>
        </tpls>
      </n>
      <m>
        <tpls c="8">
          <tpl fld="1" item="54"/>
          <tpl hier="17" item="3"/>
          <tpl hier="19" item="14"/>
          <tpl hier="20" item="2"/>
          <tpl hier="22" item="7"/>
          <tpl hier="23" item="5"/>
          <tpl hier="24" item="4"/>
          <tpl fld="0" item="0"/>
        </tpls>
      </m>
      <n v="2">
        <tpls c="8">
          <tpl fld="1" item="50"/>
          <tpl hier="17" item="3"/>
          <tpl hier="19" item="14"/>
          <tpl hier="20" item="2"/>
          <tpl hier="22" item="7"/>
          <tpl hier="23" item="5"/>
          <tpl hier="24" item="4"/>
          <tpl fld="0" item="0"/>
        </tpls>
      </n>
      <n v="2">
        <tpls c="8">
          <tpl fld="1" item="46"/>
          <tpl hier="17" item="3"/>
          <tpl hier="19" item="14"/>
          <tpl hier="20" item="2"/>
          <tpl hier="22" item="7"/>
          <tpl hier="23" item="5"/>
          <tpl hier="24" item="4"/>
          <tpl fld="0" item="0"/>
        </tpls>
      </n>
      <n v="1">
        <tpls c="8">
          <tpl fld="1" item="42"/>
          <tpl hier="17" item="3"/>
          <tpl hier="19" item="14"/>
          <tpl hier="20" item="2"/>
          <tpl hier="22" item="7"/>
          <tpl hier="23" item="5"/>
          <tpl hier="24" item="4"/>
          <tpl fld="0" item="0"/>
        </tpls>
      </n>
      <m>
        <tpls c="8">
          <tpl fld="1" item="38"/>
          <tpl hier="17" item="3"/>
          <tpl hier="19" item="14"/>
          <tpl hier="20" item="2"/>
          <tpl hier="22" item="7"/>
          <tpl hier="23" item="5"/>
          <tpl hier="24" item="4"/>
          <tpl fld="0" item="0"/>
        </tpls>
      </m>
      <n v="1">
        <tpls c="8">
          <tpl fld="1" item="34"/>
          <tpl hier="17" item="3"/>
          <tpl hier="19" item="14"/>
          <tpl hier="20" item="2"/>
          <tpl hier="22" item="7"/>
          <tpl hier="23" item="5"/>
          <tpl hier="24" item="4"/>
          <tpl fld="0" item="0"/>
        </tpls>
      </n>
      <n v="1">
        <tpls c="8">
          <tpl fld="1" item="30"/>
          <tpl hier="17" item="3"/>
          <tpl hier="19" item="14"/>
          <tpl hier="20" item="2"/>
          <tpl hier="22" item="7"/>
          <tpl hier="23" item="5"/>
          <tpl hier="24" item="4"/>
          <tpl fld="0" item="0"/>
        </tpls>
      </n>
      <n v="3">
        <tpls c="8">
          <tpl fld="1" item="26"/>
          <tpl hier="17" item="3"/>
          <tpl hier="19" item="14"/>
          <tpl hier="20" item="2"/>
          <tpl hier="22" item="7"/>
          <tpl hier="23" item="5"/>
          <tpl hier="24" item="4"/>
          <tpl fld="0" item="0"/>
        </tpls>
      </n>
      <n v="2">
        <tpls c="8">
          <tpl fld="1" item="22"/>
          <tpl hier="17" item="3"/>
          <tpl hier="19" item="14"/>
          <tpl hier="20" item="2"/>
          <tpl hier="22" item="7"/>
          <tpl hier="23" item="5"/>
          <tpl hier="24" item="4"/>
          <tpl fld="0" item="0"/>
        </tpls>
      </n>
      <m>
        <tpls c="8">
          <tpl fld="1" item="18"/>
          <tpl hier="17" item="3"/>
          <tpl hier="19" item="14"/>
          <tpl hier="20" item="2"/>
          <tpl hier="22" item="7"/>
          <tpl hier="23" item="5"/>
          <tpl hier="24" item="4"/>
          <tpl fld="0" item="0"/>
        </tpls>
      </m>
      <n v="3">
        <tpls c="8">
          <tpl fld="1" item="14"/>
          <tpl hier="17" item="3"/>
          <tpl hier="19" item="14"/>
          <tpl hier="20" item="2"/>
          <tpl hier="22" item="7"/>
          <tpl hier="23" item="5"/>
          <tpl hier="24" item="4"/>
          <tpl fld="0" item="0"/>
        </tpls>
      </n>
      <n v="2">
        <tpls c="8">
          <tpl fld="1" item="10"/>
          <tpl hier="17" item="3"/>
          <tpl hier="19" item="14"/>
          <tpl hier="20" item="2"/>
          <tpl hier="22" item="7"/>
          <tpl hier="23" item="5"/>
          <tpl hier="24" item="4"/>
          <tpl fld="0" item="0"/>
        </tpls>
      </n>
      <m>
        <tpls c="8">
          <tpl fld="1" item="6"/>
          <tpl hier="17" item="3"/>
          <tpl hier="19" item="14"/>
          <tpl hier="20" item="2"/>
          <tpl hier="22" item="7"/>
          <tpl hier="23" item="5"/>
          <tpl hier="24" item="4"/>
          <tpl fld="0" item="0"/>
        </tpls>
      </m>
      <m>
        <tpls c="8">
          <tpl fld="1" item="2"/>
          <tpl hier="17" item="3"/>
          <tpl hier="19" item="14"/>
          <tpl hier="20" item="2"/>
          <tpl hier="22" item="7"/>
          <tpl hier="23" item="5"/>
          <tpl hier="24" item="4"/>
          <tpl fld="0" item="0"/>
        </tpls>
      </m>
      <n v="32.430000305175781">
        <tpls c="8">
          <tpl fld="1" item="133"/>
          <tpl hier="17" item="3"/>
          <tpl hier="19" item="14"/>
          <tpl hier="20" item="2"/>
          <tpl hier="22" item="7"/>
          <tpl hier="23" item="5"/>
          <tpl hier="24" item="4"/>
          <tpl fld="0" item="1"/>
        </tpls>
      </n>
      <m>
        <tpls c="8">
          <tpl fld="1" item="125"/>
          <tpl hier="17" item="3"/>
          <tpl hier="19" item="14"/>
          <tpl hier="20" item="2"/>
          <tpl hier="22" item="7"/>
          <tpl hier="23" item="5"/>
          <tpl hier="24" item="4"/>
          <tpl fld="0" item="1"/>
        </tpls>
      </m>
      <n v="64.860000610351563">
        <tpls c="8">
          <tpl fld="1" item="117"/>
          <tpl hier="17" item="3"/>
          <tpl hier="19" item="14"/>
          <tpl hier="20" item="2"/>
          <tpl hier="22" item="7"/>
          <tpl hier="23" item="5"/>
          <tpl hier="24" item="4"/>
          <tpl fld="0" item="1"/>
        </tpls>
      </n>
      <m>
        <tpls c="8">
          <tpl fld="1" item="85"/>
          <tpl hier="17" item="3"/>
          <tpl hier="19" item="14"/>
          <tpl hier="20" item="2"/>
          <tpl hier="22" item="7"/>
          <tpl hier="23" item="5"/>
          <tpl hier="24" item="4"/>
          <tpl fld="0" item="1"/>
        </tpls>
      </m>
      <n v="32.430000305175781">
        <tpls c="8">
          <tpl fld="1" item="77"/>
          <tpl hier="17" item="3"/>
          <tpl hier="19" item="14"/>
          <tpl hier="20" item="2"/>
          <tpl hier="22" item="7"/>
          <tpl hier="23" item="5"/>
          <tpl hier="24" item="4"/>
          <tpl fld="0" item="1"/>
        </tpls>
      </n>
      <n v="64.860000610351563">
        <tpls c="8">
          <tpl fld="1" item="69"/>
          <tpl hier="17" item="3"/>
          <tpl hier="19" item="14"/>
          <tpl hier="20" item="2"/>
          <tpl hier="22" item="7"/>
          <tpl hier="23" item="5"/>
          <tpl hier="24" item="4"/>
          <tpl fld="0" item="1"/>
        </tpls>
      </n>
      <n v="97.290000915527344">
        <tpls c="8">
          <tpl fld="1" item="53"/>
          <tpl hier="17" item="3"/>
          <tpl hier="19" item="14"/>
          <tpl hier="20" item="2"/>
          <tpl hier="22" item="7"/>
          <tpl hier="23" item="5"/>
          <tpl hier="24" item="4"/>
          <tpl fld="0" item="1"/>
        </tpls>
      </n>
      <n v="97.290000915527344">
        <tpls c="8">
          <tpl fld="1" item="45"/>
          <tpl hier="17" item="3"/>
          <tpl hier="19" item="14"/>
          <tpl hier="20" item="2"/>
          <tpl hier="22" item="7"/>
          <tpl hier="23" item="5"/>
          <tpl hier="24" item="4"/>
          <tpl fld="0" item="1"/>
        </tpls>
      </n>
      <n v="64.860000610351563">
        <tpls c="8">
          <tpl fld="1" item="37"/>
          <tpl hier="17" item="3"/>
          <tpl hier="19" item="14"/>
          <tpl hier="20" item="2"/>
          <tpl hier="22" item="7"/>
          <tpl hier="23" item="5"/>
          <tpl hier="24" item="4"/>
          <tpl fld="0" item="1"/>
        </tpls>
      </n>
      <n v="32.430000305175781">
        <tpls c="8">
          <tpl fld="1" item="29"/>
          <tpl hier="17" item="3"/>
          <tpl hier="19" item="14"/>
          <tpl hier="20" item="2"/>
          <tpl hier="22" item="7"/>
          <tpl hier="23" item="5"/>
          <tpl hier="24" item="4"/>
          <tpl fld="0" item="1"/>
        </tpls>
      </n>
      <n v="32.430000305175781">
        <tpls c="8">
          <tpl fld="1" item="21"/>
          <tpl hier="17" item="3"/>
          <tpl hier="19" item="14"/>
          <tpl hier="20" item="2"/>
          <tpl hier="22" item="7"/>
          <tpl hier="23" item="5"/>
          <tpl hier="24" item="4"/>
          <tpl fld="0" item="1"/>
        </tpls>
      </n>
      <n v="64.860000610351563">
        <tpls c="8">
          <tpl fld="1" item="5"/>
          <tpl hier="17" item="3"/>
          <tpl hier="19" item="14"/>
          <tpl hier="20" item="2"/>
          <tpl hier="22" item="7"/>
          <tpl hier="23" item="5"/>
          <tpl hier="24" item="4"/>
          <tpl fld="0" item="1"/>
        </tpls>
      </n>
      <n v="32.430000305175781">
        <tpls c="8">
          <tpl fld="1" item="197"/>
          <tpl hier="17" item="3"/>
          <tpl hier="19" item="14"/>
          <tpl hier="20" item="2"/>
          <tpl hier="22" item="7"/>
          <tpl hier="23" item="5"/>
          <tpl hier="24" item="4"/>
          <tpl fld="0" item="1"/>
        </tpls>
      </n>
      <n v="32.430000305175781">
        <tpls c="8">
          <tpl fld="1" item="193"/>
          <tpl hier="17" item="3"/>
          <tpl hier="19" item="14"/>
          <tpl hier="20" item="2"/>
          <tpl hier="22" item="7"/>
          <tpl hier="23" item="5"/>
          <tpl hier="24" item="4"/>
          <tpl fld="0" item="1"/>
        </tpls>
      </n>
      <m>
        <tpls c="8">
          <tpl fld="1" item="189"/>
          <tpl hier="17" item="3"/>
          <tpl hier="19" item="14"/>
          <tpl hier="20" item="2"/>
          <tpl hier="22" item="7"/>
          <tpl hier="23" item="5"/>
          <tpl hier="24" item="4"/>
          <tpl fld="0" item="1"/>
        </tpls>
      </m>
      <n v="64.860000610351563">
        <tpls c="8">
          <tpl fld="1" item="185"/>
          <tpl hier="17" item="3"/>
          <tpl hier="19" item="14"/>
          <tpl hier="20" item="2"/>
          <tpl hier="22" item="7"/>
          <tpl hier="23" item="5"/>
          <tpl hier="24" item="4"/>
          <tpl fld="0" item="1"/>
        </tpls>
      </n>
      <m>
        <tpls c="8">
          <tpl fld="1" item="181"/>
          <tpl hier="17" item="3"/>
          <tpl hier="19" item="14"/>
          <tpl hier="20" item="2"/>
          <tpl hier="22" item="7"/>
          <tpl hier="23" item="5"/>
          <tpl hier="24" item="4"/>
          <tpl fld="0" item="1"/>
        </tpls>
      </m>
      <m>
        <tpls c="8">
          <tpl fld="1" item="177"/>
          <tpl hier="17" item="3"/>
          <tpl hier="19" item="14"/>
          <tpl hier="20" item="2"/>
          <tpl hier="22" item="7"/>
          <tpl hier="23" item="5"/>
          <tpl hier="24" item="4"/>
          <tpl fld="0" item="1"/>
        </tpls>
      </m>
      <n v="64.860000610351563">
        <tpls c="8">
          <tpl fld="1" item="173"/>
          <tpl hier="17" item="3"/>
          <tpl hier="19" item="14"/>
          <tpl hier="20" item="2"/>
          <tpl hier="22" item="7"/>
          <tpl hier="23" item="5"/>
          <tpl hier="24" item="4"/>
          <tpl fld="0" item="1"/>
        </tpls>
      </n>
      <n v="129.72000122070313">
        <tpls c="8">
          <tpl fld="1" item="169"/>
          <tpl hier="17" item="3"/>
          <tpl hier="19" item="14"/>
          <tpl hier="20" item="2"/>
          <tpl hier="22" item="7"/>
          <tpl hier="23" item="5"/>
          <tpl hier="24" item="4"/>
          <tpl fld="0" item="1"/>
        </tpls>
      </n>
      <n v="97.290000915527344">
        <tpls c="8">
          <tpl fld="1" item="165"/>
          <tpl hier="17" item="3"/>
          <tpl hier="19" item="14"/>
          <tpl hier="20" item="2"/>
          <tpl hier="22" item="7"/>
          <tpl hier="23" item="5"/>
          <tpl hier="24" item="4"/>
          <tpl fld="0" item="1"/>
        </tpls>
      </n>
      <m>
        <tpls c="8">
          <tpl fld="1" item="161"/>
          <tpl hier="17" item="3"/>
          <tpl hier="19" item="14"/>
          <tpl hier="20" item="2"/>
          <tpl hier="22" item="7"/>
          <tpl hier="23" item="5"/>
          <tpl hier="24" item="4"/>
          <tpl fld="0" item="1"/>
        </tpls>
      </m>
      <n v="32.430000305175781">
        <tpls c="8">
          <tpl fld="1" item="157"/>
          <tpl hier="17" item="3"/>
          <tpl hier="19" item="14"/>
          <tpl hier="20" item="2"/>
          <tpl hier="22" item="7"/>
          <tpl hier="23" item="5"/>
          <tpl hier="24" item="4"/>
          <tpl fld="0" item="1"/>
        </tpls>
      </n>
      <m>
        <tpls c="8">
          <tpl fld="1" item="153"/>
          <tpl hier="17" item="3"/>
          <tpl hier="19" item="14"/>
          <tpl hier="20" item="2"/>
          <tpl hier="22" item="7"/>
          <tpl hier="23" item="5"/>
          <tpl hier="24" item="4"/>
          <tpl fld="0" item="1"/>
        </tpls>
      </m>
      <m>
        <tpls c="8">
          <tpl fld="1" item="149"/>
          <tpl hier="17" item="3"/>
          <tpl hier="19" item="14"/>
          <tpl hier="20" item="2"/>
          <tpl hier="22" item="7"/>
          <tpl hier="23" item="5"/>
          <tpl hier="24" item="4"/>
          <tpl fld="0" item="1"/>
        </tpls>
      </m>
      <m>
        <tpls c="8">
          <tpl fld="1" item="145"/>
          <tpl hier="17" item="3"/>
          <tpl hier="19" item="14"/>
          <tpl hier="20" item="2"/>
          <tpl hier="22" item="7"/>
          <tpl hier="23" item="5"/>
          <tpl hier="24" item="4"/>
          <tpl fld="0" item="1"/>
        </tpls>
      </m>
      <m>
        <tpls c="8">
          <tpl fld="1" item="141"/>
          <tpl hier="17" item="3"/>
          <tpl hier="19" item="14"/>
          <tpl hier="20" item="2"/>
          <tpl hier="22" item="7"/>
          <tpl hier="23" item="5"/>
          <tpl hier="24" item="4"/>
          <tpl fld="0" item="1"/>
        </tpls>
      </m>
      <m>
        <tpls c="8">
          <tpl fld="1" item="113"/>
          <tpl hier="17" item="3"/>
          <tpl hier="19" item="14"/>
          <tpl hier="20" item="2"/>
          <tpl hier="22" item="7"/>
          <tpl hier="23" item="5"/>
          <tpl hier="24" item="4"/>
          <tpl fld="0" item="1"/>
        </tpls>
      </m>
      <n v="32.430000305175781">
        <tpls c="8">
          <tpl fld="1" item="109"/>
          <tpl hier="17" item="3"/>
          <tpl hier="19" item="14"/>
          <tpl hier="20" item="2"/>
          <tpl hier="22" item="7"/>
          <tpl hier="23" item="5"/>
          <tpl hier="24" item="4"/>
          <tpl fld="0" item="1"/>
        </tpls>
      </n>
      <n v="97.290000915527344">
        <tpls c="8">
          <tpl fld="1" item="105"/>
          <tpl hier="17" item="3"/>
          <tpl hier="19" item="14"/>
          <tpl hier="20" item="2"/>
          <tpl hier="22" item="7"/>
          <tpl hier="23" item="5"/>
          <tpl hier="24" item="4"/>
          <tpl fld="0" item="1"/>
        </tpls>
      </n>
      <n v="32.430000305175781">
        <tpls c="8">
          <tpl fld="1" item="101"/>
          <tpl hier="17" item="3"/>
          <tpl hier="19" item="14"/>
          <tpl hier="20" item="2"/>
          <tpl hier="22" item="7"/>
          <tpl hier="23" item="5"/>
          <tpl hier="24" item="4"/>
          <tpl fld="0" item="1"/>
        </tpls>
      </n>
      <m>
        <tpls c="8">
          <tpl fld="1" item="97"/>
          <tpl hier="17" item="3"/>
          <tpl hier="19" item="14"/>
          <tpl hier="20" item="2"/>
          <tpl hier="22" item="7"/>
          <tpl hier="23" item="5"/>
          <tpl hier="24" item="4"/>
          <tpl fld="0" item="1"/>
        </tpls>
      </m>
      <n v="32.430000305175781">
        <tpls c="8">
          <tpl fld="1" item="89"/>
          <tpl hier="17" item="3"/>
          <tpl hier="19" item="14"/>
          <tpl hier="20" item="2"/>
          <tpl hier="22" item="7"/>
          <tpl hier="23" item="5"/>
          <tpl hier="24" item="4"/>
          <tpl fld="0" item="1"/>
        </tpls>
      </n>
      <n v="32.430000305175781">
        <tpls c="8">
          <tpl fld="1" item="65"/>
          <tpl hier="17" item="3"/>
          <tpl hier="19" item="14"/>
          <tpl hier="20" item="2"/>
          <tpl hier="22" item="7"/>
          <tpl hier="23" item="5"/>
          <tpl hier="24" item="4"/>
          <tpl fld="0" item="1"/>
        </tpls>
      </n>
      <m>
        <tpls c="8">
          <tpl fld="1" item="41"/>
          <tpl hier="17" item="3"/>
          <tpl hier="19" item="14"/>
          <tpl hier="20" item="2"/>
          <tpl hier="22" item="7"/>
          <tpl hier="23" item="5"/>
          <tpl hier="24" item="4"/>
          <tpl fld="0" item="1"/>
        </tpls>
      </m>
      <n v="32.430000305175781">
        <tpls c="8">
          <tpl fld="1" item="13"/>
          <tpl hier="17" item="3"/>
          <tpl hier="19" item="14"/>
          <tpl hier="20" item="2"/>
          <tpl hier="22" item="7"/>
          <tpl hier="23" item="5"/>
          <tpl hier="24" item="4"/>
          <tpl fld="0" item="1"/>
        </tpls>
      </n>
      <n v="1">
        <tpls c="8">
          <tpl fld="1" item="197"/>
          <tpl hier="17" item="3"/>
          <tpl hier="19" item="14"/>
          <tpl hier="20" item="2"/>
          <tpl hier="22" item="7"/>
          <tpl hier="23" item="5"/>
          <tpl hier="24" item="4"/>
          <tpl fld="0" item="0"/>
        </tpls>
      </n>
      <n v="1">
        <tpls c="8">
          <tpl fld="1" item="193"/>
          <tpl hier="17" item="3"/>
          <tpl hier="19" item="14"/>
          <tpl hier="20" item="2"/>
          <tpl hier="22" item="7"/>
          <tpl hier="23" item="5"/>
          <tpl hier="24" item="4"/>
          <tpl fld="0" item="0"/>
        </tpls>
      </n>
      <m>
        <tpls c="8">
          <tpl fld="1" item="189"/>
          <tpl hier="17" item="3"/>
          <tpl hier="19" item="14"/>
          <tpl hier="20" item="2"/>
          <tpl hier="22" item="7"/>
          <tpl hier="23" item="5"/>
          <tpl hier="24" item="4"/>
          <tpl fld="0" item="0"/>
        </tpls>
      </m>
      <n v="2">
        <tpls c="8">
          <tpl fld="1" item="185"/>
          <tpl hier="17" item="3"/>
          <tpl hier="19" item="14"/>
          <tpl hier="20" item="2"/>
          <tpl hier="22" item="7"/>
          <tpl hier="23" item="5"/>
          <tpl hier="24" item="4"/>
          <tpl fld="0" item="0"/>
        </tpls>
      </n>
      <m>
        <tpls c="8">
          <tpl fld="1" item="181"/>
          <tpl hier="17" item="3"/>
          <tpl hier="19" item="14"/>
          <tpl hier="20" item="2"/>
          <tpl hier="22" item="7"/>
          <tpl hier="23" item="5"/>
          <tpl hier="24" item="4"/>
          <tpl fld="0" item="0"/>
        </tpls>
      </m>
      <m>
        <tpls c="8">
          <tpl fld="1" item="177"/>
          <tpl hier="17" item="3"/>
          <tpl hier="19" item="14"/>
          <tpl hier="20" item="2"/>
          <tpl hier="22" item="7"/>
          <tpl hier="23" item="5"/>
          <tpl hier="24" item="4"/>
          <tpl fld="0" item="0"/>
        </tpls>
      </m>
      <n v="2">
        <tpls c="8">
          <tpl fld="1" item="173"/>
          <tpl hier="17" item="3"/>
          <tpl hier="19" item="14"/>
          <tpl hier="20" item="2"/>
          <tpl hier="22" item="7"/>
          <tpl hier="23" item="5"/>
          <tpl hier="24" item="4"/>
          <tpl fld="0" item="0"/>
        </tpls>
      </n>
      <n v="3">
        <tpls c="8">
          <tpl fld="1" item="169"/>
          <tpl hier="17" item="3"/>
          <tpl hier="19" item="14"/>
          <tpl hier="20" item="2"/>
          <tpl hier="22" item="7"/>
          <tpl hier="23" item="5"/>
          <tpl hier="24" item="4"/>
          <tpl fld="0" item="0"/>
        </tpls>
      </n>
      <n v="3">
        <tpls c="8">
          <tpl fld="1" item="165"/>
          <tpl hier="17" item="3"/>
          <tpl hier="19" item="14"/>
          <tpl hier="20" item="2"/>
          <tpl hier="22" item="7"/>
          <tpl hier="23" item="5"/>
          <tpl hier="24" item="4"/>
          <tpl fld="0" item="0"/>
        </tpls>
      </n>
      <m>
        <tpls c="8">
          <tpl fld="1" item="161"/>
          <tpl hier="17" item="3"/>
          <tpl hier="19" item="14"/>
          <tpl hier="20" item="2"/>
          <tpl hier="22" item="7"/>
          <tpl hier="23" item="5"/>
          <tpl hier="24" item="4"/>
          <tpl fld="0" item="0"/>
        </tpls>
      </m>
      <n v="1">
        <tpls c="8">
          <tpl fld="1" item="157"/>
          <tpl hier="17" item="3"/>
          <tpl hier="19" item="14"/>
          <tpl hier="20" item="2"/>
          <tpl hier="22" item="7"/>
          <tpl hier="23" item="5"/>
          <tpl hier="24" item="4"/>
          <tpl fld="0" item="0"/>
        </tpls>
      </n>
      <m>
        <tpls c="8">
          <tpl fld="1" item="153"/>
          <tpl hier="17" item="3"/>
          <tpl hier="19" item="14"/>
          <tpl hier="20" item="2"/>
          <tpl hier="22" item="7"/>
          <tpl hier="23" item="5"/>
          <tpl hier="24" item="4"/>
          <tpl fld="0" item="0"/>
        </tpls>
      </m>
      <m>
        <tpls c="8">
          <tpl fld="1" item="149"/>
          <tpl hier="17" item="3"/>
          <tpl hier="19" item="14"/>
          <tpl hier="20" item="2"/>
          <tpl hier="22" item="7"/>
          <tpl hier="23" item="5"/>
          <tpl hier="24" item="4"/>
          <tpl fld="0" item="0"/>
        </tpls>
      </m>
      <m>
        <tpls c="8">
          <tpl fld="1" item="145"/>
          <tpl hier="17" item="3"/>
          <tpl hier="19" item="14"/>
          <tpl hier="20" item="2"/>
          <tpl hier="22" item="7"/>
          <tpl hier="23" item="5"/>
          <tpl hier="24" item="4"/>
          <tpl fld="0" item="0"/>
        </tpls>
      </m>
      <m>
        <tpls c="8">
          <tpl fld="1" item="141"/>
          <tpl hier="17" item="3"/>
          <tpl hier="19" item="14"/>
          <tpl hier="20" item="2"/>
          <tpl hier="22" item="7"/>
          <tpl hier="23" item="5"/>
          <tpl hier="24" item="4"/>
          <tpl fld="0" item="0"/>
        </tpls>
      </m>
      <m>
        <tpls c="8">
          <tpl fld="1" item="137"/>
          <tpl hier="17" item="3"/>
          <tpl hier="19" item="14"/>
          <tpl hier="20" item="2"/>
          <tpl hier="22" item="7"/>
          <tpl hier="23" item="5"/>
          <tpl hier="24" item="4"/>
          <tpl fld="0" item="0"/>
        </tpls>
      </m>
      <n v="1">
        <tpls c="8">
          <tpl fld="1" item="133"/>
          <tpl hier="17" item="3"/>
          <tpl hier="19" item="14"/>
          <tpl hier="20" item="2"/>
          <tpl hier="22" item="7"/>
          <tpl hier="23" item="5"/>
          <tpl hier="24" item="4"/>
          <tpl fld="0" item="0"/>
        </tpls>
      </n>
      <n v="1">
        <tpls c="8">
          <tpl fld="1" item="129"/>
          <tpl hier="17" item="3"/>
          <tpl hier="19" item="14"/>
          <tpl hier="20" item="2"/>
          <tpl hier="22" item="7"/>
          <tpl hier="23" item="5"/>
          <tpl hier="24" item="4"/>
          <tpl fld="0" item="0"/>
        </tpls>
      </n>
      <m>
        <tpls c="8">
          <tpl fld="1" item="125"/>
          <tpl hier="17" item="3"/>
          <tpl hier="19" item="14"/>
          <tpl hier="20" item="2"/>
          <tpl hier="22" item="7"/>
          <tpl hier="23" item="5"/>
          <tpl hier="24" item="4"/>
          <tpl fld="0" item="0"/>
        </tpls>
      </m>
      <m>
        <tpls c="8">
          <tpl fld="1" item="121"/>
          <tpl hier="17" item="3"/>
          <tpl hier="19" item="14"/>
          <tpl hier="20" item="2"/>
          <tpl hier="22" item="7"/>
          <tpl hier="23" item="5"/>
          <tpl hier="24" item="4"/>
          <tpl fld="0" item="0"/>
        </tpls>
      </m>
      <n v="1">
        <tpls c="8">
          <tpl fld="1" item="117"/>
          <tpl hier="17" item="3"/>
          <tpl hier="19" item="14"/>
          <tpl hier="20" item="2"/>
          <tpl hier="22" item="7"/>
          <tpl hier="23" item="5"/>
          <tpl hier="24" item="4"/>
          <tpl fld="0" item="0"/>
        </tpls>
      </n>
      <m>
        <tpls c="8">
          <tpl fld="1" item="113"/>
          <tpl hier="17" item="3"/>
          <tpl hier="19" item="14"/>
          <tpl hier="20" item="2"/>
          <tpl hier="22" item="7"/>
          <tpl hier="23" item="5"/>
          <tpl hier="24" item="4"/>
          <tpl fld="0" item="0"/>
        </tpls>
      </m>
      <n v="1">
        <tpls c="8">
          <tpl fld="1" item="109"/>
          <tpl hier="17" item="3"/>
          <tpl hier="19" item="14"/>
          <tpl hier="20" item="2"/>
          <tpl hier="22" item="7"/>
          <tpl hier="23" item="5"/>
          <tpl hier="24" item="4"/>
          <tpl fld="0" item="0"/>
        </tpls>
      </n>
      <n v="3">
        <tpls c="8">
          <tpl fld="1" item="105"/>
          <tpl hier="17" item="3"/>
          <tpl hier="19" item="14"/>
          <tpl hier="20" item="2"/>
          <tpl hier="22" item="7"/>
          <tpl hier="23" item="5"/>
          <tpl hier="24" item="4"/>
          <tpl fld="0" item="0"/>
        </tpls>
      </n>
      <n v="1">
        <tpls c="8">
          <tpl fld="1" item="101"/>
          <tpl hier="17" item="3"/>
          <tpl hier="19" item="14"/>
          <tpl hier="20" item="2"/>
          <tpl hier="22" item="7"/>
          <tpl hier="23" item="5"/>
          <tpl hier="24" item="4"/>
          <tpl fld="0" item="0"/>
        </tpls>
      </n>
      <m>
        <tpls c="8">
          <tpl fld="1" item="97"/>
          <tpl hier="17" item="3"/>
          <tpl hier="19" item="14"/>
          <tpl hier="20" item="2"/>
          <tpl hier="22" item="7"/>
          <tpl hier="23" item="5"/>
          <tpl hier="24" item="4"/>
          <tpl fld="0" item="0"/>
        </tpls>
      </m>
      <n v="1">
        <tpls c="8">
          <tpl fld="1" item="93"/>
          <tpl hier="17" item="3"/>
          <tpl hier="19" item="14"/>
          <tpl hier="20" item="2"/>
          <tpl hier="22" item="7"/>
          <tpl hier="23" item="5"/>
          <tpl hier="24" item="4"/>
          <tpl fld="0" item="0"/>
        </tpls>
      </n>
      <n v="1">
        <tpls c="8">
          <tpl fld="1" item="89"/>
          <tpl hier="17" item="3"/>
          <tpl hier="19" item="14"/>
          <tpl hier="20" item="2"/>
          <tpl hier="22" item="7"/>
          <tpl hier="23" item="5"/>
          <tpl hier="24" item="4"/>
          <tpl fld="0" item="0"/>
        </tpls>
      </n>
      <m>
        <tpls c="8">
          <tpl fld="1" item="85"/>
          <tpl hier="17" item="3"/>
          <tpl hier="19" item="14"/>
          <tpl hier="20" item="2"/>
          <tpl hier="22" item="7"/>
          <tpl hier="23" item="5"/>
          <tpl hier="24" item="4"/>
          <tpl fld="0" item="0"/>
        </tpls>
      </m>
      <n v="1">
        <tpls c="8">
          <tpl fld="1" item="81"/>
          <tpl hier="17" item="3"/>
          <tpl hier="19" item="14"/>
          <tpl hier="20" item="2"/>
          <tpl hier="22" item="7"/>
          <tpl hier="23" item="5"/>
          <tpl hier="24" item="4"/>
          <tpl fld="0" item="0"/>
        </tpls>
      </n>
      <n v="1">
        <tpls c="8">
          <tpl fld="1" item="77"/>
          <tpl hier="17" item="3"/>
          <tpl hier="19" item="14"/>
          <tpl hier="20" item="2"/>
          <tpl hier="22" item="7"/>
          <tpl hier="23" item="5"/>
          <tpl hier="24" item="4"/>
          <tpl fld="0" item="0"/>
        </tpls>
      </n>
      <n v="2">
        <tpls c="8">
          <tpl fld="1" item="73"/>
          <tpl hier="17" item="3"/>
          <tpl hier="19" item="14"/>
          <tpl hier="20" item="2"/>
          <tpl hier="22" item="7"/>
          <tpl hier="23" item="5"/>
          <tpl hier="24" item="4"/>
          <tpl fld="0" item="0"/>
        </tpls>
      </n>
      <n v="1">
        <tpls c="8">
          <tpl fld="1" item="69"/>
          <tpl hier="17" item="3"/>
          <tpl hier="19" item="14"/>
          <tpl hier="20" item="2"/>
          <tpl hier="22" item="7"/>
          <tpl hier="23" item="5"/>
          <tpl hier="24" item="4"/>
          <tpl fld="0" item="0"/>
        </tpls>
      </n>
      <n v="1">
        <tpls c="8">
          <tpl fld="1" item="65"/>
          <tpl hier="17" item="3"/>
          <tpl hier="19" item="14"/>
          <tpl hier="20" item="2"/>
          <tpl hier="22" item="7"/>
          <tpl hier="23" item="5"/>
          <tpl hier="24" item="4"/>
          <tpl fld="0" item="0"/>
        </tpls>
      </n>
      <n v="2">
        <tpls c="8">
          <tpl fld="1" item="61"/>
          <tpl hier="17" item="3"/>
          <tpl hier="19" item="14"/>
          <tpl hier="20" item="2"/>
          <tpl hier="22" item="7"/>
          <tpl hier="23" item="5"/>
          <tpl hier="24" item="4"/>
          <tpl fld="0" item="0"/>
        </tpls>
      </n>
      <m>
        <tpls c="8">
          <tpl fld="1" item="57"/>
          <tpl hier="17" item="3"/>
          <tpl hier="19" item="14"/>
          <tpl hier="20" item="2"/>
          <tpl hier="22" item="7"/>
          <tpl hier="23" item="5"/>
          <tpl hier="24" item="4"/>
          <tpl fld="0" item="0"/>
        </tpls>
      </m>
      <n v="3">
        <tpls c="8">
          <tpl fld="1" item="53"/>
          <tpl hier="17" item="3"/>
          <tpl hier="19" item="14"/>
          <tpl hier="20" item="2"/>
          <tpl hier="22" item="7"/>
          <tpl hier="23" item="5"/>
          <tpl hier="24" item="4"/>
          <tpl fld="0" item="0"/>
        </tpls>
      </n>
      <n v="1">
        <tpls c="8">
          <tpl fld="1" item="49"/>
          <tpl hier="17" item="3"/>
          <tpl hier="19" item="14"/>
          <tpl hier="20" item="2"/>
          <tpl hier="22" item="7"/>
          <tpl hier="23" item="5"/>
          <tpl hier="24" item="4"/>
          <tpl fld="0" item="0"/>
        </tpls>
      </n>
      <n v="3">
        <tpls c="8">
          <tpl fld="1" item="45"/>
          <tpl hier="17" item="3"/>
          <tpl hier="19" item="14"/>
          <tpl hier="20" item="2"/>
          <tpl hier="22" item="7"/>
          <tpl hier="23" item="5"/>
          <tpl hier="24" item="4"/>
          <tpl fld="0" item="0"/>
        </tpls>
      </n>
      <m>
        <tpls c="8">
          <tpl fld="1" item="41"/>
          <tpl hier="17" item="3"/>
          <tpl hier="19" item="14"/>
          <tpl hier="20" item="2"/>
          <tpl hier="22" item="7"/>
          <tpl hier="23" item="5"/>
          <tpl hier="24" item="4"/>
          <tpl fld="0" item="0"/>
        </tpls>
      </m>
      <n v="1">
        <tpls c="8">
          <tpl fld="1" item="37"/>
          <tpl hier="17" item="3"/>
          <tpl hier="19" item="14"/>
          <tpl hier="20" item="2"/>
          <tpl hier="22" item="7"/>
          <tpl hier="23" item="5"/>
          <tpl hier="24" item="4"/>
          <tpl fld="0" item="0"/>
        </tpls>
      </n>
      <n v="1">
        <tpls c="8">
          <tpl fld="1" item="33"/>
          <tpl hier="17" item="3"/>
          <tpl hier="19" item="14"/>
          <tpl hier="20" item="2"/>
          <tpl hier="22" item="7"/>
          <tpl hier="23" item="5"/>
          <tpl hier="24" item="4"/>
          <tpl fld="0" item="0"/>
        </tpls>
      </n>
      <n v="1">
        <tpls c="8">
          <tpl fld="1" item="29"/>
          <tpl hier="17" item="3"/>
          <tpl hier="19" item="14"/>
          <tpl hier="20" item="2"/>
          <tpl hier="22" item="7"/>
          <tpl hier="23" item="5"/>
          <tpl hier="24" item="4"/>
          <tpl fld="0" item="0"/>
        </tpls>
      </n>
      <m>
        <tpls c="8">
          <tpl fld="1" item="25"/>
          <tpl hier="17" item="3"/>
          <tpl hier="19" item="14"/>
          <tpl hier="20" item="2"/>
          <tpl hier="22" item="7"/>
          <tpl hier="23" item="5"/>
          <tpl hier="24" item="4"/>
          <tpl fld="0" item="0"/>
        </tpls>
      </m>
      <n v="1">
        <tpls c="8">
          <tpl fld="1" item="21"/>
          <tpl hier="17" item="3"/>
          <tpl hier="19" item="14"/>
          <tpl hier="20" item="2"/>
          <tpl hier="22" item="7"/>
          <tpl hier="23" item="5"/>
          <tpl hier="24" item="4"/>
          <tpl fld="0" item="0"/>
        </tpls>
      </n>
      <n v="1">
        <tpls c="8">
          <tpl fld="1" item="13"/>
          <tpl hier="17" item="3"/>
          <tpl hier="19" item="14"/>
          <tpl hier="20" item="2"/>
          <tpl hier="22" item="7"/>
          <tpl hier="23" item="5"/>
          <tpl hier="24" item="4"/>
          <tpl fld="0" item="0"/>
        </tpls>
      </n>
      <m>
        <tpls c="8">
          <tpl fld="1" item="9"/>
          <tpl hier="17" item="3"/>
          <tpl hier="19" item="14"/>
          <tpl hier="20" item="2"/>
          <tpl hier="22" item="7"/>
          <tpl hier="23" item="5"/>
          <tpl hier="24" item="4"/>
          <tpl fld="0" item="0"/>
        </tpls>
      </m>
      <n v="2">
        <tpls c="8">
          <tpl fld="1" item="5"/>
          <tpl hier="17" item="3"/>
          <tpl hier="19" item="14"/>
          <tpl hier="20" item="2"/>
          <tpl hier="22" item="7"/>
          <tpl hier="23" item="5"/>
          <tpl hier="24" item="4"/>
          <tpl fld="0" item="0"/>
        </tpls>
      </n>
      <n v="1">
        <tpls c="8">
          <tpl fld="1" item="1"/>
          <tpl hier="17" item="3"/>
          <tpl hier="19" item="14"/>
          <tpl hier="20" item="2"/>
          <tpl hier="22" item="7"/>
          <tpl hier="23" item="5"/>
          <tpl hier="24" item="4"/>
          <tpl fld="0" item="0"/>
        </tpls>
      </n>
      <m>
        <tpls c="8">
          <tpl fld="1" item="121"/>
          <tpl hier="17" item="3"/>
          <tpl hier="19" item="14"/>
          <tpl hier="20" item="2"/>
          <tpl hier="22" item="7"/>
          <tpl hier="23" item="5"/>
          <tpl hier="24" item="4"/>
          <tpl fld="0" item="1"/>
        </tpls>
      </m>
      <n v="32.430000305175781">
        <tpls c="8">
          <tpl fld="1" item="93"/>
          <tpl hier="17" item="3"/>
          <tpl hier="19" item="14"/>
          <tpl hier="20" item="2"/>
          <tpl hier="22" item="7"/>
          <tpl hier="23" item="5"/>
          <tpl hier="24" item="4"/>
          <tpl fld="0" item="1"/>
        </tpls>
      </n>
      <n v="97.290000915527344">
        <tpls c="8">
          <tpl fld="1" item="61"/>
          <tpl hier="17" item="3"/>
          <tpl hier="19" item="14"/>
          <tpl hier="20" item="2"/>
          <tpl hier="22" item="7"/>
          <tpl hier="23" item="5"/>
          <tpl hier="24" item="4"/>
          <tpl fld="0" item="1"/>
        </tpls>
      </n>
      <n v="32.430000305175781">
        <tpls c="8">
          <tpl fld="1" item="33"/>
          <tpl hier="17" item="3"/>
          <tpl hier="19" item="14"/>
          <tpl hier="20" item="2"/>
          <tpl hier="22" item="7"/>
          <tpl hier="23" item="5"/>
          <tpl hier="24" item="4"/>
          <tpl fld="0" item="1"/>
        </tpls>
      </n>
      <m>
        <tpls c="8">
          <tpl fld="1" item="9"/>
          <tpl hier="17" item="3"/>
          <tpl hier="19" item="14"/>
          <tpl hier="20" item="2"/>
          <tpl hier="22" item="7"/>
          <tpl hier="23" item="5"/>
          <tpl hier="24" item="4"/>
          <tpl fld="0" item="1"/>
        </tpls>
      </m>
      <n v="1">
        <tpls c="8">
          <tpl fld="1" item="156"/>
          <tpl hier="17" item="3"/>
          <tpl hier="19" item="14"/>
          <tpl hier="20" item="2"/>
          <tpl hier="22" item="7"/>
          <tpl hier="23" item="5"/>
          <tpl hier="24" item="4"/>
          <tpl fld="0" item="0"/>
        </tpls>
      </n>
      <n v="64.860000610351563">
        <tpls c="8">
          <tpl fld="1" item="156"/>
          <tpl hier="17" item="3"/>
          <tpl hier="19" item="14"/>
          <tpl hier="20" item="2"/>
          <tpl hier="22" item="7"/>
          <tpl hier="23" item="5"/>
          <tpl hier="24" item="4"/>
          <tpl fld="0" item="1"/>
        </tpls>
      </n>
      <m>
        <tpls c="8">
          <tpl fld="1" item="92"/>
          <tpl hier="17" item="3"/>
          <tpl hier="19" item="14"/>
          <tpl hier="20" item="2"/>
          <tpl hier="22" item="7"/>
          <tpl hier="23" item="5"/>
          <tpl hier="24" item="4"/>
          <tpl fld="0" item="0"/>
        </tpls>
      </m>
      <m>
        <tpls c="8">
          <tpl fld="1" item="92"/>
          <tpl hier="17" item="3"/>
          <tpl hier="19" item="14"/>
          <tpl hier="20" item="2"/>
          <tpl hier="22" item="7"/>
          <tpl hier="23" item="5"/>
          <tpl hier="24" item="4"/>
          <tpl fld="0" item="1"/>
        </tpls>
      </m>
      <n v="1">
        <tpls c="8">
          <tpl fld="1" item="36"/>
          <tpl hier="17" item="3"/>
          <tpl hier="19" item="14"/>
          <tpl hier="20" item="2"/>
          <tpl hier="22" item="7"/>
          <tpl hier="23" item="5"/>
          <tpl hier="24" item="4"/>
          <tpl fld="0" item="0"/>
        </tpls>
      </n>
      <n v="32.430000305175781">
        <tpls c="8">
          <tpl fld="1" item="36"/>
          <tpl hier="17" item="3"/>
          <tpl hier="19" item="14"/>
          <tpl hier="20" item="2"/>
          <tpl hier="22" item="7"/>
          <tpl hier="23" item="5"/>
          <tpl hier="24" item="4"/>
          <tpl fld="0" item="1"/>
        </tpls>
      </n>
      <n v="208">
        <tpls c="8">
          <tpl hier="16" item="4294967295"/>
          <tpl hier="17" item="3"/>
          <tpl hier="19" item="14"/>
          <tpl hier="20" item="2"/>
          <tpl hier="22" item="7"/>
          <tpl hier="23" item="5"/>
          <tpl hier="24" item="4"/>
          <tpl fld="0" item="0"/>
        </tpls>
      </n>
      <n v="7426.4700698852539">
        <tpls c="8">
          <tpl hier="16" item="4294967295"/>
          <tpl hier="17" item="3"/>
          <tpl hier="19" item="14"/>
          <tpl hier="20" item="2"/>
          <tpl hier="22" item="7"/>
          <tpl hier="23" item="5"/>
          <tpl hier="24" item="4"/>
          <tpl fld="0" item="1"/>
        </tpls>
      </n>
      <m>
        <tpls c="8">
          <tpl fld="1" item="192"/>
          <tpl hier="17" item="3"/>
          <tpl hier="19" item="14"/>
          <tpl hier="20" item="2"/>
          <tpl hier="22" item="7"/>
          <tpl hier="23" item="5"/>
          <tpl hier="24" item="4"/>
          <tpl fld="0" item="0"/>
        </tpls>
      </m>
      <m>
        <tpls c="8">
          <tpl fld="1" item="192"/>
          <tpl hier="17" item="3"/>
          <tpl hier="19" item="14"/>
          <tpl hier="20" item="2"/>
          <tpl hier="22" item="7"/>
          <tpl hier="23" item="5"/>
          <tpl hier="24" item="4"/>
          <tpl fld="0" item="1"/>
        </tpls>
      </m>
      <m>
        <tpls c="8">
          <tpl fld="1" item="184"/>
          <tpl hier="17" item="3"/>
          <tpl hier="19" item="14"/>
          <tpl hier="20" item="2"/>
          <tpl hier="22" item="7"/>
          <tpl hier="23" item="5"/>
          <tpl hier="24" item="4"/>
          <tpl fld="0" item="0"/>
        </tpls>
      </m>
      <m>
        <tpls c="8">
          <tpl fld="1" item="184"/>
          <tpl hier="17" item="3"/>
          <tpl hier="19" item="14"/>
          <tpl hier="20" item="2"/>
          <tpl hier="22" item="7"/>
          <tpl hier="23" item="5"/>
          <tpl hier="24" item="4"/>
          <tpl fld="0" item="1"/>
        </tpls>
      </m>
      <n v="1">
        <tpls c="8">
          <tpl fld="1" item="176"/>
          <tpl hier="17" item="3"/>
          <tpl hier="19" item="14"/>
          <tpl hier="20" item="2"/>
          <tpl hier="22" item="7"/>
          <tpl hier="23" item="5"/>
          <tpl hier="24" item="4"/>
          <tpl fld="0" item="0"/>
        </tpls>
      </n>
      <n v="32.430000305175781">
        <tpls c="8">
          <tpl fld="1" item="176"/>
          <tpl hier="17" item="3"/>
          <tpl hier="19" item="14"/>
          <tpl hier="20" item="2"/>
          <tpl hier="22" item="7"/>
          <tpl hier="23" item="5"/>
          <tpl hier="24" item="4"/>
          <tpl fld="0" item="1"/>
        </tpls>
      </n>
      <n v="3">
        <tpls c="8">
          <tpl fld="1" item="168"/>
          <tpl hier="17" item="3"/>
          <tpl hier="19" item="14"/>
          <tpl hier="20" item="2"/>
          <tpl hier="22" item="7"/>
          <tpl hier="23" item="5"/>
          <tpl hier="24" item="4"/>
          <tpl fld="0" item="0"/>
        </tpls>
      </n>
      <n v="129.72000122070313">
        <tpls c="8">
          <tpl fld="1" item="168"/>
          <tpl hier="17" item="3"/>
          <tpl hier="19" item="14"/>
          <tpl hier="20" item="2"/>
          <tpl hier="22" item="7"/>
          <tpl hier="23" item="5"/>
          <tpl hier="24" item="4"/>
          <tpl fld="0" item="1"/>
        </tpls>
      </n>
      <m>
        <tpls c="8">
          <tpl fld="1" item="160"/>
          <tpl hier="17" item="3"/>
          <tpl hier="19" item="14"/>
          <tpl hier="20" item="2"/>
          <tpl hier="22" item="7"/>
          <tpl hier="23" item="5"/>
          <tpl hier="24" item="4"/>
          <tpl fld="0" item="0"/>
        </tpls>
      </m>
      <m>
        <tpls c="8">
          <tpl fld="1" item="160"/>
          <tpl hier="17" item="3"/>
          <tpl hier="19" item="14"/>
          <tpl hier="20" item="2"/>
          <tpl hier="22" item="7"/>
          <tpl hier="23" item="5"/>
          <tpl hier="24" item="4"/>
          <tpl fld="0" item="1"/>
        </tpls>
      </m>
      <m>
        <tpls c="8">
          <tpl fld="1" item="152"/>
          <tpl hier="17" item="3"/>
          <tpl hier="19" item="14"/>
          <tpl hier="20" item="2"/>
          <tpl hier="22" item="7"/>
          <tpl hier="23" item="5"/>
          <tpl hier="24" item="4"/>
          <tpl fld="0" item="0"/>
        </tpls>
      </m>
      <m>
        <tpls c="8">
          <tpl fld="1" item="152"/>
          <tpl hier="17" item="3"/>
          <tpl hier="19" item="14"/>
          <tpl hier="20" item="2"/>
          <tpl hier="22" item="7"/>
          <tpl hier="23" item="5"/>
          <tpl hier="24" item="4"/>
          <tpl fld="0" item="1"/>
        </tpls>
      </m>
      <m>
        <tpls c="8">
          <tpl fld="1" item="144"/>
          <tpl hier="17" item="3"/>
          <tpl hier="19" item="14"/>
          <tpl hier="20" item="2"/>
          <tpl hier="22" item="7"/>
          <tpl hier="23" item="5"/>
          <tpl hier="24" item="4"/>
          <tpl fld="0" item="0"/>
        </tpls>
      </m>
      <m>
        <tpls c="8">
          <tpl fld="1" item="144"/>
          <tpl hier="17" item="3"/>
          <tpl hier="19" item="14"/>
          <tpl hier="20" item="2"/>
          <tpl hier="22" item="7"/>
          <tpl hier="23" item="5"/>
          <tpl hier="24" item="4"/>
          <tpl fld="0" item="1"/>
        </tpls>
      </m>
      <n v="1">
        <tpls c="8">
          <tpl fld="1" item="136"/>
          <tpl hier="17" item="3"/>
          <tpl hier="19" item="14"/>
          <tpl hier="20" item="2"/>
          <tpl hier="22" item="7"/>
          <tpl hier="23" item="5"/>
          <tpl hier="24" item="4"/>
          <tpl fld="0" item="0"/>
        </tpls>
      </n>
      <n v="32.430000305175781">
        <tpls c="8">
          <tpl fld="1" item="136"/>
          <tpl hier="17" item="3"/>
          <tpl hier="19" item="14"/>
          <tpl hier="20" item="2"/>
          <tpl hier="22" item="7"/>
          <tpl hier="23" item="5"/>
          <tpl hier="24" item="4"/>
          <tpl fld="0" item="1"/>
        </tpls>
      </n>
      <m>
        <tpls c="8">
          <tpl fld="1" item="128"/>
          <tpl hier="17" item="3"/>
          <tpl hier="19" item="14"/>
          <tpl hier="20" item="2"/>
          <tpl hier="22" item="7"/>
          <tpl hier="23" item="5"/>
          <tpl hier="24" item="4"/>
          <tpl fld="0" item="0"/>
        </tpls>
      </m>
      <m>
        <tpls c="8">
          <tpl fld="1" item="128"/>
          <tpl hier="17" item="3"/>
          <tpl hier="19" item="14"/>
          <tpl hier="20" item="2"/>
          <tpl hier="22" item="7"/>
          <tpl hier="23" item="5"/>
          <tpl hier="24" item="4"/>
          <tpl fld="0" item="1"/>
        </tpls>
      </m>
      <n v="3">
        <tpls c="8">
          <tpl fld="1" item="120"/>
          <tpl hier="17" item="3"/>
          <tpl hier="19" item="14"/>
          <tpl hier="20" item="2"/>
          <tpl hier="22" item="7"/>
          <tpl hier="23" item="5"/>
          <tpl hier="24" item="4"/>
          <tpl fld="0" item="0"/>
        </tpls>
      </n>
      <n v="97.290000915527344">
        <tpls c="8">
          <tpl fld="1" item="120"/>
          <tpl hier="17" item="3"/>
          <tpl hier="19" item="14"/>
          <tpl hier="20" item="2"/>
          <tpl hier="22" item="7"/>
          <tpl hier="23" item="5"/>
          <tpl hier="24" item="4"/>
          <tpl fld="0" item="1"/>
        </tpls>
      </n>
      <n v="1">
        <tpls c="8">
          <tpl fld="1" item="112"/>
          <tpl hier="17" item="3"/>
          <tpl hier="19" item="14"/>
          <tpl hier="20" item="2"/>
          <tpl hier="22" item="7"/>
          <tpl hier="23" item="5"/>
          <tpl hier="24" item="4"/>
          <tpl fld="0" item="0"/>
        </tpls>
      </n>
      <n v="32.430000305175781">
        <tpls c="8">
          <tpl fld="1" item="112"/>
          <tpl hier="17" item="3"/>
          <tpl hier="19" item="14"/>
          <tpl hier="20" item="2"/>
          <tpl hier="22" item="7"/>
          <tpl hier="23" item="5"/>
          <tpl hier="24" item="4"/>
          <tpl fld="0" item="1"/>
        </tpls>
      </n>
      <n v="1">
        <tpls c="8">
          <tpl fld="1" item="104"/>
          <tpl hier="17" item="3"/>
          <tpl hier="19" item="14"/>
          <tpl hier="20" item="2"/>
          <tpl hier="22" item="7"/>
          <tpl hier="23" item="5"/>
          <tpl hier="24" item="4"/>
          <tpl fld="0" item="0"/>
        </tpls>
      </n>
      <n v="32.430000305175781">
        <tpls c="8">
          <tpl fld="1" item="104"/>
          <tpl hier="17" item="3"/>
          <tpl hier="19" item="14"/>
          <tpl hier="20" item="2"/>
          <tpl hier="22" item="7"/>
          <tpl hier="23" item="5"/>
          <tpl hier="24" item="4"/>
          <tpl fld="0" item="1"/>
        </tpls>
      </n>
      <m>
        <tpls c="8">
          <tpl fld="1" item="96"/>
          <tpl hier="17" item="3"/>
          <tpl hier="19" item="14"/>
          <tpl hier="20" item="2"/>
          <tpl hier="22" item="7"/>
          <tpl hier="23" item="5"/>
          <tpl hier="24" item="4"/>
          <tpl fld="0" item="0"/>
        </tpls>
      </m>
      <m>
        <tpls c="8">
          <tpl fld="1" item="96"/>
          <tpl hier="17" item="3"/>
          <tpl hier="19" item="14"/>
          <tpl hier="20" item="2"/>
          <tpl hier="22" item="7"/>
          <tpl hier="23" item="5"/>
          <tpl hier="24" item="4"/>
          <tpl fld="0" item="1"/>
        </tpls>
      </m>
      <n v="1">
        <tpls c="8">
          <tpl fld="1" item="88"/>
          <tpl hier="17" item="3"/>
          <tpl hier="19" item="14"/>
          <tpl hier="20" item="2"/>
          <tpl hier="22" item="7"/>
          <tpl hier="23" item="5"/>
          <tpl hier="24" item="4"/>
          <tpl fld="0" item="0"/>
        </tpls>
      </n>
      <n v="32.430000305175781">
        <tpls c="8">
          <tpl fld="1" item="88"/>
          <tpl hier="17" item="3"/>
          <tpl hier="19" item="14"/>
          <tpl hier="20" item="2"/>
          <tpl hier="22" item="7"/>
          <tpl hier="23" item="5"/>
          <tpl hier="24" item="4"/>
          <tpl fld="0" item="1"/>
        </tpls>
      </n>
      <m>
        <tpls c="8">
          <tpl fld="1" item="80"/>
          <tpl hier="17" item="3"/>
          <tpl hier="19" item="14"/>
          <tpl hier="20" item="2"/>
          <tpl hier="22" item="7"/>
          <tpl hier="23" item="5"/>
          <tpl hier="24" item="4"/>
          <tpl fld="0" item="0"/>
        </tpls>
      </m>
      <m>
        <tpls c="8">
          <tpl fld="1" item="80"/>
          <tpl hier="17" item="3"/>
          <tpl hier="19" item="14"/>
          <tpl hier="20" item="2"/>
          <tpl hier="22" item="7"/>
          <tpl hier="23" item="5"/>
          <tpl hier="24" item="4"/>
          <tpl fld="0" item="1"/>
        </tpls>
      </m>
      <n v="4">
        <tpls c="8">
          <tpl fld="1" item="72"/>
          <tpl hier="17" item="3"/>
          <tpl hier="19" item="14"/>
          <tpl hier="20" item="2"/>
          <tpl hier="22" item="7"/>
          <tpl hier="23" item="5"/>
          <tpl hier="24" item="4"/>
          <tpl fld="0" item="0"/>
        </tpls>
      </n>
      <n v="162.15000152587891">
        <tpls c="8">
          <tpl fld="1" item="72"/>
          <tpl hier="17" item="3"/>
          <tpl hier="19" item="14"/>
          <tpl hier="20" item="2"/>
          <tpl hier="22" item="7"/>
          <tpl hier="23" item="5"/>
          <tpl hier="24" item="4"/>
          <tpl fld="0" item="1"/>
        </tpls>
      </n>
      <m>
        <tpls c="8">
          <tpl fld="1" item="64"/>
          <tpl hier="17" item="3"/>
          <tpl hier="19" item="14"/>
          <tpl hier="20" item="2"/>
          <tpl hier="22" item="7"/>
          <tpl hier="23" item="5"/>
          <tpl hier="24" item="4"/>
          <tpl fld="0" item="0"/>
        </tpls>
      </m>
      <m>
        <tpls c="8">
          <tpl fld="1" item="64"/>
          <tpl hier="17" item="3"/>
          <tpl hier="19" item="14"/>
          <tpl hier="20" item="2"/>
          <tpl hier="22" item="7"/>
          <tpl hier="23" item="5"/>
          <tpl hier="24" item="4"/>
          <tpl fld="0" item="1"/>
        </tpls>
      </m>
      <m>
        <tpls c="8">
          <tpl fld="1" item="56"/>
          <tpl hier="17" item="3"/>
          <tpl hier="19" item="14"/>
          <tpl hier="20" item="2"/>
          <tpl hier="22" item="7"/>
          <tpl hier="23" item="5"/>
          <tpl hier="24" item="4"/>
          <tpl fld="0" item="0"/>
        </tpls>
      </m>
      <m>
        <tpls c="8">
          <tpl fld="1" item="56"/>
          <tpl hier="17" item="3"/>
          <tpl hier="19" item="14"/>
          <tpl hier="20" item="2"/>
          <tpl hier="22" item="7"/>
          <tpl hier="23" item="5"/>
          <tpl hier="24" item="4"/>
          <tpl fld="0" item="1"/>
        </tpls>
      </m>
      <n v="2">
        <tpls c="8">
          <tpl fld="1" item="48"/>
          <tpl hier="17" item="3"/>
          <tpl hier="19" item="14"/>
          <tpl hier="20" item="2"/>
          <tpl hier="22" item="7"/>
          <tpl hier="23" item="5"/>
          <tpl hier="24" item="4"/>
          <tpl fld="0" item="0"/>
        </tpls>
      </n>
      <n v="64.860000610351563">
        <tpls c="8">
          <tpl fld="1" item="48"/>
          <tpl hier="17" item="3"/>
          <tpl hier="19" item="14"/>
          <tpl hier="20" item="2"/>
          <tpl hier="22" item="7"/>
          <tpl hier="23" item="5"/>
          <tpl hier="24" item="4"/>
          <tpl fld="0" item="1"/>
        </tpls>
      </n>
      <n v="1">
        <tpls c="8">
          <tpl fld="1" item="40"/>
          <tpl hier="17" item="3"/>
          <tpl hier="19" item="14"/>
          <tpl hier="20" item="2"/>
          <tpl hier="22" item="7"/>
          <tpl hier="23" item="5"/>
          <tpl hier="24" item="4"/>
          <tpl fld="0" item="0"/>
        </tpls>
      </n>
      <n v="32.430000305175781">
        <tpls c="8">
          <tpl fld="1" item="40"/>
          <tpl hier="17" item="3"/>
          <tpl hier="19" item="14"/>
          <tpl hier="20" item="2"/>
          <tpl hier="22" item="7"/>
          <tpl hier="23" item="5"/>
          <tpl hier="24" item="4"/>
          <tpl fld="0" item="1"/>
        </tpls>
      </n>
      <m>
        <tpls c="8">
          <tpl fld="1" item="32"/>
          <tpl hier="17" item="3"/>
          <tpl hier="19" item="14"/>
          <tpl hier="20" item="2"/>
          <tpl hier="22" item="7"/>
          <tpl hier="23" item="5"/>
          <tpl hier="24" item="4"/>
          <tpl fld="0" item="0"/>
        </tpls>
      </m>
      <m>
        <tpls c="8">
          <tpl fld="1" item="32"/>
          <tpl hier="17" item="3"/>
          <tpl hier="19" item="14"/>
          <tpl hier="20" item="2"/>
          <tpl hier="22" item="7"/>
          <tpl hier="23" item="5"/>
          <tpl hier="24" item="4"/>
          <tpl fld="0" item="1"/>
        </tpls>
      </m>
      <m>
        <tpls c="8">
          <tpl fld="1" item="24"/>
          <tpl hier="17" item="3"/>
          <tpl hier="19" item="14"/>
          <tpl hier="20" item="2"/>
          <tpl hier="22" item="7"/>
          <tpl hier="23" item="5"/>
          <tpl hier="24" item="4"/>
          <tpl fld="0" item="0"/>
        </tpls>
      </m>
      <m>
        <tpls c="8">
          <tpl fld="1" item="24"/>
          <tpl hier="17" item="3"/>
          <tpl hier="19" item="14"/>
          <tpl hier="20" item="2"/>
          <tpl hier="22" item="7"/>
          <tpl hier="23" item="5"/>
          <tpl hier="24" item="4"/>
          <tpl fld="0" item="1"/>
        </tpls>
      </m>
      <n v="1">
        <tpls c="8">
          <tpl fld="1" item="16"/>
          <tpl hier="17" item="3"/>
          <tpl hier="19" item="14"/>
          <tpl hier="20" item="2"/>
          <tpl hier="22" item="7"/>
          <tpl hier="23" item="5"/>
          <tpl hier="24" item="4"/>
          <tpl fld="0" item="0"/>
        </tpls>
      </n>
      <n v="32.430000305175781">
        <tpls c="8">
          <tpl fld="1" item="16"/>
          <tpl hier="17" item="3"/>
          <tpl hier="19" item="14"/>
          <tpl hier="20" item="2"/>
          <tpl hier="22" item="7"/>
          <tpl hier="23" item="5"/>
          <tpl hier="24" item="4"/>
          <tpl fld="0" item="1"/>
        </tpls>
      </n>
      <n v="1">
        <tpls c="8">
          <tpl fld="1" item="8"/>
          <tpl hier="17" item="3"/>
          <tpl hier="19" item="14"/>
          <tpl hier="20" item="2"/>
          <tpl hier="22" item="7"/>
          <tpl hier="23" item="5"/>
          <tpl hier="24" item="4"/>
          <tpl fld="0" item="0"/>
        </tpls>
      </n>
      <n v="32.430000305175781">
        <tpls c="8">
          <tpl fld="1" item="8"/>
          <tpl hier="17" item="3"/>
          <tpl hier="19" item="14"/>
          <tpl hier="20" item="2"/>
          <tpl hier="22" item="7"/>
          <tpl hier="23" item="5"/>
          <tpl hier="24" item="4"/>
          <tpl fld="0" item="1"/>
        </tpls>
      </n>
      <n v="2">
        <tpls c="8">
          <tpl fld="1" item="0"/>
          <tpl hier="17" item="3"/>
          <tpl hier="19" item="14"/>
          <tpl hier="20" item="2"/>
          <tpl hier="22" item="7"/>
          <tpl hier="23" item="5"/>
          <tpl hier="24" item="4"/>
          <tpl fld="0" item="0"/>
        </tpls>
      </n>
      <n v="64.860000610351563">
        <tpls c="8">
          <tpl fld="1" item="0"/>
          <tpl hier="17" item="3"/>
          <tpl hier="19" item="14"/>
          <tpl hier="20" item="2"/>
          <tpl hier="22" item="7"/>
          <tpl hier="23" item="5"/>
          <tpl hier="24" item="4"/>
          <tpl fld="0" item="1"/>
        </tpls>
      </n>
      <n v="32.430000305175781">
        <tpls c="8">
          <tpl fld="1" item="71"/>
          <tpl hier="17" item="3"/>
          <tpl hier="19" item="14"/>
          <tpl hier="20" item="2"/>
          <tpl hier="22" item="7"/>
          <tpl hier="23" item="5"/>
          <tpl hier="24" item="4"/>
          <tpl fld="0" item="1"/>
        </tpls>
      </n>
      <m>
        <tpls c="8">
          <tpl fld="1" item="15"/>
          <tpl hier="17" item="3"/>
          <tpl hier="19" item="14"/>
          <tpl hier="20" item="2"/>
          <tpl hier="22" item="7"/>
          <tpl hier="23" item="5"/>
          <tpl hier="24" item="4"/>
          <tpl fld="0" item="1"/>
        </tpls>
      </m>
      <m>
        <tpls c="8">
          <tpl fld="1" item="23"/>
          <tpl hier="17" item="3"/>
          <tpl hier="19" item="14"/>
          <tpl hier="20" item="2"/>
          <tpl hier="22" item="7"/>
          <tpl hier="23" item="5"/>
          <tpl hier="24" item="4"/>
          <tpl fld="0" item="1"/>
        </tpls>
      </m>
      <n v="32.430000305175781">
        <tpls c="8">
          <tpl fld="1" item="1"/>
          <tpl hier="17" item="3"/>
          <tpl hier="19" item="14"/>
          <tpl hier="20" item="2"/>
          <tpl hier="22" item="7"/>
          <tpl hier="23" item="5"/>
          <tpl hier="24" item="4"/>
          <tpl fld="0" item="1"/>
        </tpls>
      </n>
      <m>
        <tpls c="8">
          <tpl fld="1" item="57"/>
          <tpl hier="17" item="3"/>
          <tpl hier="19" item="14"/>
          <tpl hier="20" item="2"/>
          <tpl hier="22" item="7"/>
          <tpl hier="23" item="5"/>
          <tpl hier="24" item="4"/>
          <tpl fld="0" item="1"/>
        </tpls>
      </m>
      <n v="32.430000305175781">
        <tpls c="8">
          <tpl fld="1" item="129"/>
          <tpl hier="17" item="3"/>
          <tpl hier="19" item="14"/>
          <tpl hier="20" item="2"/>
          <tpl hier="22" item="7"/>
          <tpl hier="23" item="5"/>
          <tpl hier="24" item="4"/>
          <tpl fld="0" item="1"/>
        </tpls>
      </n>
      <m>
        <tpls c="8">
          <tpl fld="1" item="28"/>
          <tpl hier="17" item="3"/>
          <tpl hier="19" item="14"/>
          <tpl hier="20" item="2"/>
          <tpl hier="22" item="7"/>
          <tpl hier="23" item="5"/>
          <tpl hier="24" item="4"/>
          <tpl fld="0" item="1"/>
        </tpls>
      </m>
      <n v="64.860000610351563">
        <tpls c="8">
          <tpl fld="1" item="84"/>
          <tpl hier="17" item="3"/>
          <tpl hier="19" item="14"/>
          <tpl hier="20" item="2"/>
          <tpl hier="22" item="7"/>
          <tpl hier="23" item="5"/>
          <tpl hier="24" item="4"/>
          <tpl fld="0" item="1"/>
        </tpls>
      </n>
      <n v="64.860000610351563">
        <tpls c="8">
          <tpl fld="1" item="140"/>
          <tpl hier="17" item="3"/>
          <tpl hier="19" item="14"/>
          <tpl hier="20" item="2"/>
          <tpl hier="22" item="7"/>
          <tpl hier="23" item="5"/>
          <tpl hier="24" item="4"/>
          <tpl fld="0" item="1"/>
        </tpls>
      </n>
      <m>
        <tpls c="8">
          <tpl fld="1" item="188"/>
          <tpl hier="17" item="3"/>
          <tpl hier="19" item="14"/>
          <tpl hier="20" item="2"/>
          <tpl hier="22" item="7"/>
          <tpl hier="23" item="5"/>
          <tpl hier="24" item="4"/>
          <tpl fld="0" item="0"/>
        </tpls>
      </m>
      <m>
        <tpls c="8">
          <tpl fld="1" item="188"/>
          <tpl hier="17" item="3"/>
          <tpl hier="19" item="14"/>
          <tpl hier="20" item="2"/>
          <tpl hier="22" item="7"/>
          <tpl hier="23" item="5"/>
          <tpl hier="24" item="4"/>
          <tpl fld="0" item="1"/>
        </tpls>
      </m>
      <n v="2">
        <tpls c="8">
          <tpl fld="1" item="108"/>
          <tpl hier="17" item="3"/>
          <tpl hier="19" item="14"/>
          <tpl hier="20" item="2"/>
          <tpl hier="22" item="7"/>
          <tpl hier="23" item="5"/>
          <tpl hier="24" item="4"/>
          <tpl fld="0" item="0"/>
        </tpls>
      </n>
      <n v="97.290000915527344">
        <tpls c="8">
          <tpl fld="1" item="108"/>
          <tpl hier="17" item="3"/>
          <tpl hier="19" item="14"/>
          <tpl hier="20" item="2"/>
          <tpl hier="22" item="7"/>
          <tpl hier="23" item="5"/>
          <tpl hier="24" item="4"/>
          <tpl fld="0" item="1"/>
        </tpls>
      </n>
      <n v="1">
        <tpls c="8">
          <tpl fld="1" item="44"/>
          <tpl hier="17" item="3"/>
          <tpl hier="19" item="14"/>
          <tpl hier="20" item="2"/>
          <tpl hier="22" item="7"/>
          <tpl hier="23" item="5"/>
          <tpl hier="24" item="4"/>
          <tpl fld="0" item="0"/>
        </tpls>
      </n>
      <n v="32.430000305175781">
        <tpls c="8">
          <tpl fld="1" item="44"/>
          <tpl hier="17" item="3"/>
          <tpl hier="19" item="14"/>
          <tpl hier="20" item="2"/>
          <tpl hier="22" item="7"/>
          <tpl hier="23" item="5"/>
          <tpl hier="24" item="4"/>
          <tpl fld="0" item="1"/>
        </tpls>
      </n>
      <n v="2">
        <tpls c="8">
          <tpl fld="1" item="199"/>
          <tpl hier="17" item="3"/>
          <tpl hier="19" item="14"/>
          <tpl hier="20" item="2"/>
          <tpl hier="22" item="7"/>
          <tpl hier="23" item="5"/>
          <tpl hier="24" item="4"/>
          <tpl fld="0" item="0"/>
        </tpls>
      </n>
      <n v="64.860000610351563">
        <tpls c="8">
          <tpl fld="1" item="199"/>
          <tpl hier="17" item="3"/>
          <tpl hier="19" item="14"/>
          <tpl hier="20" item="2"/>
          <tpl hier="22" item="7"/>
          <tpl hier="23" item="5"/>
          <tpl hier="24" item="4"/>
          <tpl fld="0" item="1"/>
        </tpls>
      </n>
      <n v="2">
        <tpls c="8">
          <tpl fld="1" item="191"/>
          <tpl hier="17" item="3"/>
          <tpl hier="19" item="14"/>
          <tpl hier="20" item="2"/>
          <tpl hier="22" item="7"/>
          <tpl hier="23" item="5"/>
          <tpl hier="24" item="4"/>
          <tpl fld="0" item="0"/>
        </tpls>
      </n>
      <n v="64.860000610351563">
        <tpls c="8">
          <tpl fld="1" item="191"/>
          <tpl hier="17" item="3"/>
          <tpl hier="19" item="14"/>
          <tpl hier="20" item="2"/>
          <tpl hier="22" item="7"/>
          <tpl hier="23" item="5"/>
          <tpl hier="24" item="4"/>
          <tpl fld="0" item="1"/>
        </tpls>
      </n>
      <n v="3">
        <tpls c="8">
          <tpl fld="1" item="183"/>
          <tpl hier="17" item="3"/>
          <tpl hier="19" item="14"/>
          <tpl hier="20" item="2"/>
          <tpl hier="22" item="7"/>
          <tpl hier="23" item="5"/>
          <tpl hier="24" item="4"/>
          <tpl fld="0" item="0"/>
        </tpls>
      </n>
      <n v="129.72000122070313">
        <tpls c="8">
          <tpl fld="1" item="183"/>
          <tpl hier="17" item="3"/>
          <tpl hier="19" item="14"/>
          <tpl hier="20" item="2"/>
          <tpl hier="22" item="7"/>
          <tpl hier="23" item="5"/>
          <tpl hier="24" item="4"/>
          <tpl fld="0" item="1"/>
        </tpls>
      </n>
      <n v="2">
        <tpls c="8">
          <tpl fld="1" item="175"/>
          <tpl hier="17" item="3"/>
          <tpl hier="19" item="14"/>
          <tpl hier="20" item="2"/>
          <tpl hier="22" item="7"/>
          <tpl hier="23" item="5"/>
          <tpl hier="24" item="4"/>
          <tpl fld="0" item="0"/>
        </tpls>
      </n>
      <n v="64.860000610351563">
        <tpls c="8">
          <tpl fld="1" item="175"/>
          <tpl hier="17" item="3"/>
          <tpl hier="19" item="14"/>
          <tpl hier="20" item="2"/>
          <tpl hier="22" item="7"/>
          <tpl hier="23" item="5"/>
          <tpl hier="24" item="4"/>
          <tpl fld="0" item="1"/>
        </tpls>
      </n>
      <n v="2">
        <tpls c="8">
          <tpl fld="1" item="167"/>
          <tpl hier="17" item="3"/>
          <tpl hier="19" item="14"/>
          <tpl hier="20" item="2"/>
          <tpl hier="22" item="7"/>
          <tpl hier="23" item="5"/>
          <tpl hier="24" item="4"/>
          <tpl fld="0" item="0"/>
        </tpls>
      </n>
      <n v="64.860000610351563">
        <tpls c="8">
          <tpl fld="1" item="167"/>
          <tpl hier="17" item="3"/>
          <tpl hier="19" item="14"/>
          <tpl hier="20" item="2"/>
          <tpl hier="22" item="7"/>
          <tpl hier="23" item="5"/>
          <tpl hier="24" item="4"/>
          <tpl fld="0" item="1"/>
        </tpls>
      </n>
      <m>
        <tpls c="8">
          <tpl fld="1" item="159"/>
          <tpl hier="17" item="3"/>
          <tpl hier="19" item="14"/>
          <tpl hier="20" item="2"/>
          <tpl hier="22" item="7"/>
          <tpl hier="23" item="5"/>
          <tpl hier="24" item="4"/>
          <tpl fld="0" item="0"/>
        </tpls>
      </m>
      <m>
        <tpls c="8">
          <tpl fld="1" item="159"/>
          <tpl hier="17" item="3"/>
          <tpl hier="19" item="14"/>
          <tpl hier="20" item="2"/>
          <tpl hier="22" item="7"/>
          <tpl hier="23" item="5"/>
          <tpl hier="24" item="4"/>
          <tpl fld="0" item="1"/>
        </tpls>
      </m>
      <m>
        <tpls c="8">
          <tpl fld="1" item="151"/>
          <tpl hier="17" item="3"/>
          <tpl hier="19" item="14"/>
          <tpl hier="20" item="2"/>
          <tpl hier="22" item="7"/>
          <tpl hier="23" item="5"/>
          <tpl hier="24" item="4"/>
          <tpl fld="0" item="0"/>
        </tpls>
      </m>
      <m>
        <tpls c="8">
          <tpl fld="1" item="151"/>
          <tpl hier="17" item="3"/>
          <tpl hier="19" item="14"/>
          <tpl hier="20" item="2"/>
          <tpl hier="22" item="7"/>
          <tpl hier="23" item="5"/>
          <tpl hier="24" item="4"/>
          <tpl fld="0" item="1"/>
        </tpls>
      </m>
      <n v="1">
        <tpls c="8">
          <tpl fld="1" item="143"/>
          <tpl hier="17" item="3"/>
          <tpl hier="19" item="14"/>
          <tpl hier="20" item="2"/>
          <tpl hier="22" item="7"/>
          <tpl hier="23" item="5"/>
          <tpl hier="24" item="4"/>
          <tpl fld="0" item="0"/>
        </tpls>
      </n>
      <n v="32.430000305175781">
        <tpls c="8">
          <tpl fld="1" item="143"/>
          <tpl hier="17" item="3"/>
          <tpl hier="19" item="14"/>
          <tpl hier="20" item="2"/>
          <tpl hier="22" item="7"/>
          <tpl hier="23" item="5"/>
          <tpl hier="24" item="4"/>
          <tpl fld="0" item="1"/>
        </tpls>
      </n>
      <n v="2">
        <tpls c="8">
          <tpl fld="1" item="135"/>
          <tpl hier="17" item="3"/>
          <tpl hier="19" item="14"/>
          <tpl hier="20" item="2"/>
          <tpl hier="22" item="7"/>
          <tpl hier="23" item="5"/>
          <tpl hier="24" item="4"/>
          <tpl fld="0" item="0"/>
        </tpls>
      </n>
      <n v="64.860000610351563">
        <tpls c="8">
          <tpl fld="1" item="135"/>
          <tpl hier="17" item="3"/>
          <tpl hier="19" item="14"/>
          <tpl hier="20" item="2"/>
          <tpl hier="22" item="7"/>
          <tpl hier="23" item="5"/>
          <tpl hier="24" item="4"/>
          <tpl fld="0" item="1"/>
        </tpls>
      </n>
      <n v="1">
        <tpls c="8">
          <tpl fld="1" item="127"/>
          <tpl hier="17" item="3"/>
          <tpl hier="19" item="14"/>
          <tpl hier="20" item="2"/>
          <tpl hier="22" item="7"/>
          <tpl hier="23" item="5"/>
          <tpl hier="24" item="4"/>
          <tpl fld="0" item="0"/>
        </tpls>
      </n>
      <n v="64.860000610351563">
        <tpls c="8">
          <tpl fld="1" item="127"/>
          <tpl hier="17" item="3"/>
          <tpl hier="19" item="14"/>
          <tpl hier="20" item="2"/>
          <tpl hier="22" item="7"/>
          <tpl hier="23" item="5"/>
          <tpl hier="24" item="4"/>
          <tpl fld="0" item="1"/>
        </tpls>
      </n>
      <n v="1">
        <tpls c="8">
          <tpl fld="1" item="119"/>
          <tpl hier="17" item="3"/>
          <tpl hier="19" item="14"/>
          <tpl hier="20" item="2"/>
          <tpl hier="22" item="7"/>
          <tpl hier="23" item="5"/>
          <tpl hier="24" item="4"/>
          <tpl fld="0" item="0"/>
        </tpls>
      </n>
      <n v="32.430000305175781">
        <tpls c="8">
          <tpl fld="1" item="119"/>
          <tpl hier="17" item="3"/>
          <tpl hier="19" item="14"/>
          <tpl hier="20" item="2"/>
          <tpl hier="22" item="7"/>
          <tpl hier="23" item="5"/>
          <tpl hier="24" item="4"/>
          <tpl fld="0" item="1"/>
        </tpls>
      </n>
      <n v="1">
        <tpls c="8">
          <tpl fld="1" item="111"/>
          <tpl hier="17" item="3"/>
          <tpl hier="19" item="14"/>
          <tpl hier="20" item="2"/>
          <tpl hier="22" item="7"/>
          <tpl hier="23" item="5"/>
          <tpl hier="24" item="4"/>
          <tpl fld="0" item="0"/>
        </tpls>
      </n>
      <n v="32.430000305175781">
        <tpls c="8">
          <tpl fld="1" item="111"/>
          <tpl hier="17" item="3"/>
          <tpl hier="19" item="14"/>
          <tpl hier="20" item="2"/>
          <tpl hier="22" item="7"/>
          <tpl hier="23" item="5"/>
          <tpl hier="24" item="4"/>
          <tpl fld="0" item="1"/>
        </tpls>
      </n>
      <m>
        <tpls c="8">
          <tpl fld="1" item="103"/>
          <tpl hier="17" item="3"/>
          <tpl hier="19" item="14"/>
          <tpl hier="20" item="2"/>
          <tpl hier="22" item="7"/>
          <tpl hier="23" item="5"/>
          <tpl hier="24" item="4"/>
          <tpl fld="0" item="0"/>
        </tpls>
      </m>
      <m>
        <tpls c="8">
          <tpl fld="1" item="103"/>
          <tpl hier="17" item="3"/>
          <tpl hier="19" item="14"/>
          <tpl hier="20" item="2"/>
          <tpl hier="22" item="7"/>
          <tpl hier="23" item="5"/>
          <tpl hier="24" item="4"/>
          <tpl fld="0" item="1"/>
        </tpls>
      </m>
      <n v="1">
        <tpls c="8">
          <tpl fld="1" item="95"/>
          <tpl hier="17" item="3"/>
          <tpl hier="19" item="14"/>
          <tpl hier="20" item="2"/>
          <tpl hier="22" item="7"/>
          <tpl hier="23" item="5"/>
          <tpl hier="24" item="4"/>
          <tpl fld="0" item="0"/>
        </tpls>
      </n>
      <n v="64.860000610351563">
        <tpls c="8">
          <tpl fld="1" item="95"/>
          <tpl hier="17" item="3"/>
          <tpl hier="19" item="14"/>
          <tpl hier="20" item="2"/>
          <tpl hier="22" item="7"/>
          <tpl hier="23" item="5"/>
          <tpl hier="24" item="4"/>
          <tpl fld="0" item="1"/>
        </tpls>
      </n>
      <m>
        <tpls c="8">
          <tpl fld="1" item="87"/>
          <tpl hier="17" item="3"/>
          <tpl hier="19" item="14"/>
          <tpl hier="20" item="2"/>
          <tpl hier="22" item="7"/>
          <tpl hier="23" item="5"/>
          <tpl hier="24" item="4"/>
          <tpl fld="0" item="0"/>
        </tpls>
      </m>
      <m>
        <tpls c="8">
          <tpl fld="1" item="87"/>
          <tpl hier="17" item="3"/>
          <tpl hier="19" item="14"/>
          <tpl hier="20" item="2"/>
          <tpl hier="22" item="7"/>
          <tpl hier="23" item="5"/>
          <tpl hier="24" item="4"/>
          <tpl fld="0" item="1"/>
        </tpls>
      </m>
      <n v="1">
        <tpls c="8">
          <tpl fld="1" item="79"/>
          <tpl hier="17" item="3"/>
          <tpl hier="19" item="14"/>
          <tpl hier="20" item="2"/>
          <tpl hier="22" item="7"/>
          <tpl hier="23" item="5"/>
          <tpl hier="24" item="4"/>
          <tpl fld="0" item="0"/>
        </tpls>
      </n>
      <n v="32.430000305175781">
        <tpls c="8">
          <tpl fld="1" item="79"/>
          <tpl hier="17" item="3"/>
          <tpl hier="19" item="14"/>
          <tpl hier="20" item="2"/>
          <tpl hier="22" item="7"/>
          <tpl hier="23" item="5"/>
          <tpl hier="24" item="4"/>
          <tpl fld="0" item="1"/>
        </tpls>
      </n>
      <m>
        <tpls c="8">
          <tpl fld="1" item="63"/>
          <tpl hier="17" item="3"/>
          <tpl hier="19" item="14"/>
          <tpl hier="20" item="2"/>
          <tpl hier="22" item="7"/>
          <tpl hier="23" item="5"/>
          <tpl hier="24" item="4"/>
          <tpl fld="0" item="0"/>
        </tpls>
      </m>
      <m>
        <tpls c="8">
          <tpl fld="1" item="63"/>
          <tpl hier="17" item="3"/>
          <tpl hier="19" item="14"/>
          <tpl hier="20" item="2"/>
          <tpl hier="22" item="7"/>
          <tpl hier="23" item="5"/>
          <tpl hier="24" item="4"/>
          <tpl fld="0" item="1"/>
        </tpls>
      </m>
      <n v="1">
        <tpls c="8">
          <tpl fld="1" item="55"/>
          <tpl hier="17" item="3"/>
          <tpl hier="19" item="14"/>
          <tpl hier="20" item="2"/>
          <tpl hier="22" item="7"/>
          <tpl hier="23" item="5"/>
          <tpl hier="24" item="4"/>
          <tpl fld="0" item="0"/>
        </tpls>
      </n>
      <n v="32.430000305175781">
        <tpls c="8">
          <tpl fld="1" item="55"/>
          <tpl hier="17" item="3"/>
          <tpl hier="19" item="14"/>
          <tpl hier="20" item="2"/>
          <tpl hier="22" item="7"/>
          <tpl hier="23" item="5"/>
          <tpl hier="24" item="4"/>
          <tpl fld="0" item="1"/>
        </tpls>
      </n>
      <n v="1">
        <tpls c="8">
          <tpl fld="1" item="47"/>
          <tpl hier="17" item="3"/>
          <tpl hier="19" item="14"/>
          <tpl hier="20" item="2"/>
          <tpl hier="22" item="7"/>
          <tpl hier="23" item="5"/>
          <tpl hier="24" item="4"/>
          <tpl fld="0" item="0"/>
        </tpls>
      </n>
      <n v="32.430000305175781">
        <tpls c="8">
          <tpl fld="1" item="47"/>
          <tpl hier="17" item="3"/>
          <tpl hier="19" item="14"/>
          <tpl hier="20" item="2"/>
          <tpl hier="22" item="7"/>
          <tpl hier="23" item="5"/>
          <tpl hier="24" item="4"/>
          <tpl fld="0" item="1"/>
        </tpls>
      </n>
      <n v="1">
        <tpls c="8">
          <tpl fld="1" item="39"/>
          <tpl hier="17" item="3"/>
          <tpl hier="19" item="14"/>
          <tpl hier="20" item="2"/>
          <tpl hier="22" item="7"/>
          <tpl hier="23" item="5"/>
          <tpl hier="24" item="4"/>
          <tpl fld="0" item="0"/>
        </tpls>
      </n>
      <n v="32.430000305175781">
        <tpls c="8">
          <tpl fld="1" item="39"/>
          <tpl hier="17" item="3"/>
          <tpl hier="19" item="14"/>
          <tpl hier="20" item="2"/>
          <tpl hier="22" item="7"/>
          <tpl hier="23" item="5"/>
          <tpl hier="24" item="4"/>
          <tpl fld="0" item="1"/>
        </tpls>
      </n>
      <m>
        <tpls c="8">
          <tpl fld="1" item="7"/>
          <tpl hier="17" item="3"/>
          <tpl hier="19" item="14"/>
          <tpl hier="20" item="2"/>
          <tpl hier="22" item="7"/>
          <tpl hier="23" item="5"/>
          <tpl hier="24" item="4"/>
          <tpl fld="0" item="0"/>
        </tpls>
      </m>
      <m>
        <tpls c="8">
          <tpl fld="1" item="7"/>
          <tpl hier="17" item="3"/>
          <tpl hier="19" item="14"/>
          <tpl hier="20" item="2"/>
          <tpl hier="22" item="7"/>
          <tpl hier="23" item="5"/>
          <tpl hier="24" item="4"/>
          <tpl fld="0" item="1"/>
        </tpls>
      </m>
      <n v="1">
        <tpls c="8">
          <tpl fld="1" item="180"/>
          <tpl hier="17" item="3"/>
          <tpl hier="19" item="14"/>
          <tpl hier="20" item="2"/>
          <tpl hier="22" item="7"/>
          <tpl hier="23" item="5"/>
          <tpl hier="24" item="4"/>
          <tpl fld="0" item="0"/>
        </tpls>
      </n>
      <n v="32.430000305175781">
        <tpls c="8">
          <tpl fld="1" item="180"/>
          <tpl hier="17" item="3"/>
          <tpl hier="19" item="14"/>
          <tpl hier="20" item="2"/>
          <tpl hier="22" item="7"/>
          <tpl hier="23" item="5"/>
          <tpl hier="24" item="4"/>
          <tpl fld="0" item="1"/>
        </tpls>
      </n>
      <n v="1">
        <tpls c="8">
          <tpl fld="1" item="132"/>
          <tpl hier="17" item="3"/>
          <tpl hier="19" item="14"/>
          <tpl hier="20" item="2"/>
          <tpl hier="22" item="7"/>
          <tpl hier="23" item="5"/>
          <tpl hier="24" item="4"/>
          <tpl fld="0" item="0"/>
        </tpls>
      </n>
      <n v="32.430000305175781">
        <tpls c="8">
          <tpl fld="1" item="132"/>
          <tpl hier="17" item="3"/>
          <tpl hier="19" item="14"/>
          <tpl hier="20" item="2"/>
          <tpl hier="22" item="7"/>
          <tpl hier="23" item="5"/>
          <tpl hier="24" item="4"/>
          <tpl fld="0" item="1"/>
        </tpls>
      </n>
      <n v="1">
        <tpls c="8">
          <tpl fld="1" item="76"/>
          <tpl hier="17" item="3"/>
          <tpl hier="19" item="14"/>
          <tpl hier="20" item="2"/>
          <tpl hier="22" item="7"/>
          <tpl hier="23" item="5"/>
          <tpl hier="24" item="4"/>
          <tpl fld="0" item="0"/>
        </tpls>
      </n>
      <n v="32.430000305175781">
        <tpls c="8">
          <tpl fld="1" item="76"/>
          <tpl hier="17" item="3"/>
          <tpl hier="19" item="14"/>
          <tpl hier="20" item="2"/>
          <tpl hier="22" item="7"/>
          <tpl hier="23" item="5"/>
          <tpl hier="24" item="4"/>
          <tpl fld="0" item="1"/>
        </tpls>
      </n>
      <n v="2">
        <tpls c="8">
          <tpl fld="1" item="4"/>
          <tpl hier="17" item="3"/>
          <tpl hier="19" item="14"/>
          <tpl hier="20" item="2"/>
          <tpl hier="22" item="7"/>
          <tpl hier="23" item="5"/>
          <tpl hier="24" item="4"/>
          <tpl fld="0" item="0"/>
        </tpls>
      </n>
      <n v="64.860000610351563">
        <tpls c="8">
          <tpl fld="1" item="4"/>
          <tpl hier="17" item="3"/>
          <tpl hier="19" item="14"/>
          <tpl hier="20" item="2"/>
          <tpl hier="22" item="7"/>
          <tpl hier="23" item="5"/>
          <tpl hier="24" item="4"/>
          <tpl fld="0" item="1"/>
        </tpls>
      </n>
      <m>
        <tpls c="8">
          <tpl fld="1" item="15"/>
          <tpl hier="17" item="3"/>
          <tpl hier="19" item="14"/>
          <tpl hier="20" item="2"/>
          <tpl hier="22" item="7"/>
          <tpl hier="23" item="5"/>
          <tpl hier="24" item="4"/>
          <tpl fld="0" item="0"/>
        </tpls>
      </m>
      <m>
        <tpls c="8">
          <tpl fld="1" item="23"/>
          <tpl hier="17" item="3"/>
          <tpl hier="19" item="14"/>
          <tpl hier="20" item="2"/>
          <tpl hier="22" item="7"/>
          <tpl hier="23" item="5"/>
          <tpl hier="24" item="4"/>
          <tpl fld="0" item="0"/>
        </tpls>
      </m>
      <n v="1">
        <tpls c="8">
          <tpl fld="1" item="71"/>
          <tpl hier="17" item="3"/>
          <tpl hier="19" item="14"/>
          <tpl hier="20" item="2"/>
          <tpl hier="22" item="7"/>
          <tpl hier="23" item="5"/>
          <tpl hier="24" item="4"/>
          <tpl fld="0" item="0"/>
        </tpls>
      </n>
      <m>
        <tpls c="8">
          <tpl fld="1" item="28"/>
          <tpl hier="17" item="3"/>
          <tpl hier="19" item="14"/>
          <tpl hier="20" item="2"/>
          <tpl hier="22" item="7"/>
          <tpl hier="23" item="5"/>
          <tpl hier="24" item="4"/>
          <tpl fld="0" item="0"/>
        </tpls>
      </m>
      <n v="2">
        <tpls c="8">
          <tpl fld="1" item="84"/>
          <tpl hier="17" item="3"/>
          <tpl hier="19" item="14"/>
          <tpl hier="20" item="2"/>
          <tpl hier="22" item="7"/>
          <tpl hier="23" item="5"/>
          <tpl hier="24" item="4"/>
          <tpl fld="0" item="0"/>
        </tpls>
      </n>
      <n v="2">
        <tpls c="8">
          <tpl fld="1" item="140"/>
          <tpl hier="17" item="3"/>
          <tpl hier="19" item="14"/>
          <tpl hier="20" item="2"/>
          <tpl hier="22" item="7"/>
          <tpl hier="23" item="5"/>
          <tpl hier="24" item="4"/>
          <tpl fld="0" item="0"/>
        </tpls>
      </n>
      <n v="1">
        <tpls c="8">
          <tpl fld="1" item="196"/>
          <tpl hier="17" item="3"/>
          <tpl hier="19" item="14"/>
          <tpl hier="20" item="2"/>
          <tpl hier="22" item="7"/>
          <tpl hier="23" item="5"/>
          <tpl hier="24" item="4"/>
          <tpl fld="0" item="0"/>
        </tpls>
      </n>
      <n v="32.430000305175781">
        <tpls c="8">
          <tpl fld="1" item="196"/>
          <tpl hier="17" item="3"/>
          <tpl hier="19" item="14"/>
          <tpl hier="20" item="2"/>
          <tpl hier="22" item="7"/>
          <tpl hier="23" item="5"/>
          <tpl hier="24" item="4"/>
          <tpl fld="0" item="1"/>
        </tpls>
      </n>
      <m>
        <tpls c="8">
          <tpl fld="1" item="148"/>
          <tpl hier="17" item="3"/>
          <tpl hier="19" item="14"/>
          <tpl hier="20" item="2"/>
          <tpl hier="22" item="7"/>
          <tpl hier="23" item="5"/>
          <tpl hier="24" item="4"/>
          <tpl fld="0" item="0"/>
        </tpls>
      </m>
      <m>
        <tpls c="8">
          <tpl fld="1" item="148"/>
          <tpl hier="17" item="3"/>
          <tpl hier="19" item="14"/>
          <tpl hier="20" item="2"/>
          <tpl hier="22" item="7"/>
          <tpl hier="23" item="5"/>
          <tpl hier="24" item="4"/>
          <tpl fld="0" item="1"/>
        </tpls>
      </m>
      <m>
        <tpls c="8">
          <tpl fld="1" item="100"/>
          <tpl hier="17" item="3"/>
          <tpl hier="19" item="14"/>
          <tpl hier="20" item="2"/>
          <tpl hier="22" item="7"/>
          <tpl hier="23" item="5"/>
          <tpl hier="24" item="4"/>
          <tpl fld="0" item="0"/>
        </tpls>
      </m>
      <m>
        <tpls c="8">
          <tpl fld="1" item="100"/>
          <tpl hier="17" item="3"/>
          <tpl hier="19" item="14"/>
          <tpl hier="20" item="2"/>
          <tpl hier="22" item="7"/>
          <tpl hier="23" item="5"/>
          <tpl hier="24" item="4"/>
          <tpl fld="0" item="1"/>
        </tpls>
      </m>
      <n v="3">
        <tpls c="8">
          <tpl fld="1" item="60"/>
          <tpl hier="17" item="3"/>
          <tpl hier="19" item="14"/>
          <tpl hier="20" item="2"/>
          <tpl hier="22" item="7"/>
          <tpl hier="23" item="5"/>
          <tpl hier="24" item="4"/>
          <tpl fld="0" item="0"/>
        </tpls>
      </n>
      <n v="97.290000915527344">
        <tpls c="8">
          <tpl fld="1" item="60"/>
          <tpl hier="17" item="3"/>
          <tpl hier="19" item="14"/>
          <tpl hier="20" item="2"/>
          <tpl hier="22" item="7"/>
          <tpl hier="23" item="5"/>
          <tpl hier="24" item="4"/>
          <tpl fld="0" item="1"/>
        </tpls>
      </n>
      <n v="1">
        <tpls c="8">
          <tpl fld="1" item="12"/>
          <tpl hier="17" item="3"/>
          <tpl hier="19" item="14"/>
          <tpl hier="20" item="2"/>
          <tpl hier="22" item="7"/>
          <tpl hier="23" item="5"/>
          <tpl hier="24" item="4"/>
          <tpl fld="0" item="0"/>
        </tpls>
      </n>
      <n v="32.430000305175781">
        <tpls c="8">
          <tpl fld="1" item="12"/>
          <tpl hier="17" item="3"/>
          <tpl hier="19" item="14"/>
          <tpl hier="20" item="2"/>
          <tpl hier="22" item="7"/>
          <tpl hier="23" item="5"/>
          <tpl hier="24" item="4"/>
          <tpl fld="0" item="1"/>
        </tpls>
      </n>
      <n v="2">
        <tpls c="8">
          <tpl fld="1" item="164"/>
          <tpl hier="17" item="3"/>
          <tpl hier="19" item="14"/>
          <tpl hier="20" item="2"/>
          <tpl hier="22" item="7"/>
          <tpl hier="23" item="5"/>
          <tpl hier="24" item="4"/>
          <tpl fld="0" item="0"/>
        </tpls>
      </n>
      <n v="64.860000610351563">
        <tpls c="8">
          <tpl fld="1" item="164"/>
          <tpl hier="17" item="3"/>
          <tpl hier="19" item="14"/>
          <tpl hier="20" item="2"/>
          <tpl hier="22" item="7"/>
          <tpl hier="23" item="5"/>
          <tpl hier="24" item="4"/>
          <tpl fld="0" item="1"/>
        </tpls>
      </n>
      <m>
        <tpls c="8">
          <tpl fld="1" item="116"/>
          <tpl hier="17" item="3"/>
          <tpl hier="19" item="14"/>
          <tpl hier="20" item="2"/>
          <tpl hier="22" item="7"/>
          <tpl hier="23" item="5"/>
          <tpl hier="24" item="4"/>
          <tpl fld="0" item="0"/>
        </tpls>
      </m>
      <m>
        <tpls c="8">
          <tpl fld="1" item="116"/>
          <tpl hier="17" item="3"/>
          <tpl hier="19" item="14"/>
          <tpl hier="20" item="2"/>
          <tpl hier="22" item="7"/>
          <tpl hier="23" item="5"/>
          <tpl hier="24" item="4"/>
          <tpl fld="0" item="1"/>
        </tpls>
      </m>
      <n v="2">
        <tpls c="8">
          <tpl fld="1" item="52"/>
          <tpl hier="17" item="3"/>
          <tpl hier="19" item="14"/>
          <tpl hier="20" item="2"/>
          <tpl hier="22" item="7"/>
          <tpl hier="23" item="5"/>
          <tpl hier="24" item="4"/>
          <tpl fld="0" item="0"/>
        </tpls>
      </n>
      <n v="64.860000610351563">
        <tpls c="8">
          <tpl fld="1" item="52"/>
          <tpl hier="17" item="3"/>
          <tpl hier="19" item="14"/>
          <tpl hier="20" item="2"/>
          <tpl hier="22" item="7"/>
          <tpl hier="23" item="5"/>
          <tpl hier="24" item="4"/>
          <tpl fld="0" item="1"/>
        </tpls>
      </n>
      <m>
        <tpls c="8">
          <tpl fld="1" item="195"/>
          <tpl hier="17" item="3"/>
          <tpl hier="19" item="14"/>
          <tpl hier="20" item="2"/>
          <tpl hier="22" item="7"/>
          <tpl hier="23" item="5"/>
          <tpl hier="24" item="4"/>
          <tpl fld="0" item="0"/>
        </tpls>
      </m>
      <m>
        <tpls c="8">
          <tpl fld="1" item="195"/>
          <tpl hier="17" item="3"/>
          <tpl hier="19" item="14"/>
          <tpl hier="20" item="2"/>
          <tpl hier="22" item="7"/>
          <tpl hier="23" item="5"/>
          <tpl hier="24" item="4"/>
          <tpl fld="0" item="1"/>
        </tpls>
      </m>
      <n v="2">
        <tpls c="8">
          <tpl fld="1" item="187"/>
          <tpl hier="17" item="3"/>
          <tpl hier="19" item="14"/>
          <tpl hier="20" item="2"/>
          <tpl hier="22" item="7"/>
          <tpl hier="23" item="5"/>
          <tpl hier="24" item="4"/>
          <tpl fld="0" item="0"/>
        </tpls>
      </n>
      <n v="64.860000610351563">
        <tpls c="8">
          <tpl fld="1" item="187"/>
          <tpl hier="17" item="3"/>
          <tpl hier="19" item="14"/>
          <tpl hier="20" item="2"/>
          <tpl hier="22" item="7"/>
          <tpl hier="23" item="5"/>
          <tpl hier="24" item="4"/>
          <tpl fld="0" item="1"/>
        </tpls>
      </n>
      <n v="1">
        <tpls c="8">
          <tpl fld="1" item="179"/>
          <tpl hier="17" item="3"/>
          <tpl hier="19" item="14"/>
          <tpl hier="20" item="2"/>
          <tpl hier="22" item="7"/>
          <tpl hier="23" item="5"/>
          <tpl hier="24" item="4"/>
          <tpl fld="0" item="0"/>
        </tpls>
      </n>
      <n v="32.430000305175781">
        <tpls c="8">
          <tpl fld="1" item="179"/>
          <tpl hier="17" item="3"/>
          <tpl hier="19" item="14"/>
          <tpl hier="20" item="2"/>
          <tpl hier="22" item="7"/>
          <tpl hier="23" item="5"/>
          <tpl hier="24" item="4"/>
          <tpl fld="0" item="1"/>
        </tpls>
      </n>
      <n v="3">
        <tpls c="8">
          <tpl fld="1" item="171"/>
          <tpl hier="17" item="3"/>
          <tpl hier="19" item="14"/>
          <tpl hier="20" item="2"/>
          <tpl hier="22" item="7"/>
          <tpl hier="23" item="5"/>
          <tpl hier="24" item="4"/>
          <tpl fld="0" item="0"/>
        </tpls>
      </n>
      <n v="97.290000915527344">
        <tpls c="8">
          <tpl fld="1" item="171"/>
          <tpl hier="17" item="3"/>
          <tpl hier="19" item="14"/>
          <tpl hier="20" item="2"/>
          <tpl hier="22" item="7"/>
          <tpl hier="23" item="5"/>
          <tpl hier="24" item="4"/>
          <tpl fld="0" item="1"/>
        </tpls>
      </n>
      <m>
        <tpls c="8">
          <tpl fld="1" item="163"/>
          <tpl hier="17" item="3"/>
          <tpl hier="19" item="14"/>
          <tpl hier="20" item="2"/>
          <tpl hier="22" item="7"/>
          <tpl hier="23" item="5"/>
          <tpl hier="24" item="4"/>
          <tpl fld="0" item="0"/>
        </tpls>
      </m>
      <m>
        <tpls c="8">
          <tpl fld="1" item="163"/>
          <tpl hier="17" item="3"/>
          <tpl hier="19" item="14"/>
          <tpl hier="20" item="2"/>
          <tpl hier="22" item="7"/>
          <tpl hier="23" item="5"/>
          <tpl hier="24" item="4"/>
          <tpl fld="0" item="1"/>
        </tpls>
      </m>
      <n v="1">
        <tpls c="8">
          <tpl fld="1" item="155"/>
          <tpl hier="17" item="3"/>
          <tpl hier="19" item="14"/>
          <tpl hier="20" item="2"/>
          <tpl hier="22" item="7"/>
          <tpl hier="23" item="5"/>
          <tpl hier="24" item="4"/>
          <tpl fld="0" item="0"/>
        </tpls>
      </n>
      <n v="32.430000305175781">
        <tpls c="8">
          <tpl fld="1" item="155"/>
          <tpl hier="17" item="3"/>
          <tpl hier="19" item="14"/>
          <tpl hier="20" item="2"/>
          <tpl hier="22" item="7"/>
          <tpl hier="23" item="5"/>
          <tpl hier="24" item="4"/>
          <tpl fld="0" item="1"/>
        </tpls>
      </n>
      <n v="2">
        <tpls c="8">
          <tpl fld="1" item="147"/>
          <tpl hier="17" item="3"/>
          <tpl hier="19" item="14"/>
          <tpl hier="20" item="2"/>
          <tpl hier="22" item="7"/>
          <tpl hier="23" item="5"/>
          <tpl hier="24" item="4"/>
          <tpl fld="0" item="0"/>
        </tpls>
      </n>
      <n v="97.290000915527344">
        <tpls c="8">
          <tpl fld="1" item="147"/>
          <tpl hier="17" item="3"/>
          <tpl hier="19" item="14"/>
          <tpl hier="20" item="2"/>
          <tpl hier="22" item="7"/>
          <tpl hier="23" item="5"/>
          <tpl hier="24" item="4"/>
          <tpl fld="0" item="1"/>
        </tpls>
      </n>
      <n v="1">
        <tpls c="8">
          <tpl fld="1" item="139"/>
          <tpl hier="17" item="3"/>
          <tpl hier="19" item="14"/>
          <tpl hier="20" item="2"/>
          <tpl hier="22" item="7"/>
          <tpl hier="23" item="5"/>
          <tpl hier="24" item="4"/>
          <tpl fld="0" item="0"/>
        </tpls>
      </n>
      <n v="32.430000305175781">
        <tpls c="8">
          <tpl fld="1" item="139"/>
          <tpl hier="17" item="3"/>
          <tpl hier="19" item="14"/>
          <tpl hier="20" item="2"/>
          <tpl hier="22" item="7"/>
          <tpl hier="23" item="5"/>
          <tpl hier="24" item="4"/>
          <tpl fld="0" item="1"/>
        </tpls>
      </n>
      <m>
        <tpls c="8">
          <tpl fld="1" item="131"/>
          <tpl hier="17" item="3"/>
          <tpl hier="19" item="14"/>
          <tpl hier="20" item="2"/>
          <tpl hier="22" item="7"/>
          <tpl hier="23" item="5"/>
          <tpl hier="24" item="4"/>
          <tpl fld="0" item="0"/>
        </tpls>
      </m>
      <m>
        <tpls c="8">
          <tpl fld="1" item="131"/>
          <tpl hier="17" item="3"/>
          <tpl hier="19" item="14"/>
          <tpl hier="20" item="2"/>
          <tpl hier="22" item="7"/>
          <tpl hier="23" item="5"/>
          <tpl hier="24" item="4"/>
          <tpl fld="0" item="1"/>
        </tpls>
      </m>
      <n v="2">
        <tpls c="8">
          <tpl fld="1" item="123"/>
          <tpl hier="17" item="3"/>
          <tpl hier="19" item="14"/>
          <tpl hier="20" item="2"/>
          <tpl hier="22" item="7"/>
          <tpl hier="23" item="5"/>
          <tpl hier="24" item="4"/>
          <tpl fld="0" item="0"/>
        </tpls>
      </n>
      <n v="64.860000610351563">
        <tpls c="8">
          <tpl fld="1" item="123"/>
          <tpl hier="17" item="3"/>
          <tpl hier="19" item="14"/>
          <tpl hier="20" item="2"/>
          <tpl hier="22" item="7"/>
          <tpl hier="23" item="5"/>
          <tpl hier="24" item="4"/>
          <tpl fld="0" item="1"/>
        </tpls>
      </n>
      <n v="1">
        <tpls c="8">
          <tpl fld="1" item="115"/>
          <tpl hier="17" item="3"/>
          <tpl hier="19" item="14"/>
          <tpl hier="20" item="2"/>
          <tpl hier="22" item="7"/>
          <tpl hier="23" item="5"/>
          <tpl hier="24" item="4"/>
          <tpl fld="0" item="0"/>
        </tpls>
      </n>
      <n v="32.430000305175781">
        <tpls c="8">
          <tpl fld="1" item="115"/>
          <tpl hier="17" item="3"/>
          <tpl hier="19" item="14"/>
          <tpl hier="20" item="2"/>
          <tpl hier="22" item="7"/>
          <tpl hier="23" item="5"/>
          <tpl hier="24" item="4"/>
          <tpl fld="0" item="1"/>
        </tpls>
      </n>
      <m>
        <tpls c="8">
          <tpl fld="1" item="107"/>
          <tpl hier="17" item="3"/>
          <tpl hier="19" item="14"/>
          <tpl hier="20" item="2"/>
          <tpl hier="22" item="7"/>
          <tpl hier="23" item="5"/>
          <tpl hier="24" item="4"/>
          <tpl fld="0" item="0"/>
        </tpls>
      </m>
      <m>
        <tpls c="8">
          <tpl fld="1" item="107"/>
          <tpl hier="17" item="3"/>
          <tpl hier="19" item="14"/>
          <tpl hier="20" item="2"/>
          <tpl hier="22" item="7"/>
          <tpl hier="23" item="5"/>
          <tpl hier="24" item="4"/>
          <tpl fld="0" item="1"/>
        </tpls>
      </m>
      <n v="1">
        <tpls c="8">
          <tpl fld="1" item="99"/>
          <tpl hier="17" item="3"/>
          <tpl hier="19" item="14"/>
          <tpl hier="20" item="2"/>
          <tpl hier="22" item="7"/>
          <tpl hier="23" item="5"/>
          <tpl hier="24" item="4"/>
          <tpl fld="0" item="0"/>
        </tpls>
      </n>
      <n v="32.430000305175781">
        <tpls c="8">
          <tpl fld="1" item="99"/>
          <tpl hier="17" item="3"/>
          <tpl hier="19" item="14"/>
          <tpl hier="20" item="2"/>
          <tpl hier="22" item="7"/>
          <tpl hier="23" item="5"/>
          <tpl hier="24" item="4"/>
          <tpl fld="0" item="1"/>
        </tpls>
      </n>
      <n v="1">
        <tpls c="8">
          <tpl fld="1" item="91"/>
          <tpl hier="17" item="3"/>
          <tpl hier="19" item="14"/>
          <tpl hier="20" item="2"/>
          <tpl hier="22" item="7"/>
          <tpl hier="23" item="5"/>
          <tpl hier="24" item="4"/>
          <tpl fld="0" item="0"/>
        </tpls>
      </n>
      <n v="32.430000305175781">
        <tpls c="8">
          <tpl fld="1" item="91"/>
          <tpl hier="17" item="3"/>
          <tpl hier="19" item="14"/>
          <tpl hier="20" item="2"/>
          <tpl hier="22" item="7"/>
          <tpl hier="23" item="5"/>
          <tpl hier="24" item="4"/>
          <tpl fld="0" item="1"/>
        </tpls>
      </n>
      <n v="2">
        <tpls c="8">
          <tpl fld="1" item="83"/>
          <tpl hier="17" item="3"/>
          <tpl hier="19" item="14"/>
          <tpl hier="20" item="2"/>
          <tpl hier="22" item="7"/>
          <tpl hier="23" item="5"/>
          <tpl hier="24" item="4"/>
          <tpl fld="0" item="0"/>
        </tpls>
      </n>
      <n v="64.860000610351563">
        <tpls c="8">
          <tpl fld="1" item="83"/>
          <tpl hier="17" item="3"/>
          <tpl hier="19" item="14"/>
          <tpl hier="20" item="2"/>
          <tpl hier="22" item="7"/>
          <tpl hier="23" item="5"/>
          <tpl hier="24" item="4"/>
          <tpl fld="0" item="1"/>
        </tpls>
      </n>
      <m>
        <tpls c="8">
          <tpl fld="1" item="75"/>
          <tpl hier="17" item="3"/>
          <tpl hier="19" item="14"/>
          <tpl hier="20" item="2"/>
          <tpl hier="22" item="7"/>
          <tpl hier="23" item="5"/>
          <tpl hier="24" item="4"/>
          <tpl fld="0" item="0"/>
        </tpls>
      </m>
      <m>
        <tpls c="8">
          <tpl fld="1" item="75"/>
          <tpl hier="17" item="3"/>
          <tpl hier="19" item="14"/>
          <tpl hier="20" item="2"/>
          <tpl hier="22" item="7"/>
          <tpl hier="23" item="5"/>
          <tpl hier="24" item="4"/>
          <tpl fld="0" item="1"/>
        </tpls>
      </m>
      <n v="1">
        <tpls c="8">
          <tpl fld="1" item="67"/>
          <tpl hier="17" item="3"/>
          <tpl hier="19" item="14"/>
          <tpl hier="20" item="2"/>
          <tpl hier="22" item="7"/>
          <tpl hier="23" item="5"/>
          <tpl hier="24" item="4"/>
          <tpl fld="0" item="0"/>
        </tpls>
      </n>
      <n v="32.430000305175781">
        <tpls c="8">
          <tpl fld="1" item="67"/>
          <tpl hier="17" item="3"/>
          <tpl hier="19" item="14"/>
          <tpl hier="20" item="2"/>
          <tpl hier="22" item="7"/>
          <tpl hier="23" item="5"/>
          <tpl hier="24" item="4"/>
          <tpl fld="0" item="1"/>
        </tpls>
      </n>
      <m>
        <tpls c="8">
          <tpl fld="1" item="59"/>
          <tpl hier="17" item="3"/>
          <tpl hier="19" item="14"/>
          <tpl hier="20" item="2"/>
          <tpl hier="22" item="7"/>
          <tpl hier="23" item="5"/>
          <tpl hier="24" item="4"/>
          <tpl fld="0" item="0"/>
        </tpls>
      </m>
      <m>
        <tpls c="8">
          <tpl fld="1" item="59"/>
          <tpl hier="17" item="3"/>
          <tpl hier="19" item="14"/>
          <tpl hier="20" item="2"/>
          <tpl hier="22" item="7"/>
          <tpl hier="23" item="5"/>
          <tpl hier="24" item="4"/>
          <tpl fld="0" item="1"/>
        </tpls>
      </m>
      <m>
        <tpls c="8">
          <tpl fld="1" item="51"/>
          <tpl hier="17" item="3"/>
          <tpl hier="19" item="14"/>
          <tpl hier="20" item="2"/>
          <tpl hier="22" item="7"/>
          <tpl hier="23" item="5"/>
          <tpl hier="24" item="4"/>
          <tpl fld="0" item="0"/>
        </tpls>
      </m>
      <m>
        <tpls c="8">
          <tpl fld="1" item="51"/>
          <tpl hier="17" item="3"/>
          <tpl hier="19" item="14"/>
          <tpl hier="20" item="2"/>
          <tpl hier="22" item="7"/>
          <tpl hier="23" item="5"/>
          <tpl hier="24" item="4"/>
          <tpl fld="0" item="1"/>
        </tpls>
      </m>
      <n v="2">
        <tpls c="8">
          <tpl fld="1" item="43"/>
          <tpl hier="17" item="3"/>
          <tpl hier="19" item="14"/>
          <tpl hier="20" item="2"/>
          <tpl hier="22" item="7"/>
          <tpl hier="23" item="5"/>
          <tpl hier="24" item="4"/>
          <tpl fld="0" item="0"/>
        </tpls>
      </n>
      <n v="64.860000610351563">
        <tpls c="8">
          <tpl fld="1" item="43"/>
          <tpl hier="17" item="3"/>
          <tpl hier="19" item="14"/>
          <tpl hier="20" item="2"/>
          <tpl hier="22" item="7"/>
          <tpl hier="23" item="5"/>
          <tpl hier="24" item="4"/>
          <tpl fld="0" item="1"/>
        </tpls>
      </n>
      <n v="1">
        <tpls c="8">
          <tpl fld="1" item="35"/>
          <tpl hier="17" item="3"/>
          <tpl hier="19" item="14"/>
          <tpl hier="20" item="2"/>
          <tpl hier="22" item="7"/>
          <tpl hier="23" item="5"/>
          <tpl hier="24" item="4"/>
          <tpl fld="0" item="0"/>
        </tpls>
      </n>
      <n v="32.430000305175781">
        <tpls c="8">
          <tpl fld="1" item="35"/>
          <tpl hier="17" item="3"/>
          <tpl hier="19" item="14"/>
          <tpl hier="20" item="2"/>
          <tpl hier="22" item="7"/>
          <tpl hier="23" item="5"/>
          <tpl hier="24" item="4"/>
          <tpl fld="0" item="1"/>
        </tpls>
      </n>
      <m>
        <tpls c="8">
          <tpl fld="1" item="27"/>
          <tpl hier="17" item="3"/>
          <tpl hier="19" item="14"/>
          <tpl hier="20" item="2"/>
          <tpl hier="22" item="7"/>
          <tpl hier="23" item="5"/>
          <tpl hier="24" item="4"/>
          <tpl fld="0" item="0"/>
        </tpls>
      </m>
      <m>
        <tpls c="8">
          <tpl fld="1" item="27"/>
          <tpl hier="17" item="3"/>
          <tpl hier="19" item="14"/>
          <tpl hier="20" item="2"/>
          <tpl hier="22" item="7"/>
          <tpl hier="23" item="5"/>
          <tpl hier="24" item="4"/>
          <tpl fld="0" item="1"/>
        </tpls>
      </m>
      <m>
        <tpls c="8">
          <tpl fld="1" item="19"/>
          <tpl hier="17" item="3"/>
          <tpl hier="19" item="14"/>
          <tpl hier="20" item="2"/>
          <tpl hier="22" item="7"/>
          <tpl hier="23" item="5"/>
          <tpl hier="24" item="4"/>
          <tpl fld="0" item="0"/>
        </tpls>
      </m>
      <m>
        <tpls c="8">
          <tpl fld="1" item="19"/>
          <tpl hier="17" item="3"/>
          <tpl hier="19" item="14"/>
          <tpl hier="20" item="2"/>
          <tpl hier="22" item="7"/>
          <tpl hier="23" item="5"/>
          <tpl hier="24" item="4"/>
          <tpl fld="0" item="1"/>
        </tpls>
      </m>
      <n v="3">
        <tpls c="8">
          <tpl fld="1" item="11"/>
          <tpl hier="17" item="3"/>
          <tpl hier="19" item="14"/>
          <tpl hier="20" item="2"/>
          <tpl hier="22" item="7"/>
          <tpl hier="23" item="5"/>
          <tpl hier="24" item="4"/>
          <tpl fld="0" item="0"/>
        </tpls>
      </n>
      <n v="97.290000915527344">
        <tpls c="8">
          <tpl fld="1" item="11"/>
          <tpl hier="17" item="3"/>
          <tpl hier="19" item="14"/>
          <tpl hier="20" item="2"/>
          <tpl hier="22" item="7"/>
          <tpl hier="23" item="5"/>
          <tpl hier="24" item="4"/>
          <tpl fld="0" item="1"/>
        </tpls>
      </n>
      <n v="2">
        <tpls c="8">
          <tpl fld="1" item="3"/>
          <tpl hier="17" item="3"/>
          <tpl hier="19" item="14"/>
          <tpl hier="20" item="2"/>
          <tpl hier="22" item="7"/>
          <tpl hier="23" item="5"/>
          <tpl hier="24" item="4"/>
          <tpl fld="0" item="0"/>
        </tpls>
      </n>
      <n v="64.860000610351563">
        <tpls c="8">
          <tpl fld="1" item="3"/>
          <tpl hier="17" item="3"/>
          <tpl hier="19" item="14"/>
          <tpl hier="20" item="2"/>
          <tpl hier="22" item="7"/>
          <tpl hier="23" item="5"/>
          <tpl hier="24" item="4"/>
          <tpl fld="0" item="1"/>
        </tpls>
      </n>
      <n v="1">
        <tpls c="8">
          <tpl fld="1" item="17"/>
          <tpl hier="17" item="3"/>
          <tpl hier="19" item="14"/>
          <tpl hier="20" item="2"/>
          <tpl hier="22" item="7"/>
          <tpl hier="23" item="5"/>
          <tpl hier="24" item="4"/>
          <tpl fld="0" item="0"/>
        </tpls>
      </n>
      <n v="32.430000305175781">
        <tpls c="8">
          <tpl fld="1" item="17"/>
          <tpl hier="17" item="3"/>
          <tpl hier="19" item="14"/>
          <tpl hier="20" item="2"/>
          <tpl hier="22" item="7"/>
          <tpl hier="23" item="5"/>
          <tpl hier="24" item="4"/>
          <tpl fld="0" item="1"/>
        </tpls>
      </n>
      <n v="1">
        <tpls c="8">
          <tpl fld="1" item="31"/>
          <tpl hier="17" item="3"/>
          <tpl hier="19" item="14"/>
          <tpl hier="20" item="2"/>
          <tpl hier="22" item="7"/>
          <tpl hier="23" item="5"/>
          <tpl hier="24" item="4"/>
          <tpl fld="0" item="0"/>
        </tpls>
      </n>
      <n v="32.430000305175781">
        <tpls c="8">
          <tpl fld="1" item="31"/>
          <tpl hier="17" item="3"/>
          <tpl hier="19" item="14"/>
          <tpl hier="20" item="2"/>
          <tpl hier="22" item="7"/>
          <tpl hier="23" item="5"/>
          <tpl hier="24" item="4"/>
          <tpl fld="0" item="1"/>
        </tpls>
      </n>
      <m>
        <tpls c="8">
          <tpl fld="1" item="172"/>
          <tpl hier="17" item="3"/>
          <tpl hier="19" item="14"/>
          <tpl hier="20" item="2"/>
          <tpl hier="22" item="7"/>
          <tpl hier="23" item="5"/>
          <tpl hier="24" item="4"/>
          <tpl fld="0" item="0"/>
        </tpls>
      </m>
      <m>
        <tpls c="8">
          <tpl fld="1" item="172"/>
          <tpl hier="17" item="3"/>
          <tpl hier="19" item="14"/>
          <tpl hier="20" item="2"/>
          <tpl hier="22" item="7"/>
          <tpl hier="23" item="5"/>
          <tpl hier="24" item="4"/>
          <tpl fld="0" item="1"/>
        </tpls>
      </m>
      <n v="3">
        <tpls c="8">
          <tpl fld="1" item="124"/>
          <tpl hier="17" item="3"/>
          <tpl hier="19" item="14"/>
          <tpl hier="20" item="2"/>
          <tpl hier="22" item="7"/>
          <tpl hier="23" item="5"/>
          <tpl hier="24" item="4"/>
          <tpl fld="0" item="0"/>
        </tpls>
      </n>
      <n v="129.72000122070313">
        <tpls c="8">
          <tpl fld="1" item="124"/>
          <tpl hier="17" item="3"/>
          <tpl hier="19" item="14"/>
          <tpl hier="20" item="2"/>
          <tpl hier="22" item="7"/>
          <tpl hier="23" item="5"/>
          <tpl hier="24" item="4"/>
          <tpl fld="0" item="1"/>
        </tpls>
      </n>
      <m>
        <tpls c="8">
          <tpl fld="1" item="68"/>
          <tpl hier="17" item="3"/>
          <tpl hier="19" item="14"/>
          <tpl hier="20" item="2"/>
          <tpl hier="22" item="7"/>
          <tpl hier="23" item="5"/>
          <tpl hier="24" item="4"/>
          <tpl fld="0" item="0"/>
        </tpls>
      </m>
      <m>
        <tpls c="8">
          <tpl fld="1" item="68"/>
          <tpl hier="17" item="3"/>
          <tpl hier="19" item="14"/>
          <tpl hier="20" item="2"/>
          <tpl hier="22" item="7"/>
          <tpl hier="23" item="5"/>
          <tpl hier="24" item="4"/>
          <tpl fld="0" item="1"/>
        </tpls>
      </m>
      <n v="1">
        <tpls c="8">
          <tpl fld="1" item="20"/>
          <tpl hier="17" item="3"/>
          <tpl hier="19" item="14"/>
          <tpl hier="20" item="2"/>
          <tpl hier="22" item="7"/>
          <tpl hier="23" item="5"/>
          <tpl hier="24" item="4"/>
          <tpl fld="0" item="0"/>
        </tpls>
      </n>
      <n v="32.430000305175781">
        <tpls c="8">
          <tpl fld="1" item="20"/>
          <tpl hier="17" item="3"/>
          <tpl hier="19" item="14"/>
          <tpl hier="20" item="2"/>
          <tpl hier="22" item="7"/>
          <tpl hier="23" item="5"/>
          <tpl hier="24" item="4"/>
          <tpl fld="0" item="1"/>
        </tpls>
      </n>
      <n v="43.220001220703125">
        <tpls c="8">
          <tpl fld="1" item="73"/>
          <tpl hier="17" item="3"/>
          <tpl hier="19" item="14"/>
          <tpl hier="20" item="2"/>
          <tpl hier="22" item="6"/>
          <tpl hier="23" item="5"/>
          <tpl hier="24" item="4"/>
          <tpl fld="0" item="1"/>
        </tpls>
      </n>
      <n v="172.8800048828125">
        <tpls c="8">
          <tpl fld="1" item="49"/>
          <tpl hier="17" item="3"/>
          <tpl hier="19" item="14"/>
          <tpl hier="20" item="2"/>
          <tpl hier="22" item="6"/>
          <tpl hier="23" item="5"/>
          <tpl hier="24" item="4"/>
          <tpl fld="0" item="1"/>
        </tpls>
      </n>
      <n v="129.66000366210938">
        <tpls c="8">
          <tpl fld="1" item="137"/>
          <tpl hier="17" item="3"/>
          <tpl hier="19" item="14"/>
          <tpl hier="20" item="2"/>
          <tpl hier="22" item="6"/>
          <tpl hier="23" item="5"/>
          <tpl hier="24" item="4"/>
          <tpl fld="0" item="1"/>
        </tpls>
      </n>
      <m>
        <tpls c="8">
          <tpl fld="1" item="81"/>
          <tpl hier="17" item="3"/>
          <tpl hier="19" item="14"/>
          <tpl hier="20" item="2"/>
          <tpl hier="22" item="6"/>
          <tpl hier="23" item="5"/>
          <tpl hier="24" item="4"/>
          <tpl fld="0" item="1"/>
        </tpls>
      </m>
      <m>
        <tpls c="8">
          <tpl fld="1" item="194"/>
          <tpl hier="17" item="3"/>
          <tpl hier="19" item="14"/>
          <tpl hier="20" item="2"/>
          <tpl hier="22" item="6"/>
          <tpl hier="23" item="5"/>
          <tpl hier="24" item="4"/>
          <tpl fld="0" item="1"/>
        </tpls>
      </m>
      <n v="43.220001220703125">
        <tpls c="8">
          <tpl fld="1" item="186"/>
          <tpl hier="17" item="3"/>
          <tpl hier="19" item="14"/>
          <tpl hier="20" item="2"/>
          <tpl hier="22" item="6"/>
          <tpl hier="23" item="5"/>
          <tpl hier="24" item="4"/>
          <tpl fld="0" item="1"/>
        </tpls>
      </n>
      <n v="43.220001220703125">
        <tpls c="8">
          <tpl fld="1" item="178"/>
          <tpl hier="17" item="3"/>
          <tpl hier="19" item="14"/>
          <tpl hier="20" item="2"/>
          <tpl hier="22" item="6"/>
          <tpl hier="23" item="5"/>
          <tpl hier="24" item="4"/>
          <tpl fld="0" item="1"/>
        </tpls>
      </n>
      <n v="43.220001220703125">
        <tpls c="8">
          <tpl fld="1" item="170"/>
          <tpl hier="17" item="3"/>
          <tpl hier="19" item="14"/>
          <tpl hier="20" item="2"/>
          <tpl hier="22" item="6"/>
          <tpl hier="23" item="5"/>
          <tpl hier="24" item="4"/>
          <tpl fld="0" item="1"/>
        </tpls>
      </n>
      <m>
        <tpls c="8">
          <tpl fld="1" item="162"/>
          <tpl hier="17" item="3"/>
          <tpl hier="19" item="14"/>
          <tpl hier="20" item="2"/>
          <tpl hier="22" item="6"/>
          <tpl hier="23" item="5"/>
          <tpl hier="24" item="4"/>
          <tpl fld="0" item="1"/>
        </tpls>
      </m>
      <n v="43.220001220703125">
        <tpls c="8">
          <tpl fld="1" item="154"/>
          <tpl hier="17" item="3"/>
          <tpl hier="19" item="14"/>
          <tpl hier="20" item="2"/>
          <tpl hier="22" item="6"/>
          <tpl hier="23" item="5"/>
          <tpl hier="24" item="4"/>
          <tpl fld="0" item="1"/>
        </tpls>
      </n>
      <n v="43.220001220703125">
        <tpls c="8">
          <tpl fld="1" item="146"/>
          <tpl hier="17" item="3"/>
          <tpl hier="19" item="14"/>
          <tpl hier="20" item="2"/>
          <tpl hier="22" item="6"/>
          <tpl hier="23" item="5"/>
          <tpl hier="24" item="4"/>
          <tpl fld="0" item="1"/>
        </tpls>
      </n>
      <n v="172.8800048828125">
        <tpls c="8">
          <tpl fld="1" item="138"/>
          <tpl hier="17" item="3"/>
          <tpl hier="19" item="14"/>
          <tpl hier="20" item="2"/>
          <tpl hier="22" item="6"/>
          <tpl hier="23" item="5"/>
          <tpl hier="24" item="4"/>
          <tpl fld="0" item="1"/>
        </tpls>
      </n>
      <n v="43.220001220703125">
        <tpls c="8">
          <tpl fld="1" item="130"/>
          <tpl hier="17" item="3"/>
          <tpl hier="19" item="14"/>
          <tpl hier="20" item="2"/>
          <tpl hier="22" item="6"/>
          <tpl hier="23" item="5"/>
          <tpl hier="24" item="4"/>
          <tpl fld="0" item="1"/>
        </tpls>
      </n>
      <m>
        <tpls c="8">
          <tpl fld="1" item="122"/>
          <tpl hier="17" item="3"/>
          <tpl hier="19" item="14"/>
          <tpl hier="20" item="2"/>
          <tpl hier="22" item="6"/>
          <tpl hier="23" item="5"/>
          <tpl hier="24" item="4"/>
          <tpl fld="0" item="1"/>
        </tpls>
      </m>
      <m>
        <tpls c="8">
          <tpl fld="1" item="114"/>
          <tpl hier="17" item="3"/>
          <tpl hier="19" item="14"/>
          <tpl hier="20" item="2"/>
          <tpl hier="22" item="6"/>
          <tpl hier="23" item="5"/>
          <tpl hier="24" item="4"/>
          <tpl fld="0" item="1"/>
        </tpls>
      </m>
      <m>
        <tpls c="8">
          <tpl fld="1" item="106"/>
          <tpl hier="17" item="3"/>
          <tpl hier="19" item="14"/>
          <tpl hier="20" item="2"/>
          <tpl hier="22" item="6"/>
          <tpl hier="23" item="5"/>
          <tpl hier="24" item="4"/>
          <tpl fld="0" item="1"/>
        </tpls>
      </m>
      <m>
        <tpls c="8">
          <tpl fld="1" item="98"/>
          <tpl hier="17" item="3"/>
          <tpl hier="19" item="14"/>
          <tpl hier="20" item="2"/>
          <tpl hier="22" item="6"/>
          <tpl hier="23" item="5"/>
          <tpl hier="24" item="4"/>
          <tpl fld="0" item="1"/>
        </tpls>
      </m>
      <m>
        <tpls c="8">
          <tpl fld="1" item="90"/>
          <tpl hier="17" item="3"/>
          <tpl hier="19" item="14"/>
          <tpl hier="20" item="2"/>
          <tpl hier="22" item="6"/>
          <tpl hier="23" item="5"/>
          <tpl hier="24" item="4"/>
          <tpl fld="0" item="1"/>
        </tpls>
      </m>
      <n v="43.220001220703125">
        <tpls c="8">
          <tpl fld="1" item="82"/>
          <tpl hier="17" item="3"/>
          <tpl hier="19" item="14"/>
          <tpl hier="20" item="2"/>
          <tpl hier="22" item="6"/>
          <tpl hier="23" item="5"/>
          <tpl hier="24" item="4"/>
          <tpl fld="0" item="1"/>
        </tpls>
      </n>
      <n v="43.220001220703125">
        <tpls c="8">
          <tpl fld="1" item="74"/>
          <tpl hier="17" item="3"/>
          <tpl hier="19" item="14"/>
          <tpl hier="20" item="2"/>
          <tpl hier="22" item="6"/>
          <tpl hier="23" item="5"/>
          <tpl hier="24" item="4"/>
          <tpl fld="0" item="1"/>
        </tpls>
      </n>
      <n v="43.220001220703125">
        <tpls c="8">
          <tpl fld="1" item="66"/>
          <tpl hier="17" item="3"/>
          <tpl hier="19" item="14"/>
          <tpl hier="20" item="2"/>
          <tpl hier="22" item="6"/>
          <tpl hier="23" item="5"/>
          <tpl hier="24" item="4"/>
          <tpl fld="0" item="1"/>
        </tpls>
      </n>
      <n v="43.220001220703125">
        <tpls c="8">
          <tpl fld="1" item="58"/>
          <tpl hier="17" item="3"/>
          <tpl hier="19" item="14"/>
          <tpl hier="20" item="2"/>
          <tpl hier="22" item="6"/>
          <tpl hier="23" item="5"/>
          <tpl hier="24" item="4"/>
          <tpl fld="0" item="1"/>
        </tpls>
      </n>
      <n v="43.220001220703125">
        <tpls c="8">
          <tpl fld="1" item="50"/>
          <tpl hier="17" item="3"/>
          <tpl hier="19" item="14"/>
          <tpl hier="20" item="2"/>
          <tpl hier="22" item="6"/>
          <tpl hier="23" item="5"/>
          <tpl hier="24" item="4"/>
          <tpl fld="0" item="1"/>
        </tpls>
      </n>
      <m>
        <tpls c="8">
          <tpl fld="1" item="42"/>
          <tpl hier="17" item="3"/>
          <tpl hier="19" item="14"/>
          <tpl hier="20" item="2"/>
          <tpl hier="22" item="6"/>
          <tpl hier="23" item="5"/>
          <tpl hier="24" item="4"/>
          <tpl fld="0" item="1"/>
        </tpls>
      </m>
      <n v="129.66000366210938">
        <tpls c="8">
          <tpl fld="1" item="34"/>
          <tpl hier="17" item="3"/>
          <tpl hier="19" item="14"/>
          <tpl hier="20" item="2"/>
          <tpl hier="22" item="6"/>
          <tpl hier="23" item="5"/>
          <tpl hier="24" item="4"/>
          <tpl fld="0" item="1"/>
        </tpls>
      </n>
      <m>
        <tpls c="8">
          <tpl fld="1" item="26"/>
          <tpl hier="17" item="3"/>
          <tpl hier="19" item="14"/>
          <tpl hier="20" item="2"/>
          <tpl hier="22" item="6"/>
          <tpl hier="23" item="5"/>
          <tpl hier="24" item="4"/>
          <tpl fld="0" item="1"/>
        </tpls>
      </m>
      <n v="129.66000366210938">
        <tpls c="8">
          <tpl fld="1" item="18"/>
          <tpl hier="17" item="3"/>
          <tpl hier="19" item="14"/>
          <tpl hier="20" item="2"/>
          <tpl hier="22" item="6"/>
          <tpl hier="23" item="5"/>
          <tpl hier="24" item="4"/>
          <tpl fld="0" item="1"/>
        </tpls>
      </n>
      <n v="86.44000244140625">
        <tpls c="8">
          <tpl fld="1" item="10"/>
          <tpl hier="17" item="3"/>
          <tpl hier="19" item="14"/>
          <tpl hier="20" item="2"/>
          <tpl hier="22" item="6"/>
          <tpl hier="23" item="5"/>
          <tpl hier="24" item="4"/>
          <tpl fld="0" item="1"/>
        </tpls>
      </n>
      <n v="43.220001220703125">
        <tpls c="8">
          <tpl fld="1" item="2"/>
          <tpl hier="17" item="3"/>
          <tpl hier="19" item="14"/>
          <tpl hier="20" item="2"/>
          <tpl hier="22" item="6"/>
          <tpl hier="23" item="5"/>
          <tpl hier="24" item="4"/>
          <tpl fld="0" item="1"/>
        </tpls>
      </n>
      <n v="43.220001220703125">
        <tpls c="8">
          <tpl fld="1" item="198"/>
          <tpl hier="17" item="3"/>
          <tpl hier="19" item="14"/>
          <tpl hier="20" item="2"/>
          <tpl hier="22" item="6"/>
          <tpl hier="23" item="5"/>
          <tpl hier="24" item="4"/>
          <tpl fld="0" item="1"/>
        </tpls>
      </n>
      <m>
        <tpls c="8">
          <tpl fld="1" item="190"/>
          <tpl hier="17" item="3"/>
          <tpl hier="19" item="14"/>
          <tpl hier="20" item="2"/>
          <tpl hier="22" item="6"/>
          <tpl hier="23" item="5"/>
          <tpl hier="24" item="4"/>
          <tpl fld="0" item="1"/>
        </tpls>
      </m>
      <n v="216.10000610351563">
        <tpls c="8">
          <tpl fld="1" item="182"/>
          <tpl hier="17" item="3"/>
          <tpl hier="19" item="14"/>
          <tpl hier="20" item="2"/>
          <tpl hier="22" item="6"/>
          <tpl hier="23" item="5"/>
          <tpl hier="24" item="4"/>
          <tpl fld="0" item="1"/>
        </tpls>
      </n>
      <n v="86.44000244140625">
        <tpls c="8">
          <tpl fld="1" item="174"/>
          <tpl hier="17" item="3"/>
          <tpl hier="19" item="14"/>
          <tpl hier="20" item="2"/>
          <tpl hier="22" item="6"/>
          <tpl hier="23" item="5"/>
          <tpl hier="24" item="4"/>
          <tpl fld="0" item="1"/>
        </tpls>
      </n>
      <m>
        <tpls c="8">
          <tpl fld="1" item="166"/>
          <tpl hier="17" item="3"/>
          <tpl hier="19" item="14"/>
          <tpl hier="20" item="2"/>
          <tpl hier="22" item="6"/>
          <tpl hier="23" item="5"/>
          <tpl hier="24" item="4"/>
          <tpl fld="0" item="1"/>
        </tpls>
      </m>
      <n v="43.220001220703125">
        <tpls c="8">
          <tpl fld="1" item="158"/>
          <tpl hier="17" item="3"/>
          <tpl hier="19" item="14"/>
          <tpl hier="20" item="2"/>
          <tpl hier="22" item="6"/>
          <tpl hier="23" item="5"/>
          <tpl hier="24" item="4"/>
          <tpl fld="0" item="1"/>
        </tpls>
      </n>
      <m>
        <tpls c="8">
          <tpl fld="1" item="150"/>
          <tpl hier="17" item="3"/>
          <tpl hier="19" item="14"/>
          <tpl hier="20" item="2"/>
          <tpl hier="22" item="6"/>
          <tpl hier="23" item="5"/>
          <tpl hier="24" item="4"/>
          <tpl fld="0" item="1"/>
        </tpls>
      </m>
      <n v="129.66000366210938">
        <tpls c="8">
          <tpl fld="1" item="142"/>
          <tpl hier="17" item="3"/>
          <tpl hier="19" item="14"/>
          <tpl hier="20" item="2"/>
          <tpl hier="22" item="6"/>
          <tpl hier="23" item="5"/>
          <tpl hier="24" item="4"/>
          <tpl fld="0" item="1"/>
        </tpls>
      </n>
      <n v="86.44000244140625">
        <tpls c="8">
          <tpl fld="1" item="134"/>
          <tpl hier="17" item="3"/>
          <tpl hier="19" item="14"/>
          <tpl hier="20" item="2"/>
          <tpl hier="22" item="6"/>
          <tpl hier="23" item="5"/>
          <tpl hier="24" item="4"/>
          <tpl fld="0" item="1"/>
        </tpls>
      </n>
      <n v="86.44000244140625">
        <tpls c="8">
          <tpl fld="1" item="126"/>
          <tpl hier="17" item="3"/>
          <tpl hier="19" item="14"/>
          <tpl hier="20" item="2"/>
          <tpl hier="22" item="6"/>
          <tpl hier="23" item="5"/>
          <tpl hier="24" item="4"/>
          <tpl fld="0" item="1"/>
        </tpls>
      </n>
      <m>
        <tpls c="8">
          <tpl fld="1" item="118"/>
          <tpl hier="17" item="3"/>
          <tpl hier="19" item="14"/>
          <tpl hier="20" item="2"/>
          <tpl hier="22" item="6"/>
          <tpl hier="23" item="5"/>
          <tpl hier="24" item="4"/>
          <tpl fld="0" item="1"/>
        </tpls>
      </m>
      <n v="43.220001220703125">
        <tpls c="8">
          <tpl fld="1" item="110"/>
          <tpl hier="17" item="3"/>
          <tpl hier="19" item="14"/>
          <tpl hier="20" item="2"/>
          <tpl hier="22" item="6"/>
          <tpl hier="23" item="5"/>
          <tpl hier="24" item="4"/>
          <tpl fld="0" item="1"/>
        </tpls>
      </n>
      <n v="43.220001220703125">
        <tpls c="8">
          <tpl fld="1" item="102"/>
          <tpl hier="17" item="3"/>
          <tpl hier="19" item="14"/>
          <tpl hier="20" item="2"/>
          <tpl hier="22" item="6"/>
          <tpl hier="23" item="5"/>
          <tpl hier="24" item="4"/>
          <tpl fld="0" item="1"/>
        </tpls>
      </n>
      <n v="86.44000244140625">
        <tpls c="8">
          <tpl fld="1" item="94"/>
          <tpl hier="17" item="3"/>
          <tpl hier="19" item="14"/>
          <tpl hier="20" item="2"/>
          <tpl hier="22" item="6"/>
          <tpl hier="23" item="5"/>
          <tpl hier="24" item="4"/>
          <tpl fld="0" item="1"/>
        </tpls>
      </n>
      <n v="43.220001220703125">
        <tpls c="8">
          <tpl fld="1" item="86"/>
          <tpl hier="17" item="3"/>
          <tpl hier="19" item="14"/>
          <tpl hier="20" item="2"/>
          <tpl hier="22" item="6"/>
          <tpl hier="23" item="5"/>
          <tpl hier="24" item="4"/>
          <tpl fld="0" item="1"/>
        </tpls>
      </n>
      <n v="43.220001220703125">
        <tpls c="8">
          <tpl fld="1" item="78"/>
          <tpl hier="17" item="3"/>
          <tpl hier="19" item="14"/>
          <tpl hier="20" item="2"/>
          <tpl hier="22" item="6"/>
          <tpl hier="23" item="5"/>
          <tpl hier="24" item="4"/>
          <tpl fld="0" item="1"/>
        </tpls>
      </n>
      <n v="172.8800048828125">
        <tpls c="8">
          <tpl fld="1" item="70"/>
          <tpl hier="17" item="3"/>
          <tpl hier="19" item="14"/>
          <tpl hier="20" item="2"/>
          <tpl hier="22" item="6"/>
          <tpl hier="23" item="5"/>
          <tpl hier="24" item="4"/>
          <tpl fld="0" item="1"/>
        </tpls>
      </n>
      <n v="43.220001220703125">
        <tpls c="8">
          <tpl fld="1" item="62"/>
          <tpl hier="17" item="3"/>
          <tpl hier="19" item="14"/>
          <tpl hier="20" item="2"/>
          <tpl hier="22" item="6"/>
          <tpl hier="23" item="5"/>
          <tpl hier="24" item="4"/>
          <tpl fld="0" item="1"/>
        </tpls>
      </n>
      <n v="43.220001220703125">
        <tpls c="8">
          <tpl fld="1" item="54"/>
          <tpl hier="17" item="3"/>
          <tpl hier="19" item="14"/>
          <tpl hier="20" item="2"/>
          <tpl hier="22" item="6"/>
          <tpl hier="23" item="5"/>
          <tpl hier="24" item="4"/>
          <tpl fld="0" item="1"/>
        </tpls>
      </n>
      <n v="43.220001220703125">
        <tpls c="8">
          <tpl fld="1" item="46"/>
          <tpl hier="17" item="3"/>
          <tpl hier="19" item="14"/>
          <tpl hier="20" item="2"/>
          <tpl hier="22" item="6"/>
          <tpl hier="23" item="5"/>
          <tpl hier="24" item="4"/>
          <tpl fld="0" item="1"/>
        </tpls>
      </n>
      <n v="129.66000366210938">
        <tpls c="8">
          <tpl fld="1" item="38"/>
          <tpl hier="17" item="3"/>
          <tpl hier="19" item="14"/>
          <tpl hier="20" item="2"/>
          <tpl hier="22" item="6"/>
          <tpl hier="23" item="5"/>
          <tpl hier="24" item="4"/>
          <tpl fld="0" item="1"/>
        </tpls>
      </n>
      <n v="129.66000366210938">
        <tpls c="8">
          <tpl fld="1" item="30"/>
          <tpl hier="17" item="3"/>
          <tpl hier="19" item="14"/>
          <tpl hier="20" item="2"/>
          <tpl hier="22" item="6"/>
          <tpl hier="23" item="5"/>
          <tpl hier="24" item="4"/>
          <tpl fld="0" item="1"/>
        </tpls>
      </n>
      <n v="43.220001220703125">
        <tpls c="8">
          <tpl fld="1" item="22"/>
          <tpl hier="17" item="3"/>
          <tpl hier="19" item="14"/>
          <tpl hier="20" item="2"/>
          <tpl hier="22" item="6"/>
          <tpl hier="23" item="5"/>
          <tpl hier="24" item="4"/>
          <tpl fld="0" item="1"/>
        </tpls>
      </n>
      <n v="43.220001220703125">
        <tpls c="8">
          <tpl fld="1" item="14"/>
          <tpl hier="17" item="3"/>
          <tpl hier="19" item="14"/>
          <tpl hier="20" item="2"/>
          <tpl hier="22" item="6"/>
          <tpl hier="23" item="5"/>
          <tpl hier="24" item="4"/>
          <tpl fld="0" item="1"/>
        </tpls>
      </n>
      <m>
        <tpls c="8">
          <tpl fld="1" item="6"/>
          <tpl hier="17" item="3"/>
          <tpl hier="19" item="14"/>
          <tpl hier="20" item="2"/>
          <tpl hier="22" item="6"/>
          <tpl hier="23" item="5"/>
          <tpl hier="24" item="4"/>
          <tpl fld="0" item="1"/>
        </tpls>
      </m>
      <m>
        <tpls c="8">
          <tpl fld="1" item="25"/>
          <tpl hier="17" item="3"/>
          <tpl hier="19" item="14"/>
          <tpl hier="20" item="2"/>
          <tpl hier="22" item="6"/>
          <tpl hier="23" item="5"/>
          <tpl hier="24" item="4"/>
          <tpl fld="0" item="1"/>
        </tpls>
      </m>
      <n v="1">
        <tpls c="8">
          <tpl fld="1" item="198"/>
          <tpl hier="17" item="3"/>
          <tpl hier="19" item="14"/>
          <tpl hier="20" item="2"/>
          <tpl hier="22" item="6"/>
          <tpl hier="23" item="5"/>
          <tpl hier="24" item="4"/>
          <tpl fld="0" item="0"/>
        </tpls>
      </n>
      <m>
        <tpls c="8">
          <tpl fld="1" item="194"/>
          <tpl hier="17" item="3"/>
          <tpl hier="19" item="14"/>
          <tpl hier="20" item="2"/>
          <tpl hier="22" item="6"/>
          <tpl hier="23" item="5"/>
          <tpl hier="24" item="4"/>
          <tpl fld="0" item="0"/>
        </tpls>
      </m>
      <m>
        <tpls c="8">
          <tpl fld="1" item="190"/>
          <tpl hier="17" item="3"/>
          <tpl hier="19" item="14"/>
          <tpl hier="20" item="2"/>
          <tpl hier="22" item="6"/>
          <tpl hier="23" item="5"/>
          <tpl hier="24" item="4"/>
          <tpl fld="0" item="0"/>
        </tpls>
      </m>
      <n v="1">
        <tpls c="8">
          <tpl fld="1" item="186"/>
          <tpl hier="17" item="3"/>
          <tpl hier="19" item="14"/>
          <tpl hier="20" item="2"/>
          <tpl hier="22" item="6"/>
          <tpl hier="23" item="5"/>
          <tpl hier="24" item="4"/>
          <tpl fld="0" item="0"/>
        </tpls>
      </n>
      <n v="3">
        <tpls c="8">
          <tpl fld="1" item="182"/>
          <tpl hier="17" item="3"/>
          <tpl hier="19" item="14"/>
          <tpl hier="20" item="2"/>
          <tpl hier="22" item="6"/>
          <tpl hier="23" item="5"/>
          <tpl hier="24" item="4"/>
          <tpl fld="0" item="0"/>
        </tpls>
      </n>
      <n v="1">
        <tpls c="8">
          <tpl fld="1" item="178"/>
          <tpl hier="17" item="3"/>
          <tpl hier="19" item="14"/>
          <tpl hier="20" item="2"/>
          <tpl hier="22" item="6"/>
          <tpl hier="23" item="5"/>
          <tpl hier="24" item="4"/>
          <tpl fld="0" item="0"/>
        </tpls>
      </n>
      <n v="2">
        <tpls c="8">
          <tpl fld="1" item="174"/>
          <tpl hier="17" item="3"/>
          <tpl hier="19" item="14"/>
          <tpl hier="20" item="2"/>
          <tpl hier="22" item="6"/>
          <tpl hier="23" item="5"/>
          <tpl hier="24" item="4"/>
          <tpl fld="0" item="0"/>
        </tpls>
      </n>
      <n v="1">
        <tpls c="8">
          <tpl fld="1" item="170"/>
          <tpl hier="17" item="3"/>
          <tpl hier="19" item="14"/>
          <tpl hier="20" item="2"/>
          <tpl hier="22" item="6"/>
          <tpl hier="23" item="5"/>
          <tpl hier="24" item="4"/>
          <tpl fld="0" item="0"/>
        </tpls>
      </n>
      <m>
        <tpls c="8">
          <tpl fld="1" item="166"/>
          <tpl hier="17" item="3"/>
          <tpl hier="19" item="14"/>
          <tpl hier="20" item="2"/>
          <tpl hier="22" item="6"/>
          <tpl hier="23" item="5"/>
          <tpl hier="24" item="4"/>
          <tpl fld="0" item="0"/>
        </tpls>
      </m>
      <m>
        <tpls c="8">
          <tpl fld="1" item="162"/>
          <tpl hier="17" item="3"/>
          <tpl hier="19" item="14"/>
          <tpl hier="20" item="2"/>
          <tpl hier="22" item="6"/>
          <tpl hier="23" item="5"/>
          <tpl hier="24" item="4"/>
          <tpl fld="0" item="0"/>
        </tpls>
      </m>
      <n v="1">
        <tpls c="8">
          <tpl fld="1" item="158"/>
          <tpl hier="17" item="3"/>
          <tpl hier="19" item="14"/>
          <tpl hier="20" item="2"/>
          <tpl hier="22" item="6"/>
          <tpl hier="23" item="5"/>
          <tpl hier="24" item="4"/>
          <tpl fld="0" item="0"/>
        </tpls>
      </n>
      <n v="1">
        <tpls c="8">
          <tpl fld="1" item="154"/>
          <tpl hier="17" item="3"/>
          <tpl hier="19" item="14"/>
          <tpl hier="20" item="2"/>
          <tpl hier="22" item="6"/>
          <tpl hier="23" item="5"/>
          <tpl hier="24" item="4"/>
          <tpl fld="0" item="0"/>
        </tpls>
      </n>
      <m>
        <tpls c="8">
          <tpl fld="1" item="150"/>
          <tpl hier="17" item="3"/>
          <tpl hier="19" item="14"/>
          <tpl hier="20" item="2"/>
          <tpl hier="22" item="6"/>
          <tpl hier="23" item="5"/>
          <tpl hier="24" item="4"/>
          <tpl fld="0" item="0"/>
        </tpls>
      </m>
      <n v="1">
        <tpls c="8">
          <tpl fld="1" item="146"/>
          <tpl hier="17" item="3"/>
          <tpl hier="19" item="14"/>
          <tpl hier="20" item="2"/>
          <tpl hier="22" item="6"/>
          <tpl hier="23" item="5"/>
          <tpl hier="24" item="4"/>
          <tpl fld="0" item="0"/>
        </tpls>
      </n>
      <n v="3">
        <tpls c="8">
          <tpl fld="1" item="142"/>
          <tpl hier="17" item="3"/>
          <tpl hier="19" item="14"/>
          <tpl hier="20" item="2"/>
          <tpl hier="22" item="6"/>
          <tpl hier="23" item="5"/>
          <tpl hier="24" item="4"/>
          <tpl fld="0" item="0"/>
        </tpls>
      </n>
      <n v="3">
        <tpls c="8">
          <tpl fld="1" item="138"/>
          <tpl hier="17" item="3"/>
          <tpl hier="19" item="14"/>
          <tpl hier="20" item="2"/>
          <tpl hier="22" item="6"/>
          <tpl hier="23" item="5"/>
          <tpl hier="24" item="4"/>
          <tpl fld="0" item="0"/>
        </tpls>
      </n>
      <n v="1">
        <tpls c="8">
          <tpl fld="1" item="134"/>
          <tpl hier="17" item="3"/>
          <tpl hier="19" item="14"/>
          <tpl hier="20" item="2"/>
          <tpl hier="22" item="6"/>
          <tpl hier="23" item="5"/>
          <tpl hier="24" item="4"/>
          <tpl fld="0" item="0"/>
        </tpls>
      </n>
      <n v="1">
        <tpls c="8">
          <tpl fld="1" item="130"/>
          <tpl hier="17" item="3"/>
          <tpl hier="19" item="14"/>
          <tpl hier="20" item="2"/>
          <tpl hier="22" item="6"/>
          <tpl hier="23" item="5"/>
          <tpl hier="24" item="4"/>
          <tpl fld="0" item="0"/>
        </tpls>
      </n>
      <n v="2">
        <tpls c="8">
          <tpl fld="1" item="126"/>
          <tpl hier="17" item="3"/>
          <tpl hier="19" item="14"/>
          <tpl hier="20" item="2"/>
          <tpl hier="22" item="6"/>
          <tpl hier="23" item="5"/>
          <tpl hier="24" item="4"/>
          <tpl fld="0" item="0"/>
        </tpls>
      </n>
      <m>
        <tpls c="8">
          <tpl fld="1" item="122"/>
          <tpl hier="17" item="3"/>
          <tpl hier="19" item="14"/>
          <tpl hier="20" item="2"/>
          <tpl hier="22" item="6"/>
          <tpl hier="23" item="5"/>
          <tpl hier="24" item="4"/>
          <tpl fld="0" item="0"/>
        </tpls>
      </m>
      <m>
        <tpls c="8">
          <tpl fld="1" item="118"/>
          <tpl hier="17" item="3"/>
          <tpl hier="19" item="14"/>
          <tpl hier="20" item="2"/>
          <tpl hier="22" item="6"/>
          <tpl hier="23" item="5"/>
          <tpl hier="24" item="4"/>
          <tpl fld="0" item="0"/>
        </tpls>
      </m>
      <m>
        <tpls c="8">
          <tpl fld="1" item="114"/>
          <tpl hier="17" item="3"/>
          <tpl hier="19" item="14"/>
          <tpl hier="20" item="2"/>
          <tpl hier="22" item="6"/>
          <tpl hier="23" item="5"/>
          <tpl hier="24" item="4"/>
          <tpl fld="0" item="0"/>
        </tpls>
      </m>
      <n v="1">
        <tpls c="8">
          <tpl fld="1" item="110"/>
          <tpl hier="17" item="3"/>
          <tpl hier="19" item="14"/>
          <tpl hier="20" item="2"/>
          <tpl hier="22" item="6"/>
          <tpl hier="23" item="5"/>
          <tpl hier="24" item="4"/>
          <tpl fld="0" item="0"/>
        </tpls>
      </n>
      <m>
        <tpls c="8">
          <tpl fld="1" item="106"/>
          <tpl hier="17" item="3"/>
          <tpl hier="19" item="14"/>
          <tpl hier="20" item="2"/>
          <tpl hier="22" item="6"/>
          <tpl hier="23" item="5"/>
          <tpl hier="24" item="4"/>
          <tpl fld="0" item="0"/>
        </tpls>
      </m>
      <n v="1">
        <tpls c="8">
          <tpl fld="1" item="102"/>
          <tpl hier="17" item="3"/>
          <tpl hier="19" item="14"/>
          <tpl hier="20" item="2"/>
          <tpl hier="22" item="6"/>
          <tpl hier="23" item="5"/>
          <tpl hier="24" item="4"/>
          <tpl fld="0" item="0"/>
        </tpls>
      </n>
      <m>
        <tpls c="8">
          <tpl fld="1" item="98"/>
          <tpl hier="17" item="3"/>
          <tpl hier="19" item="14"/>
          <tpl hier="20" item="2"/>
          <tpl hier="22" item="6"/>
          <tpl hier="23" item="5"/>
          <tpl hier="24" item="4"/>
          <tpl fld="0" item="0"/>
        </tpls>
      </m>
      <n v="2">
        <tpls c="8">
          <tpl fld="1" item="94"/>
          <tpl hier="17" item="3"/>
          <tpl hier="19" item="14"/>
          <tpl hier="20" item="2"/>
          <tpl hier="22" item="6"/>
          <tpl hier="23" item="5"/>
          <tpl hier="24" item="4"/>
          <tpl fld="0" item="0"/>
        </tpls>
      </n>
      <m>
        <tpls c="8">
          <tpl fld="1" item="90"/>
          <tpl hier="17" item="3"/>
          <tpl hier="19" item="14"/>
          <tpl hier="20" item="2"/>
          <tpl hier="22" item="6"/>
          <tpl hier="23" item="5"/>
          <tpl hier="24" item="4"/>
          <tpl fld="0" item="0"/>
        </tpls>
      </m>
      <n v="1">
        <tpls c="8">
          <tpl fld="1" item="86"/>
          <tpl hier="17" item="3"/>
          <tpl hier="19" item="14"/>
          <tpl hier="20" item="2"/>
          <tpl hier="22" item="6"/>
          <tpl hier="23" item="5"/>
          <tpl hier="24" item="4"/>
          <tpl fld="0" item="0"/>
        </tpls>
      </n>
      <n v="1">
        <tpls c="8">
          <tpl fld="1" item="82"/>
          <tpl hier="17" item="3"/>
          <tpl hier="19" item="14"/>
          <tpl hier="20" item="2"/>
          <tpl hier="22" item="6"/>
          <tpl hier="23" item="5"/>
          <tpl hier="24" item="4"/>
          <tpl fld="0" item="0"/>
        </tpls>
      </n>
      <n v="1">
        <tpls c="8">
          <tpl fld="1" item="78"/>
          <tpl hier="17" item="3"/>
          <tpl hier="19" item="14"/>
          <tpl hier="20" item="2"/>
          <tpl hier="22" item="6"/>
          <tpl hier="23" item="5"/>
          <tpl hier="24" item="4"/>
          <tpl fld="0" item="0"/>
        </tpls>
      </n>
      <n v="1">
        <tpls c="8">
          <tpl fld="1" item="74"/>
          <tpl hier="17" item="3"/>
          <tpl hier="19" item="14"/>
          <tpl hier="20" item="2"/>
          <tpl hier="22" item="6"/>
          <tpl hier="23" item="5"/>
          <tpl hier="24" item="4"/>
          <tpl fld="0" item="0"/>
        </tpls>
      </n>
      <n v="4">
        <tpls c="8">
          <tpl fld="1" item="70"/>
          <tpl hier="17" item="3"/>
          <tpl hier="19" item="14"/>
          <tpl hier="20" item="2"/>
          <tpl hier="22" item="6"/>
          <tpl hier="23" item="5"/>
          <tpl hier="24" item="4"/>
          <tpl fld="0" item="0"/>
        </tpls>
      </n>
      <n v="1">
        <tpls c="8">
          <tpl fld="1" item="66"/>
          <tpl hier="17" item="3"/>
          <tpl hier="19" item="14"/>
          <tpl hier="20" item="2"/>
          <tpl hier="22" item="6"/>
          <tpl hier="23" item="5"/>
          <tpl hier="24" item="4"/>
          <tpl fld="0" item="0"/>
        </tpls>
      </n>
      <n v="1">
        <tpls c="8">
          <tpl fld="1" item="62"/>
          <tpl hier="17" item="3"/>
          <tpl hier="19" item="14"/>
          <tpl hier="20" item="2"/>
          <tpl hier="22" item="6"/>
          <tpl hier="23" item="5"/>
          <tpl hier="24" item="4"/>
          <tpl fld="0" item="0"/>
        </tpls>
      </n>
      <n v="1">
        <tpls c="8">
          <tpl fld="1" item="58"/>
          <tpl hier="17" item="3"/>
          <tpl hier="19" item="14"/>
          <tpl hier="20" item="2"/>
          <tpl hier="22" item="6"/>
          <tpl hier="23" item="5"/>
          <tpl hier="24" item="4"/>
          <tpl fld="0" item="0"/>
        </tpls>
      </n>
      <n v="1">
        <tpls c="8">
          <tpl fld="1" item="54"/>
          <tpl hier="17" item="3"/>
          <tpl hier="19" item="14"/>
          <tpl hier="20" item="2"/>
          <tpl hier="22" item="6"/>
          <tpl hier="23" item="5"/>
          <tpl hier="24" item="4"/>
          <tpl fld="0" item="0"/>
        </tpls>
      </n>
      <n v="1">
        <tpls c="8">
          <tpl fld="1" item="50"/>
          <tpl hier="17" item="3"/>
          <tpl hier="19" item="14"/>
          <tpl hier="20" item="2"/>
          <tpl hier="22" item="6"/>
          <tpl hier="23" item="5"/>
          <tpl hier="24" item="4"/>
          <tpl fld="0" item="0"/>
        </tpls>
      </n>
      <n v="1">
        <tpls c="8">
          <tpl fld="1" item="46"/>
          <tpl hier="17" item="3"/>
          <tpl hier="19" item="14"/>
          <tpl hier="20" item="2"/>
          <tpl hier="22" item="6"/>
          <tpl hier="23" item="5"/>
          <tpl hier="24" item="4"/>
          <tpl fld="0" item="0"/>
        </tpls>
      </n>
      <m>
        <tpls c="8">
          <tpl fld="1" item="42"/>
          <tpl hier="17" item="3"/>
          <tpl hier="19" item="14"/>
          <tpl hier="20" item="2"/>
          <tpl hier="22" item="6"/>
          <tpl hier="23" item="5"/>
          <tpl hier="24" item="4"/>
          <tpl fld="0" item="0"/>
        </tpls>
      </m>
      <n v="3">
        <tpls c="8">
          <tpl fld="1" item="38"/>
          <tpl hier="17" item="3"/>
          <tpl hier="19" item="14"/>
          <tpl hier="20" item="2"/>
          <tpl hier="22" item="6"/>
          <tpl hier="23" item="5"/>
          <tpl hier="24" item="4"/>
          <tpl fld="0" item="0"/>
        </tpls>
      </n>
      <n v="3">
        <tpls c="8">
          <tpl fld="1" item="34"/>
          <tpl hier="17" item="3"/>
          <tpl hier="19" item="14"/>
          <tpl hier="20" item="2"/>
          <tpl hier="22" item="6"/>
          <tpl hier="23" item="5"/>
          <tpl hier="24" item="4"/>
          <tpl fld="0" item="0"/>
        </tpls>
      </n>
      <n v="2">
        <tpls c="8">
          <tpl fld="1" item="30"/>
          <tpl hier="17" item="3"/>
          <tpl hier="19" item="14"/>
          <tpl hier="20" item="2"/>
          <tpl hier="22" item="6"/>
          <tpl hier="23" item="5"/>
          <tpl hier="24" item="4"/>
          <tpl fld="0" item="0"/>
        </tpls>
      </n>
      <m>
        <tpls c="8">
          <tpl fld="1" item="26"/>
          <tpl hier="17" item="3"/>
          <tpl hier="19" item="14"/>
          <tpl hier="20" item="2"/>
          <tpl hier="22" item="6"/>
          <tpl hier="23" item="5"/>
          <tpl hier="24" item="4"/>
          <tpl fld="0" item="0"/>
        </tpls>
      </m>
      <n v="1">
        <tpls c="8">
          <tpl fld="1" item="22"/>
          <tpl hier="17" item="3"/>
          <tpl hier="19" item="14"/>
          <tpl hier="20" item="2"/>
          <tpl hier="22" item="6"/>
          <tpl hier="23" item="5"/>
          <tpl hier="24" item="4"/>
          <tpl fld="0" item="0"/>
        </tpls>
      </n>
      <n v="3">
        <tpls c="8">
          <tpl fld="1" item="18"/>
          <tpl hier="17" item="3"/>
          <tpl hier="19" item="14"/>
          <tpl hier="20" item="2"/>
          <tpl hier="22" item="6"/>
          <tpl hier="23" item="5"/>
          <tpl hier="24" item="4"/>
          <tpl fld="0" item="0"/>
        </tpls>
      </n>
      <n v="1">
        <tpls c="8">
          <tpl fld="1" item="14"/>
          <tpl hier="17" item="3"/>
          <tpl hier="19" item="14"/>
          <tpl hier="20" item="2"/>
          <tpl hier="22" item="6"/>
          <tpl hier="23" item="5"/>
          <tpl hier="24" item="4"/>
          <tpl fld="0" item="0"/>
        </tpls>
      </n>
      <n v="2">
        <tpls c="8">
          <tpl fld="1" item="10"/>
          <tpl hier="17" item="3"/>
          <tpl hier="19" item="14"/>
          <tpl hier="20" item="2"/>
          <tpl hier="22" item="6"/>
          <tpl hier="23" item="5"/>
          <tpl hier="24" item="4"/>
          <tpl fld="0" item="0"/>
        </tpls>
      </n>
      <m>
        <tpls c="8">
          <tpl fld="1" item="6"/>
          <tpl hier="17" item="3"/>
          <tpl hier="19" item="14"/>
          <tpl hier="20" item="2"/>
          <tpl hier="22" item="6"/>
          <tpl hier="23" item="5"/>
          <tpl hier="24" item="4"/>
          <tpl fld="0" item="0"/>
        </tpls>
      </m>
      <n v="1">
        <tpls c="8">
          <tpl fld="1" item="2"/>
          <tpl hier="17" item="3"/>
          <tpl hier="19" item="14"/>
          <tpl hier="20" item="2"/>
          <tpl hier="22" item="6"/>
          <tpl hier="23" item="5"/>
          <tpl hier="24" item="4"/>
          <tpl fld="0" item="0"/>
        </tpls>
      </n>
      <n v="43.220001220703125">
        <tpls c="8">
          <tpl fld="1" item="133"/>
          <tpl hier="17" item="3"/>
          <tpl hier="19" item="14"/>
          <tpl hier="20" item="2"/>
          <tpl hier="22" item="6"/>
          <tpl hier="23" item="5"/>
          <tpl hier="24" item="4"/>
          <tpl fld="0" item="1"/>
        </tpls>
      </n>
      <n v="43.220001220703125">
        <tpls c="8">
          <tpl fld="1" item="125"/>
          <tpl hier="17" item="3"/>
          <tpl hier="19" item="14"/>
          <tpl hier="20" item="2"/>
          <tpl hier="22" item="6"/>
          <tpl hier="23" item="5"/>
          <tpl hier="24" item="4"/>
          <tpl fld="0" item="1"/>
        </tpls>
      </n>
      <n v="43.220001220703125">
        <tpls c="8">
          <tpl fld="1" item="117"/>
          <tpl hier="17" item="3"/>
          <tpl hier="19" item="14"/>
          <tpl hier="20" item="2"/>
          <tpl hier="22" item="6"/>
          <tpl hier="23" item="5"/>
          <tpl hier="24" item="4"/>
          <tpl fld="0" item="1"/>
        </tpls>
      </n>
      <n v="86.44000244140625">
        <tpls c="8">
          <tpl fld="1" item="85"/>
          <tpl hier="17" item="3"/>
          <tpl hier="19" item="14"/>
          <tpl hier="20" item="2"/>
          <tpl hier="22" item="6"/>
          <tpl hier="23" item="5"/>
          <tpl hier="24" item="4"/>
          <tpl fld="0" item="1"/>
        </tpls>
      </n>
      <n v="43.220001220703125">
        <tpls c="8">
          <tpl fld="1" item="77"/>
          <tpl hier="17" item="3"/>
          <tpl hier="19" item="14"/>
          <tpl hier="20" item="2"/>
          <tpl hier="22" item="6"/>
          <tpl hier="23" item="5"/>
          <tpl hier="24" item="4"/>
          <tpl fld="0" item="1"/>
        </tpls>
      </n>
      <n v="43.220001220703125">
        <tpls c="8">
          <tpl fld="1" item="69"/>
          <tpl hier="17" item="3"/>
          <tpl hier="19" item="14"/>
          <tpl hier="20" item="2"/>
          <tpl hier="22" item="6"/>
          <tpl hier="23" item="5"/>
          <tpl hier="24" item="4"/>
          <tpl fld="0" item="1"/>
        </tpls>
      </n>
      <n v="216.10000610351563">
        <tpls c="8">
          <tpl fld="1" item="53"/>
          <tpl hier="17" item="3"/>
          <tpl hier="19" item="14"/>
          <tpl hier="20" item="2"/>
          <tpl hier="22" item="6"/>
          <tpl hier="23" item="5"/>
          <tpl hier="24" item="4"/>
          <tpl fld="0" item="1"/>
        </tpls>
      </n>
      <n v="43.220001220703125">
        <tpls c="8">
          <tpl fld="1" item="45"/>
          <tpl hier="17" item="3"/>
          <tpl hier="19" item="14"/>
          <tpl hier="20" item="2"/>
          <tpl hier="22" item="6"/>
          <tpl hier="23" item="5"/>
          <tpl hier="24" item="4"/>
          <tpl fld="0" item="1"/>
        </tpls>
      </n>
      <m>
        <tpls c="8">
          <tpl fld="1" item="37"/>
          <tpl hier="17" item="3"/>
          <tpl hier="19" item="14"/>
          <tpl hier="20" item="2"/>
          <tpl hier="22" item="6"/>
          <tpl hier="23" item="5"/>
          <tpl hier="24" item="4"/>
          <tpl fld="0" item="1"/>
        </tpls>
      </m>
      <n v="43.220001220703125">
        <tpls c="8">
          <tpl fld="1" item="29"/>
          <tpl hier="17" item="3"/>
          <tpl hier="19" item="14"/>
          <tpl hier="20" item="2"/>
          <tpl hier="22" item="6"/>
          <tpl hier="23" item="5"/>
          <tpl hier="24" item="4"/>
          <tpl fld="0" item="1"/>
        </tpls>
      </n>
      <n v="43.220001220703125">
        <tpls c="8">
          <tpl fld="1" item="21"/>
          <tpl hier="17" item="3"/>
          <tpl hier="19" item="14"/>
          <tpl hier="20" item="2"/>
          <tpl hier="22" item="6"/>
          <tpl hier="23" item="5"/>
          <tpl hier="24" item="4"/>
          <tpl fld="0" item="1"/>
        </tpls>
      </n>
      <n v="86.44000244140625">
        <tpls c="8">
          <tpl fld="1" item="5"/>
          <tpl hier="17" item="3"/>
          <tpl hier="19" item="14"/>
          <tpl hier="20" item="2"/>
          <tpl hier="22" item="6"/>
          <tpl hier="23" item="5"/>
          <tpl hier="24" item="4"/>
          <tpl fld="0" item="1"/>
        </tpls>
      </n>
      <m>
        <tpls c="8">
          <tpl fld="1" item="197"/>
          <tpl hier="17" item="3"/>
          <tpl hier="19" item="14"/>
          <tpl hier="20" item="2"/>
          <tpl hier="22" item="6"/>
          <tpl hier="23" item="5"/>
          <tpl hier="24" item="4"/>
          <tpl fld="0" item="1"/>
        </tpls>
      </m>
      <m>
        <tpls c="8">
          <tpl fld="1" item="193"/>
          <tpl hier="17" item="3"/>
          <tpl hier="19" item="14"/>
          <tpl hier="20" item="2"/>
          <tpl hier="22" item="6"/>
          <tpl hier="23" item="5"/>
          <tpl hier="24" item="4"/>
          <tpl fld="0" item="1"/>
        </tpls>
      </m>
      <n v="43.220001220703125">
        <tpls c="8">
          <tpl fld="1" item="189"/>
          <tpl hier="17" item="3"/>
          <tpl hier="19" item="14"/>
          <tpl hier="20" item="2"/>
          <tpl hier="22" item="6"/>
          <tpl hier="23" item="5"/>
          <tpl hier="24" item="4"/>
          <tpl fld="0" item="1"/>
        </tpls>
      </n>
      <n v="43.220001220703125">
        <tpls c="8">
          <tpl fld="1" item="185"/>
          <tpl hier="17" item="3"/>
          <tpl hier="19" item="14"/>
          <tpl hier="20" item="2"/>
          <tpl hier="22" item="6"/>
          <tpl hier="23" item="5"/>
          <tpl hier="24" item="4"/>
          <tpl fld="0" item="1"/>
        </tpls>
      </n>
      <n v="86.44000244140625">
        <tpls c="8">
          <tpl fld="1" item="181"/>
          <tpl hier="17" item="3"/>
          <tpl hier="19" item="14"/>
          <tpl hier="20" item="2"/>
          <tpl hier="22" item="6"/>
          <tpl hier="23" item="5"/>
          <tpl hier="24" item="4"/>
          <tpl fld="0" item="1"/>
        </tpls>
      </n>
      <n v="43.220001220703125">
        <tpls c="8">
          <tpl fld="1" item="177"/>
          <tpl hier="17" item="3"/>
          <tpl hier="19" item="14"/>
          <tpl hier="20" item="2"/>
          <tpl hier="22" item="6"/>
          <tpl hier="23" item="5"/>
          <tpl hier="24" item="4"/>
          <tpl fld="0" item="1"/>
        </tpls>
      </n>
      <m>
        <tpls c="8">
          <tpl fld="1" item="173"/>
          <tpl hier="17" item="3"/>
          <tpl hier="19" item="14"/>
          <tpl hier="20" item="2"/>
          <tpl hier="22" item="6"/>
          <tpl hier="23" item="5"/>
          <tpl hier="24" item="4"/>
          <tpl fld="0" item="1"/>
        </tpls>
      </m>
      <n v="43.220001220703125">
        <tpls c="8">
          <tpl fld="1" item="169"/>
          <tpl hier="17" item="3"/>
          <tpl hier="19" item="14"/>
          <tpl hier="20" item="2"/>
          <tpl hier="22" item="6"/>
          <tpl hier="23" item="5"/>
          <tpl hier="24" item="4"/>
          <tpl fld="0" item="1"/>
        </tpls>
      </n>
      <n v="86.44000244140625">
        <tpls c="8">
          <tpl fld="1" item="165"/>
          <tpl hier="17" item="3"/>
          <tpl hier="19" item="14"/>
          <tpl hier="20" item="2"/>
          <tpl hier="22" item="6"/>
          <tpl hier="23" item="5"/>
          <tpl hier="24" item="4"/>
          <tpl fld="0" item="1"/>
        </tpls>
      </n>
      <m>
        <tpls c="8">
          <tpl fld="1" item="161"/>
          <tpl hier="17" item="3"/>
          <tpl hier="19" item="14"/>
          <tpl hier="20" item="2"/>
          <tpl hier="22" item="6"/>
          <tpl hier="23" item="5"/>
          <tpl hier="24" item="4"/>
          <tpl fld="0" item="1"/>
        </tpls>
      </m>
      <m>
        <tpls c="8">
          <tpl fld="1" item="157"/>
          <tpl hier="17" item="3"/>
          <tpl hier="19" item="14"/>
          <tpl hier="20" item="2"/>
          <tpl hier="22" item="6"/>
          <tpl hier="23" item="5"/>
          <tpl hier="24" item="4"/>
          <tpl fld="0" item="1"/>
        </tpls>
      </m>
      <n v="43.220001220703125">
        <tpls c="8">
          <tpl fld="1" item="153"/>
          <tpl hier="17" item="3"/>
          <tpl hier="19" item="14"/>
          <tpl hier="20" item="2"/>
          <tpl hier="22" item="6"/>
          <tpl hier="23" item="5"/>
          <tpl hier="24" item="4"/>
          <tpl fld="0" item="1"/>
        </tpls>
      </n>
      <n v="86.44000244140625">
        <tpls c="8">
          <tpl fld="1" item="149"/>
          <tpl hier="17" item="3"/>
          <tpl hier="19" item="14"/>
          <tpl hier="20" item="2"/>
          <tpl hier="22" item="6"/>
          <tpl hier="23" item="5"/>
          <tpl hier="24" item="4"/>
          <tpl fld="0" item="1"/>
        </tpls>
      </n>
      <n v="172.8800048828125">
        <tpls c="8">
          <tpl fld="1" item="145"/>
          <tpl hier="17" item="3"/>
          <tpl hier="19" item="14"/>
          <tpl hier="20" item="2"/>
          <tpl hier="22" item="6"/>
          <tpl hier="23" item="5"/>
          <tpl hier="24" item="4"/>
          <tpl fld="0" item="1"/>
        </tpls>
      </n>
      <n v="86.44000244140625">
        <tpls c="8">
          <tpl fld="1" item="141"/>
          <tpl hier="17" item="3"/>
          <tpl hier="19" item="14"/>
          <tpl hier="20" item="2"/>
          <tpl hier="22" item="6"/>
          <tpl hier="23" item="5"/>
          <tpl hier="24" item="4"/>
          <tpl fld="0" item="1"/>
        </tpls>
      </n>
      <m>
        <tpls c="8">
          <tpl fld="1" item="113"/>
          <tpl hier="17" item="3"/>
          <tpl hier="19" item="14"/>
          <tpl hier="20" item="2"/>
          <tpl hier="22" item="6"/>
          <tpl hier="23" item="5"/>
          <tpl hier="24" item="4"/>
          <tpl fld="0" item="1"/>
        </tpls>
      </m>
      <n v="129.66000366210938">
        <tpls c="8">
          <tpl fld="1" item="109"/>
          <tpl hier="17" item="3"/>
          <tpl hier="19" item="14"/>
          <tpl hier="20" item="2"/>
          <tpl hier="22" item="6"/>
          <tpl hier="23" item="5"/>
          <tpl hier="24" item="4"/>
          <tpl fld="0" item="1"/>
        </tpls>
      </n>
      <n v="86.44000244140625">
        <tpls c="8">
          <tpl fld="1" item="105"/>
          <tpl hier="17" item="3"/>
          <tpl hier="19" item="14"/>
          <tpl hier="20" item="2"/>
          <tpl hier="22" item="6"/>
          <tpl hier="23" item="5"/>
          <tpl hier="24" item="4"/>
          <tpl fld="0" item="1"/>
        </tpls>
      </n>
      <m>
        <tpls c="8">
          <tpl fld="1" item="101"/>
          <tpl hier="17" item="3"/>
          <tpl hier="19" item="14"/>
          <tpl hier="20" item="2"/>
          <tpl hier="22" item="6"/>
          <tpl hier="23" item="5"/>
          <tpl hier="24" item="4"/>
          <tpl fld="0" item="1"/>
        </tpls>
      </m>
      <n v="43.220001220703125">
        <tpls c="8">
          <tpl fld="1" item="97"/>
          <tpl hier="17" item="3"/>
          <tpl hier="19" item="14"/>
          <tpl hier="20" item="2"/>
          <tpl hier="22" item="6"/>
          <tpl hier="23" item="5"/>
          <tpl hier="24" item="4"/>
          <tpl fld="0" item="1"/>
        </tpls>
      </n>
      <n v="129.66000366210938">
        <tpls c="8">
          <tpl fld="1" item="89"/>
          <tpl hier="17" item="3"/>
          <tpl hier="19" item="14"/>
          <tpl hier="20" item="2"/>
          <tpl hier="22" item="6"/>
          <tpl hier="23" item="5"/>
          <tpl hier="24" item="4"/>
          <tpl fld="0" item="1"/>
        </tpls>
      </n>
      <n v="129.66000366210938">
        <tpls c="8">
          <tpl fld="1" item="65"/>
          <tpl hier="17" item="3"/>
          <tpl hier="19" item="14"/>
          <tpl hier="20" item="2"/>
          <tpl hier="22" item="6"/>
          <tpl hier="23" item="5"/>
          <tpl hier="24" item="4"/>
          <tpl fld="0" item="1"/>
        </tpls>
      </n>
      <m>
        <tpls c="8">
          <tpl fld="1" item="41"/>
          <tpl hier="17" item="3"/>
          <tpl hier="19" item="14"/>
          <tpl hier="20" item="2"/>
          <tpl hier="22" item="6"/>
          <tpl hier="23" item="5"/>
          <tpl hier="24" item="4"/>
          <tpl fld="0" item="1"/>
        </tpls>
      </m>
      <n v="43.220001220703125">
        <tpls c="8">
          <tpl fld="1" item="13"/>
          <tpl hier="17" item="3"/>
          <tpl hier="19" item="14"/>
          <tpl hier="20" item="2"/>
          <tpl hier="22" item="6"/>
          <tpl hier="23" item="5"/>
          <tpl hier="24" item="4"/>
          <tpl fld="0" item="1"/>
        </tpls>
      </n>
      <m>
        <tpls c="8">
          <tpl fld="1" item="197"/>
          <tpl hier="17" item="3"/>
          <tpl hier="19" item="14"/>
          <tpl hier="20" item="2"/>
          <tpl hier="22" item="6"/>
          <tpl hier="23" item="5"/>
          <tpl hier="24" item="4"/>
          <tpl fld="0" item="0"/>
        </tpls>
      </m>
      <m>
        <tpls c="8">
          <tpl fld="1" item="193"/>
          <tpl hier="17" item="3"/>
          <tpl hier="19" item="14"/>
          <tpl hier="20" item="2"/>
          <tpl hier="22" item="6"/>
          <tpl hier="23" item="5"/>
          <tpl hier="24" item="4"/>
          <tpl fld="0" item="0"/>
        </tpls>
      </m>
      <n v="1">
        <tpls c="8">
          <tpl fld="1" item="189"/>
          <tpl hier="17" item="3"/>
          <tpl hier="19" item="14"/>
          <tpl hier="20" item="2"/>
          <tpl hier="22" item="6"/>
          <tpl hier="23" item="5"/>
          <tpl hier="24" item="4"/>
          <tpl fld="0" item="0"/>
        </tpls>
      </n>
      <n v="1">
        <tpls c="8">
          <tpl fld="1" item="185"/>
          <tpl hier="17" item="3"/>
          <tpl hier="19" item="14"/>
          <tpl hier="20" item="2"/>
          <tpl hier="22" item="6"/>
          <tpl hier="23" item="5"/>
          <tpl hier="24" item="4"/>
          <tpl fld="0" item="0"/>
        </tpls>
      </n>
      <n v="2">
        <tpls c="8">
          <tpl fld="1" item="181"/>
          <tpl hier="17" item="3"/>
          <tpl hier="19" item="14"/>
          <tpl hier="20" item="2"/>
          <tpl hier="22" item="6"/>
          <tpl hier="23" item="5"/>
          <tpl hier="24" item="4"/>
          <tpl fld="0" item="0"/>
        </tpls>
      </n>
      <n v="1">
        <tpls c="8">
          <tpl fld="1" item="177"/>
          <tpl hier="17" item="3"/>
          <tpl hier="19" item="14"/>
          <tpl hier="20" item="2"/>
          <tpl hier="22" item="6"/>
          <tpl hier="23" item="5"/>
          <tpl hier="24" item="4"/>
          <tpl fld="0" item="0"/>
        </tpls>
      </n>
      <m>
        <tpls c="8">
          <tpl fld="1" item="173"/>
          <tpl hier="17" item="3"/>
          <tpl hier="19" item="14"/>
          <tpl hier="20" item="2"/>
          <tpl hier="22" item="6"/>
          <tpl hier="23" item="5"/>
          <tpl hier="24" item="4"/>
          <tpl fld="0" item="0"/>
        </tpls>
      </m>
      <n v="1">
        <tpls c="8">
          <tpl fld="1" item="169"/>
          <tpl hier="17" item="3"/>
          <tpl hier="19" item="14"/>
          <tpl hier="20" item="2"/>
          <tpl hier="22" item="6"/>
          <tpl hier="23" item="5"/>
          <tpl hier="24" item="4"/>
          <tpl fld="0" item="0"/>
        </tpls>
      </n>
      <n v="2">
        <tpls c="8">
          <tpl fld="1" item="165"/>
          <tpl hier="17" item="3"/>
          <tpl hier="19" item="14"/>
          <tpl hier="20" item="2"/>
          <tpl hier="22" item="6"/>
          <tpl hier="23" item="5"/>
          <tpl hier="24" item="4"/>
          <tpl fld="0" item="0"/>
        </tpls>
      </n>
      <m>
        <tpls c="8">
          <tpl fld="1" item="161"/>
          <tpl hier="17" item="3"/>
          <tpl hier="19" item="14"/>
          <tpl hier="20" item="2"/>
          <tpl hier="22" item="6"/>
          <tpl hier="23" item="5"/>
          <tpl hier="24" item="4"/>
          <tpl fld="0" item="0"/>
        </tpls>
      </m>
      <m>
        <tpls c="8">
          <tpl fld="1" item="157"/>
          <tpl hier="17" item="3"/>
          <tpl hier="19" item="14"/>
          <tpl hier="20" item="2"/>
          <tpl hier="22" item="6"/>
          <tpl hier="23" item="5"/>
          <tpl hier="24" item="4"/>
          <tpl fld="0" item="0"/>
        </tpls>
      </m>
      <n v="1">
        <tpls c="8">
          <tpl fld="1" item="153"/>
          <tpl hier="17" item="3"/>
          <tpl hier="19" item="14"/>
          <tpl hier="20" item="2"/>
          <tpl hier="22" item="6"/>
          <tpl hier="23" item="5"/>
          <tpl hier="24" item="4"/>
          <tpl fld="0" item="0"/>
        </tpls>
      </n>
      <n v="1">
        <tpls c="8">
          <tpl fld="1" item="149"/>
          <tpl hier="17" item="3"/>
          <tpl hier="19" item="14"/>
          <tpl hier="20" item="2"/>
          <tpl hier="22" item="6"/>
          <tpl hier="23" item="5"/>
          <tpl hier="24" item="4"/>
          <tpl fld="0" item="0"/>
        </tpls>
      </n>
      <n v="4">
        <tpls c="8">
          <tpl fld="1" item="145"/>
          <tpl hier="17" item="3"/>
          <tpl hier="19" item="14"/>
          <tpl hier="20" item="2"/>
          <tpl hier="22" item="6"/>
          <tpl hier="23" item="5"/>
          <tpl hier="24" item="4"/>
          <tpl fld="0" item="0"/>
        </tpls>
      </n>
      <n v="2">
        <tpls c="8">
          <tpl fld="1" item="141"/>
          <tpl hier="17" item="3"/>
          <tpl hier="19" item="14"/>
          <tpl hier="20" item="2"/>
          <tpl hier="22" item="6"/>
          <tpl hier="23" item="5"/>
          <tpl hier="24" item="4"/>
          <tpl fld="0" item="0"/>
        </tpls>
      </n>
      <n v="3">
        <tpls c="8">
          <tpl fld="1" item="137"/>
          <tpl hier="17" item="3"/>
          <tpl hier="19" item="14"/>
          <tpl hier="20" item="2"/>
          <tpl hier="22" item="6"/>
          <tpl hier="23" item="5"/>
          <tpl hier="24" item="4"/>
          <tpl fld="0" item="0"/>
        </tpls>
      </n>
      <n v="1">
        <tpls c="8">
          <tpl fld="1" item="133"/>
          <tpl hier="17" item="3"/>
          <tpl hier="19" item="14"/>
          <tpl hier="20" item="2"/>
          <tpl hier="22" item="6"/>
          <tpl hier="23" item="5"/>
          <tpl hier="24" item="4"/>
          <tpl fld="0" item="0"/>
        </tpls>
      </n>
      <m>
        <tpls c="8">
          <tpl fld="1" item="129"/>
          <tpl hier="17" item="3"/>
          <tpl hier="19" item="14"/>
          <tpl hier="20" item="2"/>
          <tpl hier="22" item="6"/>
          <tpl hier="23" item="5"/>
          <tpl hier="24" item="4"/>
          <tpl fld="0" item="0"/>
        </tpls>
      </m>
      <n v="1">
        <tpls c="8">
          <tpl fld="1" item="125"/>
          <tpl hier="17" item="3"/>
          <tpl hier="19" item="14"/>
          <tpl hier="20" item="2"/>
          <tpl hier="22" item="6"/>
          <tpl hier="23" item="5"/>
          <tpl hier="24" item="4"/>
          <tpl fld="0" item="0"/>
        </tpls>
      </n>
      <m>
        <tpls c="8">
          <tpl fld="1" item="121"/>
          <tpl hier="17" item="3"/>
          <tpl hier="19" item="14"/>
          <tpl hier="20" item="2"/>
          <tpl hier="22" item="6"/>
          <tpl hier="23" item="5"/>
          <tpl hier="24" item="4"/>
          <tpl fld="0" item="0"/>
        </tpls>
      </m>
      <n v="1">
        <tpls c="8">
          <tpl fld="1" item="117"/>
          <tpl hier="17" item="3"/>
          <tpl hier="19" item="14"/>
          <tpl hier="20" item="2"/>
          <tpl hier="22" item="6"/>
          <tpl hier="23" item="5"/>
          <tpl hier="24" item="4"/>
          <tpl fld="0" item="0"/>
        </tpls>
      </n>
      <m>
        <tpls c="8">
          <tpl fld="1" item="113"/>
          <tpl hier="17" item="3"/>
          <tpl hier="19" item="14"/>
          <tpl hier="20" item="2"/>
          <tpl hier="22" item="6"/>
          <tpl hier="23" item="5"/>
          <tpl hier="24" item="4"/>
          <tpl fld="0" item="0"/>
        </tpls>
      </m>
      <n v="3">
        <tpls c="8">
          <tpl fld="1" item="109"/>
          <tpl hier="17" item="3"/>
          <tpl hier="19" item="14"/>
          <tpl hier="20" item="2"/>
          <tpl hier="22" item="6"/>
          <tpl hier="23" item="5"/>
          <tpl hier="24" item="4"/>
          <tpl fld="0" item="0"/>
        </tpls>
      </n>
      <n v="2">
        <tpls c="8">
          <tpl fld="1" item="105"/>
          <tpl hier="17" item="3"/>
          <tpl hier="19" item="14"/>
          <tpl hier="20" item="2"/>
          <tpl hier="22" item="6"/>
          <tpl hier="23" item="5"/>
          <tpl hier="24" item="4"/>
          <tpl fld="0" item="0"/>
        </tpls>
      </n>
      <m>
        <tpls c="8">
          <tpl fld="1" item="101"/>
          <tpl hier="17" item="3"/>
          <tpl hier="19" item="14"/>
          <tpl hier="20" item="2"/>
          <tpl hier="22" item="6"/>
          <tpl hier="23" item="5"/>
          <tpl hier="24" item="4"/>
          <tpl fld="0" item="0"/>
        </tpls>
      </m>
      <n v="1">
        <tpls c="8">
          <tpl fld="1" item="97"/>
          <tpl hier="17" item="3"/>
          <tpl hier="19" item="14"/>
          <tpl hier="20" item="2"/>
          <tpl hier="22" item="6"/>
          <tpl hier="23" item="5"/>
          <tpl hier="24" item="4"/>
          <tpl fld="0" item="0"/>
        </tpls>
      </n>
      <n v="3">
        <tpls c="8">
          <tpl fld="1" item="93"/>
          <tpl hier="17" item="3"/>
          <tpl hier="19" item="14"/>
          <tpl hier="20" item="2"/>
          <tpl hier="22" item="6"/>
          <tpl hier="23" item="5"/>
          <tpl hier="24" item="4"/>
          <tpl fld="0" item="0"/>
        </tpls>
      </n>
      <n v="2">
        <tpls c="8">
          <tpl fld="1" item="89"/>
          <tpl hier="17" item="3"/>
          <tpl hier="19" item="14"/>
          <tpl hier="20" item="2"/>
          <tpl hier="22" item="6"/>
          <tpl hier="23" item="5"/>
          <tpl hier="24" item="4"/>
          <tpl fld="0" item="0"/>
        </tpls>
      </n>
      <n v="2">
        <tpls c="8">
          <tpl fld="1" item="85"/>
          <tpl hier="17" item="3"/>
          <tpl hier="19" item="14"/>
          <tpl hier="20" item="2"/>
          <tpl hier="22" item="6"/>
          <tpl hier="23" item="5"/>
          <tpl hier="24" item="4"/>
          <tpl fld="0" item="0"/>
        </tpls>
      </n>
      <m>
        <tpls c="8">
          <tpl fld="1" item="81"/>
          <tpl hier="17" item="3"/>
          <tpl hier="19" item="14"/>
          <tpl hier="20" item="2"/>
          <tpl hier="22" item="6"/>
          <tpl hier="23" item="5"/>
          <tpl hier="24" item="4"/>
          <tpl fld="0" item="0"/>
        </tpls>
      </m>
      <n v="1">
        <tpls c="8">
          <tpl fld="1" item="77"/>
          <tpl hier="17" item="3"/>
          <tpl hier="19" item="14"/>
          <tpl hier="20" item="2"/>
          <tpl hier="22" item="6"/>
          <tpl hier="23" item="5"/>
          <tpl hier="24" item="4"/>
          <tpl fld="0" item="0"/>
        </tpls>
      </n>
      <n v="1">
        <tpls c="8">
          <tpl fld="1" item="73"/>
          <tpl hier="17" item="3"/>
          <tpl hier="19" item="14"/>
          <tpl hier="20" item="2"/>
          <tpl hier="22" item="6"/>
          <tpl hier="23" item="5"/>
          <tpl hier="24" item="4"/>
          <tpl fld="0" item="0"/>
        </tpls>
      </n>
      <n v="1">
        <tpls c="8">
          <tpl fld="1" item="69"/>
          <tpl hier="17" item="3"/>
          <tpl hier="19" item="14"/>
          <tpl hier="20" item="2"/>
          <tpl hier="22" item="6"/>
          <tpl hier="23" item="5"/>
          <tpl hier="24" item="4"/>
          <tpl fld="0" item="0"/>
        </tpls>
      </n>
      <n v="3">
        <tpls c="8">
          <tpl fld="1" item="65"/>
          <tpl hier="17" item="3"/>
          <tpl hier="19" item="14"/>
          <tpl hier="20" item="2"/>
          <tpl hier="22" item="6"/>
          <tpl hier="23" item="5"/>
          <tpl hier="24" item="4"/>
          <tpl fld="0" item="0"/>
        </tpls>
      </n>
      <n v="2">
        <tpls c="8">
          <tpl fld="1" item="61"/>
          <tpl hier="17" item="3"/>
          <tpl hier="19" item="14"/>
          <tpl hier="20" item="2"/>
          <tpl hier="22" item="6"/>
          <tpl hier="23" item="5"/>
          <tpl hier="24" item="4"/>
          <tpl fld="0" item="0"/>
        </tpls>
      </n>
      <m>
        <tpls c="8">
          <tpl fld="1" item="57"/>
          <tpl hier="17" item="3"/>
          <tpl hier="19" item="14"/>
          <tpl hier="20" item="2"/>
          <tpl hier="22" item="6"/>
          <tpl hier="23" item="5"/>
          <tpl hier="24" item="4"/>
          <tpl fld="0" item="0"/>
        </tpls>
      </m>
      <n v="4">
        <tpls c="8">
          <tpl fld="1" item="53"/>
          <tpl hier="17" item="3"/>
          <tpl hier="19" item="14"/>
          <tpl hier="20" item="2"/>
          <tpl hier="22" item="6"/>
          <tpl hier="23" item="5"/>
          <tpl hier="24" item="4"/>
          <tpl fld="0" item="0"/>
        </tpls>
      </n>
      <n v="4">
        <tpls c="8">
          <tpl fld="1" item="49"/>
          <tpl hier="17" item="3"/>
          <tpl hier="19" item="14"/>
          <tpl hier="20" item="2"/>
          <tpl hier="22" item="6"/>
          <tpl hier="23" item="5"/>
          <tpl hier="24" item="4"/>
          <tpl fld="0" item="0"/>
        </tpls>
      </n>
      <n v="1">
        <tpls c="8">
          <tpl fld="1" item="45"/>
          <tpl hier="17" item="3"/>
          <tpl hier="19" item="14"/>
          <tpl hier="20" item="2"/>
          <tpl hier="22" item="6"/>
          <tpl hier="23" item="5"/>
          <tpl hier="24" item="4"/>
          <tpl fld="0" item="0"/>
        </tpls>
      </n>
      <m>
        <tpls c="8">
          <tpl fld="1" item="41"/>
          <tpl hier="17" item="3"/>
          <tpl hier="19" item="14"/>
          <tpl hier="20" item="2"/>
          <tpl hier="22" item="6"/>
          <tpl hier="23" item="5"/>
          <tpl hier="24" item="4"/>
          <tpl fld="0" item="0"/>
        </tpls>
      </m>
      <m>
        <tpls c="8">
          <tpl fld="1" item="37"/>
          <tpl hier="17" item="3"/>
          <tpl hier="19" item="14"/>
          <tpl hier="20" item="2"/>
          <tpl hier="22" item="6"/>
          <tpl hier="23" item="5"/>
          <tpl hier="24" item="4"/>
          <tpl fld="0" item="0"/>
        </tpls>
      </m>
      <n v="1">
        <tpls c="8">
          <tpl fld="1" item="33"/>
          <tpl hier="17" item="3"/>
          <tpl hier="19" item="14"/>
          <tpl hier="20" item="2"/>
          <tpl hier="22" item="6"/>
          <tpl hier="23" item="5"/>
          <tpl hier="24" item="4"/>
          <tpl fld="0" item="0"/>
        </tpls>
      </n>
      <n v="1">
        <tpls c="8">
          <tpl fld="1" item="29"/>
          <tpl hier="17" item="3"/>
          <tpl hier="19" item="14"/>
          <tpl hier="20" item="2"/>
          <tpl hier="22" item="6"/>
          <tpl hier="23" item="5"/>
          <tpl hier="24" item="4"/>
          <tpl fld="0" item="0"/>
        </tpls>
      </n>
      <m>
        <tpls c="8">
          <tpl fld="1" item="25"/>
          <tpl hier="17" item="3"/>
          <tpl hier="19" item="14"/>
          <tpl hier="20" item="2"/>
          <tpl hier="22" item="6"/>
          <tpl hier="23" item="5"/>
          <tpl hier="24" item="4"/>
          <tpl fld="0" item="0"/>
        </tpls>
      </m>
      <n v="1">
        <tpls c="8">
          <tpl fld="1" item="21"/>
          <tpl hier="17" item="3"/>
          <tpl hier="19" item="14"/>
          <tpl hier="20" item="2"/>
          <tpl hier="22" item="6"/>
          <tpl hier="23" item="5"/>
          <tpl hier="24" item="4"/>
          <tpl fld="0" item="0"/>
        </tpls>
      </n>
      <n v="1">
        <tpls c="8">
          <tpl fld="1" item="13"/>
          <tpl hier="17" item="3"/>
          <tpl hier="19" item="14"/>
          <tpl hier="20" item="2"/>
          <tpl hier="22" item="6"/>
          <tpl hier="23" item="5"/>
          <tpl hier="24" item="4"/>
          <tpl fld="0" item="0"/>
        </tpls>
      </n>
      <n v="2">
        <tpls c="8">
          <tpl fld="1" item="9"/>
          <tpl hier="17" item="3"/>
          <tpl hier="19" item="14"/>
          <tpl hier="20" item="2"/>
          <tpl hier="22" item="6"/>
          <tpl hier="23" item="5"/>
          <tpl hier="24" item="4"/>
          <tpl fld="0" item="0"/>
        </tpls>
      </n>
      <n v="1">
        <tpls c="8">
          <tpl fld="1" item="5"/>
          <tpl hier="17" item="3"/>
          <tpl hier="19" item="14"/>
          <tpl hier="20" item="2"/>
          <tpl hier="22" item="6"/>
          <tpl hier="23" item="5"/>
          <tpl hier="24" item="4"/>
          <tpl fld="0" item="0"/>
        </tpls>
      </n>
      <m>
        <tpls c="8">
          <tpl fld="1" item="1"/>
          <tpl hier="17" item="3"/>
          <tpl hier="19" item="14"/>
          <tpl hier="20" item="2"/>
          <tpl hier="22" item="6"/>
          <tpl hier="23" item="5"/>
          <tpl hier="24" item="4"/>
          <tpl fld="0" item="0"/>
        </tpls>
      </m>
      <m>
        <tpls c="8">
          <tpl fld="1" item="121"/>
          <tpl hier="17" item="3"/>
          <tpl hier="19" item="14"/>
          <tpl hier="20" item="2"/>
          <tpl hier="22" item="6"/>
          <tpl hier="23" item="5"/>
          <tpl hier="24" item="4"/>
          <tpl fld="0" item="1"/>
        </tpls>
      </m>
      <n v="129.66000366210938">
        <tpls c="8">
          <tpl fld="1" item="93"/>
          <tpl hier="17" item="3"/>
          <tpl hier="19" item="14"/>
          <tpl hier="20" item="2"/>
          <tpl hier="22" item="6"/>
          <tpl hier="23" item="5"/>
          <tpl hier="24" item="4"/>
          <tpl fld="0" item="1"/>
        </tpls>
      </n>
      <n v="129.66000366210938">
        <tpls c="8">
          <tpl fld="1" item="61"/>
          <tpl hier="17" item="3"/>
          <tpl hier="19" item="14"/>
          <tpl hier="20" item="2"/>
          <tpl hier="22" item="6"/>
          <tpl hier="23" item="5"/>
          <tpl hier="24" item="4"/>
          <tpl fld="0" item="1"/>
        </tpls>
      </n>
      <n v="43.220001220703125">
        <tpls c="8">
          <tpl fld="1" item="33"/>
          <tpl hier="17" item="3"/>
          <tpl hier="19" item="14"/>
          <tpl hier="20" item="2"/>
          <tpl hier="22" item="6"/>
          <tpl hier="23" item="5"/>
          <tpl hier="24" item="4"/>
          <tpl fld="0" item="1"/>
        </tpls>
      </n>
      <n v="86.44000244140625">
        <tpls c="8">
          <tpl fld="1" item="9"/>
          <tpl hier="17" item="3"/>
          <tpl hier="19" item="14"/>
          <tpl hier="20" item="2"/>
          <tpl hier="22" item="6"/>
          <tpl hier="23" item="5"/>
          <tpl hier="24" item="4"/>
          <tpl fld="0" item="1"/>
        </tpls>
      </n>
      <n v="3">
        <tpls c="8">
          <tpl fld="1" item="156"/>
          <tpl hier="17" item="3"/>
          <tpl hier="19" item="14"/>
          <tpl hier="20" item="2"/>
          <tpl hier="22" item="6"/>
          <tpl hier="23" item="5"/>
          <tpl hier="24" item="4"/>
          <tpl fld="0" item="0"/>
        </tpls>
      </n>
      <n v="129.66000366210938">
        <tpls c="8">
          <tpl fld="1" item="156"/>
          <tpl hier="17" item="3"/>
          <tpl hier="19" item="14"/>
          <tpl hier="20" item="2"/>
          <tpl hier="22" item="6"/>
          <tpl hier="23" item="5"/>
          <tpl hier="24" item="4"/>
          <tpl fld="0" item="1"/>
        </tpls>
      </n>
      <m>
        <tpls c="8">
          <tpl fld="1" item="92"/>
          <tpl hier="17" item="3"/>
          <tpl hier="19" item="14"/>
          <tpl hier="20" item="2"/>
          <tpl hier="22" item="6"/>
          <tpl hier="23" item="5"/>
          <tpl hier="24" item="4"/>
          <tpl fld="0" item="0"/>
        </tpls>
      </m>
      <m>
        <tpls c="8">
          <tpl fld="1" item="92"/>
          <tpl hier="17" item="3"/>
          <tpl hier="19" item="14"/>
          <tpl hier="20" item="2"/>
          <tpl hier="22" item="6"/>
          <tpl hier="23" item="5"/>
          <tpl hier="24" item="4"/>
          <tpl fld="0" item="1"/>
        </tpls>
      </m>
      <n v="3">
        <tpls c="8">
          <tpl fld="1" item="36"/>
          <tpl hier="17" item="3"/>
          <tpl hier="19" item="14"/>
          <tpl hier="20" item="2"/>
          <tpl hier="22" item="6"/>
          <tpl hier="23" item="5"/>
          <tpl hier="24" item="4"/>
          <tpl fld="0" item="0"/>
        </tpls>
      </n>
      <n v="172.8800048828125">
        <tpls c="8">
          <tpl fld="1" item="36"/>
          <tpl hier="17" item="3"/>
          <tpl hier="19" item="14"/>
          <tpl hier="20" item="2"/>
          <tpl hier="22" item="6"/>
          <tpl hier="23" item="5"/>
          <tpl hier="24" item="4"/>
          <tpl fld="0" item="1"/>
        </tpls>
      </n>
      <n v="218">
        <tpls c="8">
          <tpl hier="16" item="4294967295"/>
          <tpl hier="17" item="3"/>
          <tpl hier="19" item="14"/>
          <tpl hier="20" item="2"/>
          <tpl hier="22" item="6"/>
          <tpl hier="23" item="5"/>
          <tpl hier="24" item="4"/>
          <tpl fld="0" item="0"/>
        </tpls>
      </n>
      <n v="10243.140289306641">
        <tpls c="8">
          <tpl hier="16" item="4294967295"/>
          <tpl hier="17" item="3"/>
          <tpl hier="19" item="14"/>
          <tpl hier="20" item="2"/>
          <tpl hier="22" item="6"/>
          <tpl hier="23" item="5"/>
          <tpl hier="24" item="4"/>
          <tpl fld="0" item="1"/>
        </tpls>
      </n>
      <n v="1">
        <tpls c="8">
          <tpl fld="1" item="192"/>
          <tpl hier="17" item="3"/>
          <tpl hier="19" item="14"/>
          <tpl hier="20" item="2"/>
          <tpl hier="22" item="6"/>
          <tpl hier="23" item="5"/>
          <tpl hier="24" item="4"/>
          <tpl fld="0" item="0"/>
        </tpls>
      </n>
      <n v="86.44000244140625">
        <tpls c="8">
          <tpl fld="1" item="192"/>
          <tpl hier="17" item="3"/>
          <tpl hier="19" item="14"/>
          <tpl hier="20" item="2"/>
          <tpl hier="22" item="6"/>
          <tpl hier="23" item="5"/>
          <tpl hier="24" item="4"/>
          <tpl fld="0" item="1"/>
        </tpls>
      </n>
      <n v="1">
        <tpls c="8">
          <tpl fld="1" item="184"/>
          <tpl hier="17" item="3"/>
          <tpl hier="19" item="14"/>
          <tpl hier="20" item="2"/>
          <tpl hier="22" item="6"/>
          <tpl hier="23" item="5"/>
          <tpl hier="24" item="4"/>
          <tpl fld="0" item="0"/>
        </tpls>
      </n>
      <n v="43.220001220703125">
        <tpls c="8">
          <tpl fld="1" item="184"/>
          <tpl hier="17" item="3"/>
          <tpl hier="19" item="14"/>
          <tpl hier="20" item="2"/>
          <tpl hier="22" item="6"/>
          <tpl hier="23" item="5"/>
          <tpl hier="24" item="4"/>
          <tpl fld="0" item="1"/>
        </tpls>
      </n>
      <n v="2">
        <tpls c="8">
          <tpl fld="1" item="176"/>
          <tpl hier="17" item="3"/>
          <tpl hier="19" item="14"/>
          <tpl hier="20" item="2"/>
          <tpl hier="22" item="6"/>
          <tpl hier="23" item="5"/>
          <tpl hier="24" item="4"/>
          <tpl fld="0" item="0"/>
        </tpls>
      </n>
      <n v="86.44000244140625">
        <tpls c="8">
          <tpl fld="1" item="176"/>
          <tpl hier="17" item="3"/>
          <tpl hier="19" item="14"/>
          <tpl hier="20" item="2"/>
          <tpl hier="22" item="6"/>
          <tpl hier="23" item="5"/>
          <tpl hier="24" item="4"/>
          <tpl fld="0" item="1"/>
        </tpls>
      </n>
      <n v="1">
        <tpls c="8">
          <tpl fld="1" item="168"/>
          <tpl hier="17" item="3"/>
          <tpl hier="19" item="14"/>
          <tpl hier="20" item="2"/>
          <tpl hier="22" item="6"/>
          <tpl hier="23" item="5"/>
          <tpl hier="24" item="4"/>
          <tpl fld="0" item="0"/>
        </tpls>
      </n>
      <n v="43.220001220703125">
        <tpls c="8">
          <tpl fld="1" item="168"/>
          <tpl hier="17" item="3"/>
          <tpl hier="19" item="14"/>
          <tpl hier="20" item="2"/>
          <tpl hier="22" item="6"/>
          <tpl hier="23" item="5"/>
          <tpl hier="24" item="4"/>
          <tpl fld="0" item="1"/>
        </tpls>
      </n>
      <n v="1">
        <tpls c="8">
          <tpl fld="1" item="160"/>
          <tpl hier="17" item="3"/>
          <tpl hier="19" item="14"/>
          <tpl hier="20" item="2"/>
          <tpl hier="22" item="6"/>
          <tpl hier="23" item="5"/>
          <tpl hier="24" item="4"/>
          <tpl fld="0" item="0"/>
        </tpls>
      </n>
      <n v="43.220001220703125">
        <tpls c="8">
          <tpl fld="1" item="160"/>
          <tpl hier="17" item="3"/>
          <tpl hier="19" item="14"/>
          <tpl hier="20" item="2"/>
          <tpl hier="22" item="6"/>
          <tpl hier="23" item="5"/>
          <tpl hier="24" item="4"/>
          <tpl fld="0" item="1"/>
        </tpls>
      </n>
      <n v="5">
        <tpls c="8">
          <tpl fld="1" item="152"/>
          <tpl hier="17" item="3"/>
          <tpl hier="19" item="14"/>
          <tpl hier="20" item="2"/>
          <tpl hier="22" item="6"/>
          <tpl hier="23" item="5"/>
          <tpl hier="24" item="4"/>
          <tpl fld="0" item="0"/>
        </tpls>
      </n>
      <n v="259.32000732421875">
        <tpls c="8">
          <tpl fld="1" item="152"/>
          <tpl hier="17" item="3"/>
          <tpl hier="19" item="14"/>
          <tpl hier="20" item="2"/>
          <tpl hier="22" item="6"/>
          <tpl hier="23" item="5"/>
          <tpl hier="24" item="4"/>
          <tpl fld="0" item="1"/>
        </tpls>
      </n>
      <m>
        <tpls c="8">
          <tpl fld="1" item="144"/>
          <tpl hier="17" item="3"/>
          <tpl hier="19" item="14"/>
          <tpl hier="20" item="2"/>
          <tpl hier="22" item="6"/>
          <tpl hier="23" item="5"/>
          <tpl hier="24" item="4"/>
          <tpl fld="0" item="0"/>
        </tpls>
      </m>
      <m>
        <tpls c="8">
          <tpl fld="1" item="144"/>
          <tpl hier="17" item="3"/>
          <tpl hier="19" item="14"/>
          <tpl hier="20" item="2"/>
          <tpl hier="22" item="6"/>
          <tpl hier="23" item="5"/>
          <tpl hier="24" item="4"/>
          <tpl fld="0" item="1"/>
        </tpls>
      </m>
      <n v="1">
        <tpls c="8">
          <tpl fld="1" item="136"/>
          <tpl hier="17" item="3"/>
          <tpl hier="19" item="14"/>
          <tpl hier="20" item="2"/>
          <tpl hier="22" item="6"/>
          <tpl hier="23" item="5"/>
          <tpl hier="24" item="4"/>
          <tpl fld="0" item="0"/>
        </tpls>
      </n>
      <n v="43.220001220703125">
        <tpls c="8">
          <tpl fld="1" item="136"/>
          <tpl hier="17" item="3"/>
          <tpl hier="19" item="14"/>
          <tpl hier="20" item="2"/>
          <tpl hier="22" item="6"/>
          <tpl hier="23" item="5"/>
          <tpl hier="24" item="4"/>
          <tpl fld="0" item="1"/>
        </tpls>
      </n>
      <m>
        <tpls c="8">
          <tpl fld="1" item="128"/>
          <tpl hier="17" item="3"/>
          <tpl hier="19" item="14"/>
          <tpl hier="20" item="2"/>
          <tpl hier="22" item="6"/>
          <tpl hier="23" item="5"/>
          <tpl hier="24" item="4"/>
          <tpl fld="0" item="0"/>
        </tpls>
      </m>
      <m>
        <tpls c="8">
          <tpl fld="1" item="128"/>
          <tpl hier="17" item="3"/>
          <tpl hier="19" item="14"/>
          <tpl hier="20" item="2"/>
          <tpl hier="22" item="6"/>
          <tpl hier="23" item="5"/>
          <tpl hier="24" item="4"/>
          <tpl fld="0" item="1"/>
        </tpls>
      </m>
      <n v="4">
        <tpls c="8">
          <tpl fld="1" item="120"/>
          <tpl hier="17" item="3"/>
          <tpl hier="19" item="14"/>
          <tpl hier="20" item="2"/>
          <tpl hier="22" item="6"/>
          <tpl hier="23" item="5"/>
          <tpl hier="24" item="4"/>
          <tpl fld="0" item="0"/>
        </tpls>
      </n>
      <n v="172.8800048828125">
        <tpls c="8">
          <tpl fld="1" item="120"/>
          <tpl hier="17" item="3"/>
          <tpl hier="19" item="14"/>
          <tpl hier="20" item="2"/>
          <tpl hier="22" item="6"/>
          <tpl hier="23" item="5"/>
          <tpl hier="24" item="4"/>
          <tpl fld="0" item="1"/>
        </tpls>
      </n>
      <n v="1">
        <tpls c="8">
          <tpl fld="1" item="112"/>
          <tpl hier="17" item="3"/>
          <tpl hier="19" item="14"/>
          <tpl hier="20" item="2"/>
          <tpl hier="22" item="6"/>
          <tpl hier="23" item="5"/>
          <tpl hier="24" item="4"/>
          <tpl fld="0" item="0"/>
        </tpls>
      </n>
      <n v="43.220001220703125">
        <tpls c="8">
          <tpl fld="1" item="112"/>
          <tpl hier="17" item="3"/>
          <tpl hier="19" item="14"/>
          <tpl hier="20" item="2"/>
          <tpl hier="22" item="6"/>
          <tpl hier="23" item="5"/>
          <tpl hier="24" item="4"/>
          <tpl fld="0" item="1"/>
        </tpls>
      </n>
      <m>
        <tpls c="8">
          <tpl fld="1" item="104"/>
          <tpl hier="17" item="3"/>
          <tpl hier="19" item="14"/>
          <tpl hier="20" item="2"/>
          <tpl hier="22" item="6"/>
          <tpl hier="23" item="5"/>
          <tpl hier="24" item="4"/>
          <tpl fld="0" item="0"/>
        </tpls>
      </m>
      <m>
        <tpls c="8">
          <tpl fld="1" item="104"/>
          <tpl hier="17" item="3"/>
          <tpl hier="19" item="14"/>
          <tpl hier="20" item="2"/>
          <tpl hier="22" item="6"/>
          <tpl hier="23" item="5"/>
          <tpl hier="24" item="4"/>
          <tpl fld="0" item="1"/>
        </tpls>
      </m>
      <n v="1">
        <tpls c="8">
          <tpl fld="1" item="96"/>
          <tpl hier="17" item="3"/>
          <tpl hier="19" item="14"/>
          <tpl hier="20" item="2"/>
          <tpl hier="22" item="6"/>
          <tpl hier="23" item="5"/>
          <tpl hier="24" item="4"/>
          <tpl fld="0" item="0"/>
        </tpls>
      </n>
      <n v="43.220001220703125">
        <tpls c="8">
          <tpl fld="1" item="96"/>
          <tpl hier="17" item="3"/>
          <tpl hier="19" item="14"/>
          <tpl hier="20" item="2"/>
          <tpl hier="22" item="6"/>
          <tpl hier="23" item="5"/>
          <tpl hier="24" item="4"/>
          <tpl fld="0" item="1"/>
        </tpls>
      </n>
      <m>
        <tpls c="8">
          <tpl fld="1" item="88"/>
          <tpl hier="17" item="3"/>
          <tpl hier="19" item="14"/>
          <tpl hier="20" item="2"/>
          <tpl hier="22" item="6"/>
          <tpl hier="23" item="5"/>
          <tpl hier="24" item="4"/>
          <tpl fld="0" item="0"/>
        </tpls>
      </m>
      <m>
        <tpls c="8">
          <tpl fld="1" item="88"/>
          <tpl hier="17" item="3"/>
          <tpl hier="19" item="14"/>
          <tpl hier="20" item="2"/>
          <tpl hier="22" item="6"/>
          <tpl hier="23" item="5"/>
          <tpl hier="24" item="4"/>
          <tpl fld="0" item="1"/>
        </tpls>
      </m>
      <n v="1">
        <tpls c="8">
          <tpl fld="1" item="80"/>
          <tpl hier="17" item="3"/>
          <tpl hier="19" item="14"/>
          <tpl hier="20" item="2"/>
          <tpl hier="22" item="6"/>
          <tpl hier="23" item="5"/>
          <tpl hier="24" item="4"/>
          <tpl fld="0" item="0"/>
        </tpls>
      </n>
      <n v="43.220001220703125">
        <tpls c="8">
          <tpl fld="1" item="80"/>
          <tpl hier="17" item="3"/>
          <tpl hier="19" item="14"/>
          <tpl hier="20" item="2"/>
          <tpl hier="22" item="6"/>
          <tpl hier="23" item="5"/>
          <tpl hier="24" item="4"/>
          <tpl fld="0" item="1"/>
        </tpls>
      </n>
      <m>
        <tpls c="8">
          <tpl fld="1" item="72"/>
          <tpl hier="17" item="3"/>
          <tpl hier="19" item="14"/>
          <tpl hier="20" item="2"/>
          <tpl hier="22" item="6"/>
          <tpl hier="23" item="5"/>
          <tpl hier="24" item="4"/>
          <tpl fld="0" item="0"/>
        </tpls>
      </m>
      <m>
        <tpls c="8">
          <tpl fld="1" item="72"/>
          <tpl hier="17" item="3"/>
          <tpl hier="19" item="14"/>
          <tpl hier="20" item="2"/>
          <tpl hier="22" item="6"/>
          <tpl hier="23" item="5"/>
          <tpl hier="24" item="4"/>
          <tpl fld="0" item="1"/>
        </tpls>
      </m>
      <n v="1">
        <tpls c="8">
          <tpl fld="1" item="64"/>
          <tpl hier="17" item="3"/>
          <tpl hier="19" item="14"/>
          <tpl hier="20" item="2"/>
          <tpl hier="22" item="6"/>
          <tpl hier="23" item="5"/>
          <tpl hier="24" item="4"/>
          <tpl fld="0" item="0"/>
        </tpls>
      </n>
      <n v="43.220001220703125">
        <tpls c="8">
          <tpl fld="1" item="64"/>
          <tpl hier="17" item="3"/>
          <tpl hier="19" item="14"/>
          <tpl hier="20" item="2"/>
          <tpl hier="22" item="6"/>
          <tpl hier="23" item="5"/>
          <tpl hier="24" item="4"/>
          <tpl fld="0" item="1"/>
        </tpls>
      </n>
      <n v="2">
        <tpls c="8">
          <tpl fld="1" item="56"/>
          <tpl hier="17" item="3"/>
          <tpl hier="19" item="14"/>
          <tpl hier="20" item="2"/>
          <tpl hier="22" item="6"/>
          <tpl hier="23" item="5"/>
          <tpl hier="24" item="4"/>
          <tpl fld="0" item="0"/>
        </tpls>
      </n>
      <n v="86.44000244140625">
        <tpls c="8">
          <tpl fld="1" item="56"/>
          <tpl hier="17" item="3"/>
          <tpl hier="19" item="14"/>
          <tpl hier="20" item="2"/>
          <tpl hier="22" item="6"/>
          <tpl hier="23" item="5"/>
          <tpl hier="24" item="4"/>
          <tpl fld="0" item="1"/>
        </tpls>
      </n>
      <m>
        <tpls c="8">
          <tpl fld="1" item="48"/>
          <tpl hier="17" item="3"/>
          <tpl hier="19" item="14"/>
          <tpl hier="20" item="2"/>
          <tpl hier="22" item="6"/>
          <tpl hier="23" item="5"/>
          <tpl hier="24" item="4"/>
          <tpl fld="0" item="0"/>
        </tpls>
      </m>
      <m>
        <tpls c="8">
          <tpl fld="1" item="48"/>
          <tpl hier="17" item="3"/>
          <tpl hier="19" item="14"/>
          <tpl hier="20" item="2"/>
          <tpl hier="22" item="6"/>
          <tpl hier="23" item="5"/>
          <tpl hier="24" item="4"/>
          <tpl fld="0" item="1"/>
        </tpls>
      </m>
      <m>
        <tpls c="8">
          <tpl fld="1" item="40"/>
          <tpl hier="17" item="3"/>
          <tpl hier="19" item="14"/>
          <tpl hier="20" item="2"/>
          <tpl hier="22" item="6"/>
          <tpl hier="23" item="5"/>
          <tpl hier="24" item="4"/>
          <tpl fld="0" item="0"/>
        </tpls>
      </m>
      <m>
        <tpls c="8">
          <tpl fld="1" item="40"/>
          <tpl hier="17" item="3"/>
          <tpl hier="19" item="14"/>
          <tpl hier="20" item="2"/>
          <tpl hier="22" item="6"/>
          <tpl hier="23" item="5"/>
          <tpl hier="24" item="4"/>
          <tpl fld="0" item="1"/>
        </tpls>
      </m>
      <n v="1">
        <tpls c="8">
          <tpl fld="1" item="32"/>
          <tpl hier="17" item="3"/>
          <tpl hier="19" item="14"/>
          <tpl hier="20" item="2"/>
          <tpl hier="22" item="6"/>
          <tpl hier="23" item="5"/>
          <tpl hier="24" item="4"/>
          <tpl fld="0" item="0"/>
        </tpls>
      </n>
      <n v="43.220001220703125">
        <tpls c="8">
          <tpl fld="1" item="32"/>
          <tpl hier="17" item="3"/>
          <tpl hier="19" item="14"/>
          <tpl hier="20" item="2"/>
          <tpl hier="22" item="6"/>
          <tpl hier="23" item="5"/>
          <tpl hier="24" item="4"/>
          <tpl fld="0" item="1"/>
        </tpls>
      </n>
      <n v="1">
        <tpls c="8">
          <tpl fld="1" item="24"/>
          <tpl hier="17" item="3"/>
          <tpl hier="19" item="14"/>
          <tpl hier="20" item="2"/>
          <tpl hier="22" item="6"/>
          <tpl hier="23" item="5"/>
          <tpl hier="24" item="4"/>
          <tpl fld="0" item="0"/>
        </tpls>
      </n>
      <n v="43.220001220703125">
        <tpls c="8">
          <tpl fld="1" item="24"/>
          <tpl hier="17" item="3"/>
          <tpl hier="19" item="14"/>
          <tpl hier="20" item="2"/>
          <tpl hier="22" item="6"/>
          <tpl hier="23" item="5"/>
          <tpl hier="24" item="4"/>
          <tpl fld="0" item="1"/>
        </tpls>
      </n>
      <m>
        <tpls c="8">
          <tpl fld="1" item="16"/>
          <tpl hier="17" item="3"/>
          <tpl hier="19" item="14"/>
          <tpl hier="20" item="2"/>
          <tpl hier="22" item="6"/>
          <tpl hier="23" item="5"/>
          <tpl hier="24" item="4"/>
          <tpl fld="0" item="0"/>
        </tpls>
      </m>
      <m>
        <tpls c="8">
          <tpl fld="1" item="16"/>
          <tpl hier="17" item="3"/>
          <tpl hier="19" item="14"/>
          <tpl hier="20" item="2"/>
          <tpl hier="22" item="6"/>
          <tpl hier="23" item="5"/>
          <tpl hier="24" item="4"/>
          <tpl fld="0" item="1"/>
        </tpls>
      </m>
      <m>
        <tpls c="8">
          <tpl fld="1" item="8"/>
          <tpl hier="17" item="3"/>
          <tpl hier="19" item="14"/>
          <tpl hier="20" item="2"/>
          <tpl hier="22" item="6"/>
          <tpl hier="23" item="5"/>
          <tpl hier="24" item="4"/>
          <tpl fld="0" item="0"/>
        </tpls>
      </m>
      <m>
        <tpls c="8">
          <tpl fld="1" item="8"/>
          <tpl hier="17" item="3"/>
          <tpl hier="19" item="14"/>
          <tpl hier="20" item="2"/>
          <tpl hier="22" item="6"/>
          <tpl hier="23" item="5"/>
          <tpl hier="24" item="4"/>
          <tpl fld="0" item="1"/>
        </tpls>
      </m>
      <n v="2">
        <tpls c="8">
          <tpl fld="1" item="0"/>
          <tpl hier="17" item="3"/>
          <tpl hier="19" item="14"/>
          <tpl hier="20" item="2"/>
          <tpl hier="22" item="6"/>
          <tpl hier="23" item="5"/>
          <tpl hier="24" item="4"/>
          <tpl fld="0" item="0"/>
        </tpls>
      </n>
      <n v="129.66000366210938">
        <tpls c="8">
          <tpl fld="1" item="0"/>
          <tpl hier="17" item="3"/>
          <tpl hier="19" item="14"/>
          <tpl hier="20" item="2"/>
          <tpl hier="22" item="6"/>
          <tpl hier="23" item="5"/>
          <tpl hier="24" item="4"/>
          <tpl fld="0" item="1"/>
        </tpls>
      </n>
      <n v="43.220001220703125">
        <tpls c="8">
          <tpl fld="1" item="71"/>
          <tpl hier="17" item="3"/>
          <tpl hier="19" item="14"/>
          <tpl hier="20" item="2"/>
          <tpl hier="22" item="6"/>
          <tpl hier="23" item="5"/>
          <tpl hier="24" item="4"/>
          <tpl fld="0" item="1"/>
        </tpls>
      </n>
      <m>
        <tpls c="8">
          <tpl fld="1" item="15"/>
          <tpl hier="17" item="3"/>
          <tpl hier="19" item="14"/>
          <tpl hier="20" item="2"/>
          <tpl hier="22" item="6"/>
          <tpl hier="23" item="5"/>
          <tpl hier="24" item="4"/>
          <tpl fld="0" item="1"/>
        </tpls>
      </m>
      <n v="43.220001220703125">
        <tpls c="8">
          <tpl fld="1" item="23"/>
          <tpl hier="17" item="3"/>
          <tpl hier="19" item="14"/>
          <tpl hier="20" item="2"/>
          <tpl hier="22" item="6"/>
          <tpl hier="23" item="5"/>
          <tpl hier="24" item="4"/>
          <tpl fld="0" item="1"/>
        </tpls>
      </n>
      <m>
        <tpls c="8">
          <tpl fld="1" item="1"/>
          <tpl hier="17" item="3"/>
          <tpl hier="19" item="14"/>
          <tpl hier="20" item="2"/>
          <tpl hier="22" item="6"/>
          <tpl hier="23" item="5"/>
          <tpl hier="24" item="4"/>
          <tpl fld="0" item="1"/>
        </tpls>
      </m>
      <m>
        <tpls c="8">
          <tpl fld="1" item="57"/>
          <tpl hier="17" item="3"/>
          <tpl hier="19" item="14"/>
          <tpl hier="20" item="2"/>
          <tpl hier="22" item="6"/>
          <tpl hier="23" item="5"/>
          <tpl hier="24" item="4"/>
          <tpl fld="0" item="1"/>
        </tpls>
      </m>
      <m>
        <tpls c="8">
          <tpl fld="1" item="129"/>
          <tpl hier="17" item="3"/>
          <tpl hier="19" item="14"/>
          <tpl hier="20" item="2"/>
          <tpl hier="22" item="6"/>
          <tpl hier="23" item="5"/>
          <tpl hier="24" item="4"/>
          <tpl fld="0" item="1"/>
        </tpls>
      </m>
      <n v="43.220001220703125">
        <tpls c="8">
          <tpl fld="1" item="28"/>
          <tpl hier="17" item="3"/>
          <tpl hier="19" item="14"/>
          <tpl hier="20" item="2"/>
          <tpl hier="22" item="6"/>
          <tpl hier="23" item="5"/>
          <tpl hier="24" item="4"/>
          <tpl fld="0" item="1"/>
        </tpls>
      </n>
      <n v="86.44000244140625">
        <tpls c="8">
          <tpl fld="1" item="84"/>
          <tpl hier="17" item="3"/>
          <tpl hier="19" item="14"/>
          <tpl hier="20" item="2"/>
          <tpl hier="22" item="6"/>
          <tpl hier="23" item="5"/>
          <tpl hier="24" item="4"/>
          <tpl fld="0" item="1"/>
        </tpls>
      </n>
      <n v="86.44000244140625">
        <tpls c="8">
          <tpl fld="1" item="140"/>
          <tpl hier="17" item="3"/>
          <tpl hier="19" item="14"/>
          <tpl hier="20" item="2"/>
          <tpl hier="22" item="6"/>
          <tpl hier="23" item="5"/>
          <tpl hier="24" item="4"/>
          <tpl fld="0" item="1"/>
        </tpls>
      </n>
      <n v="1">
        <tpls c="8">
          <tpl fld="1" item="188"/>
          <tpl hier="17" item="3"/>
          <tpl hier="19" item="14"/>
          <tpl hier="20" item="2"/>
          <tpl hier="22" item="6"/>
          <tpl hier="23" item="5"/>
          <tpl hier="24" item="4"/>
          <tpl fld="0" item="0"/>
        </tpls>
      </n>
      <n v="43.220001220703125">
        <tpls c="8">
          <tpl fld="1" item="188"/>
          <tpl hier="17" item="3"/>
          <tpl hier="19" item="14"/>
          <tpl hier="20" item="2"/>
          <tpl hier="22" item="6"/>
          <tpl hier="23" item="5"/>
          <tpl hier="24" item="4"/>
          <tpl fld="0" item="1"/>
        </tpls>
      </n>
      <n v="1">
        <tpls c="8">
          <tpl fld="1" item="108"/>
          <tpl hier="17" item="3"/>
          <tpl hier="19" item="14"/>
          <tpl hier="20" item="2"/>
          <tpl hier="22" item="6"/>
          <tpl hier="23" item="5"/>
          <tpl hier="24" item="4"/>
          <tpl fld="0" item="0"/>
        </tpls>
      </n>
      <n v="43.220001220703125">
        <tpls c="8">
          <tpl fld="1" item="108"/>
          <tpl hier="17" item="3"/>
          <tpl hier="19" item="14"/>
          <tpl hier="20" item="2"/>
          <tpl hier="22" item="6"/>
          <tpl hier="23" item="5"/>
          <tpl hier="24" item="4"/>
          <tpl fld="0" item="1"/>
        </tpls>
      </n>
      <n v="1">
        <tpls c="8">
          <tpl fld="1" item="44"/>
          <tpl hier="17" item="3"/>
          <tpl hier="19" item="14"/>
          <tpl hier="20" item="2"/>
          <tpl hier="22" item="6"/>
          <tpl hier="23" item="5"/>
          <tpl hier="24" item="4"/>
          <tpl fld="0" item="0"/>
        </tpls>
      </n>
      <n v="43.220001220703125">
        <tpls c="8">
          <tpl fld="1" item="44"/>
          <tpl hier="17" item="3"/>
          <tpl hier="19" item="14"/>
          <tpl hier="20" item="2"/>
          <tpl hier="22" item="6"/>
          <tpl hier="23" item="5"/>
          <tpl hier="24" item="4"/>
          <tpl fld="0" item="1"/>
        </tpls>
      </n>
      <n v="1">
        <tpls c="8">
          <tpl fld="1" item="199"/>
          <tpl hier="17" item="3"/>
          <tpl hier="19" item="14"/>
          <tpl hier="20" item="2"/>
          <tpl hier="22" item="6"/>
          <tpl hier="23" item="5"/>
          <tpl hier="24" item="4"/>
          <tpl fld="0" item="0"/>
        </tpls>
      </n>
      <n v="43.220001220703125">
        <tpls c="8">
          <tpl fld="1" item="199"/>
          <tpl hier="17" item="3"/>
          <tpl hier="19" item="14"/>
          <tpl hier="20" item="2"/>
          <tpl hier="22" item="6"/>
          <tpl hier="23" item="5"/>
          <tpl hier="24" item="4"/>
          <tpl fld="0" item="1"/>
        </tpls>
      </n>
      <n v="2">
        <tpls c="8">
          <tpl fld="1" item="191"/>
          <tpl hier="17" item="3"/>
          <tpl hier="19" item="14"/>
          <tpl hier="20" item="2"/>
          <tpl hier="22" item="6"/>
          <tpl hier="23" item="5"/>
          <tpl hier="24" item="4"/>
          <tpl fld="0" item="0"/>
        </tpls>
      </n>
      <n v="86.44000244140625">
        <tpls c="8">
          <tpl fld="1" item="191"/>
          <tpl hier="17" item="3"/>
          <tpl hier="19" item="14"/>
          <tpl hier="20" item="2"/>
          <tpl hier="22" item="6"/>
          <tpl hier="23" item="5"/>
          <tpl hier="24" item="4"/>
          <tpl fld="0" item="1"/>
        </tpls>
      </n>
      <n v="1">
        <tpls c="8">
          <tpl fld="1" item="183"/>
          <tpl hier="17" item="3"/>
          <tpl hier="19" item="14"/>
          <tpl hier="20" item="2"/>
          <tpl hier="22" item="6"/>
          <tpl hier="23" item="5"/>
          <tpl hier="24" item="4"/>
          <tpl fld="0" item="0"/>
        </tpls>
      </n>
      <n v="43.220001220703125">
        <tpls c="8">
          <tpl fld="1" item="183"/>
          <tpl hier="17" item="3"/>
          <tpl hier="19" item="14"/>
          <tpl hier="20" item="2"/>
          <tpl hier="22" item="6"/>
          <tpl hier="23" item="5"/>
          <tpl hier="24" item="4"/>
          <tpl fld="0" item="1"/>
        </tpls>
      </n>
      <m>
        <tpls c="8">
          <tpl fld="1" item="175"/>
          <tpl hier="17" item="3"/>
          <tpl hier="19" item="14"/>
          <tpl hier="20" item="2"/>
          <tpl hier="22" item="6"/>
          <tpl hier="23" item="5"/>
          <tpl hier="24" item="4"/>
          <tpl fld="0" item="0"/>
        </tpls>
      </m>
      <m>
        <tpls c="8">
          <tpl fld="1" item="175"/>
          <tpl hier="17" item="3"/>
          <tpl hier="19" item="14"/>
          <tpl hier="20" item="2"/>
          <tpl hier="22" item="6"/>
          <tpl hier="23" item="5"/>
          <tpl hier="24" item="4"/>
          <tpl fld="0" item="1"/>
        </tpls>
      </m>
      <n v="2">
        <tpls c="8">
          <tpl fld="1" item="167"/>
          <tpl hier="17" item="3"/>
          <tpl hier="19" item="14"/>
          <tpl hier="20" item="2"/>
          <tpl hier="22" item="6"/>
          <tpl hier="23" item="5"/>
          <tpl hier="24" item="4"/>
          <tpl fld="0" item="0"/>
        </tpls>
      </n>
      <n v="86.44000244140625">
        <tpls c="8">
          <tpl fld="1" item="167"/>
          <tpl hier="17" item="3"/>
          <tpl hier="19" item="14"/>
          <tpl hier="20" item="2"/>
          <tpl hier="22" item="6"/>
          <tpl hier="23" item="5"/>
          <tpl hier="24" item="4"/>
          <tpl fld="0" item="1"/>
        </tpls>
      </n>
      <n v="1">
        <tpls c="8">
          <tpl fld="1" item="159"/>
          <tpl hier="17" item="3"/>
          <tpl hier="19" item="14"/>
          <tpl hier="20" item="2"/>
          <tpl hier="22" item="6"/>
          <tpl hier="23" item="5"/>
          <tpl hier="24" item="4"/>
          <tpl fld="0" item="0"/>
        </tpls>
      </n>
      <n v="43.220001220703125">
        <tpls c="8">
          <tpl fld="1" item="159"/>
          <tpl hier="17" item="3"/>
          <tpl hier="19" item="14"/>
          <tpl hier="20" item="2"/>
          <tpl hier="22" item="6"/>
          <tpl hier="23" item="5"/>
          <tpl hier="24" item="4"/>
          <tpl fld="0" item="1"/>
        </tpls>
      </n>
      <n v="2">
        <tpls c="8">
          <tpl fld="1" item="151"/>
          <tpl hier="17" item="3"/>
          <tpl hier="19" item="14"/>
          <tpl hier="20" item="2"/>
          <tpl hier="22" item="6"/>
          <tpl hier="23" item="5"/>
          <tpl hier="24" item="4"/>
          <tpl fld="0" item="0"/>
        </tpls>
      </n>
      <n v="86.44000244140625">
        <tpls c="8">
          <tpl fld="1" item="151"/>
          <tpl hier="17" item="3"/>
          <tpl hier="19" item="14"/>
          <tpl hier="20" item="2"/>
          <tpl hier="22" item="6"/>
          <tpl hier="23" item="5"/>
          <tpl hier="24" item="4"/>
          <tpl fld="0" item="1"/>
        </tpls>
      </n>
      <n v="1">
        <tpls c="8">
          <tpl fld="1" item="143"/>
          <tpl hier="17" item="3"/>
          <tpl hier="19" item="14"/>
          <tpl hier="20" item="2"/>
          <tpl hier="22" item="6"/>
          <tpl hier="23" item="5"/>
          <tpl hier="24" item="4"/>
          <tpl fld="0" item="0"/>
        </tpls>
      </n>
      <n v="43.220001220703125">
        <tpls c="8">
          <tpl fld="1" item="143"/>
          <tpl hier="17" item="3"/>
          <tpl hier="19" item="14"/>
          <tpl hier="20" item="2"/>
          <tpl hier="22" item="6"/>
          <tpl hier="23" item="5"/>
          <tpl hier="24" item="4"/>
          <tpl fld="0" item="1"/>
        </tpls>
      </n>
      <n v="1">
        <tpls c="8">
          <tpl fld="1" item="135"/>
          <tpl hier="17" item="3"/>
          <tpl hier="19" item="14"/>
          <tpl hier="20" item="2"/>
          <tpl hier="22" item="6"/>
          <tpl hier="23" item="5"/>
          <tpl hier="24" item="4"/>
          <tpl fld="0" item="0"/>
        </tpls>
      </n>
      <n v="43.220001220703125">
        <tpls c="8">
          <tpl fld="1" item="135"/>
          <tpl hier="17" item="3"/>
          <tpl hier="19" item="14"/>
          <tpl hier="20" item="2"/>
          <tpl hier="22" item="6"/>
          <tpl hier="23" item="5"/>
          <tpl hier="24" item="4"/>
          <tpl fld="0" item="1"/>
        </tpls>
      </n>
      <m>
        <tpls c="8">
          <tpl fld="1" item="127"/>
          <tpl hier="17" item="3"/>
          <tpl hier="19" item="14"/>
          <tpl hier="20" item="2"/>
          <tpl hier="22" item="6"/>
          <tpl hier="23" item="5"/>
          <tpl hier="24" item="4"/>
          <tpl fld="0" item="0"/>
        </tpls>
      </m>
      <m>
        <tpls c="8">
          <tpl fld="1" item="127"/>
          <tpl hier="17" item="3"/>
          <tpl hier="19" item="14"/>
          <tpl hier="20" item="2"/>
          <tpl hier="22" item="6"/>
          <tpl hier="23" item="5"/>
          <tpl hier="24" item="4"/>
          <tpl fld="0" item="1"/>
        </tpls>
      </m>
      <n v="1">
        <tpls c="8">
          <tpl fld="1" item="119"/>
          <tpl hier="17" item="3"/>
          <tpl hier="19" item="14"/>
          <tpl hier="20" item="2"/>
          <tpl hier="22" item="6"/>
          <tpl hier="23" item="5"/>
          <tpl hier="24" item="4"/>
          <tpl fld="0" item="0"/>
        </tpls>
      </n>
      <n v="86.44000244140625">
        <tpls c="8">
          <tpl fld="1" item="119"/>
          <tpl hier="17" item="3"/>
          <tpl hier="19" item="14"/>
          <tpl hier="20" item="2"/>
          <tpl hier="22" item="6"/>
          <tpl hier="23" item="5"/>
          <tpl hier="24" item="4"/>
          <tpl fld="0" item="1"/>
        </tpls>
      </n>
      <n v="3">
        <tpls c="8">
          <tpl fld="1" item="111"/>
          <tpl hier="17" item="3"/>
          <tpl hier="19" item="14"/>
          <tpl hier="20" item="2"/>
          <tpl hier="22" item="6"/>
          <tpl hier="23" item="5"/>
          <tpl hier="24" item="4"/>
          <tpl fld="0" item="0"/>
        </tpls>
      </n>
      <n v="129.66000366210938">
        <tpls c="8">
          <tpl fld="1" item="111"/>
          <tpl hier="17" item="3"/>
          <tpl hier="19" item="14"/>
          <tpl hier="20" item="2"/>
          <tpl hier="22" item="6"/>
          <tpl hier="23" item="5"/>
          <tpl hier="24" item="4"/>
          <tpl fld="0" item="1"/>
        </tpls>
      </n>
      <m>
        <tpls c="8">
          <tpl fld="1" item="103"/>
          <tpl hier="17" item="3"/>
          <tpl hier="19" item="14"/>
          <tpl hier="20" item="2"/>
          <tpl hier="22" item="6"/>
          <tpl hier="23" item="5"/>
          <tpl hier="24" item="4"/>
          <tpl fld="0" item="0"/>
        </tpls>
      </m>
      <m>
        <tpls c="8">
          <tpl fld="1" item="103"/>
          <tpl hier="17" item="3"/>
          <tpl hier="19" item="14"/>
          <tpl hier="20" item="2"/>
          <tpl hier="22" item="6"/>
          <tpl hier="23" item="5"/>
          <tpl hier="24" item="4"/>
          <tpl fld="0" item="1"/>
        </tpls>
      </m>
      <n v="1">
        <tpls c="8">
          <tpl fld="1" item="95"/>
          <tpl hier="17" item="3"/>
          <tpl hier="19" item="14"/>
          <tpl hier="20" item="2"/>
          <tpl hier="22" item="6"/>
          <tpl hier="23" item="5"/>
          <tpl hier="24" item="4"/>
          <tpl fld="0" item="0"/>
        </tpls>
      </n>
      <n v="43.220001220703125">
        <tpls c="8">
          <tpl fld="1" item="95"/>
          <tpl hier="17" item="3"/>
          <tpl hier="19" item="14"/>
          <tpl hier="20" item="2"/>
          <tpl hier="22" item="6"/>
          <tpl hier="23" item="5"/>
          <tpl hier="24" item="4"/>
          <tpl fld="0" item="1"/>
        </tpls>
      </n>
      <m>
        <tpls c="8">
          <tpl fld="1" item="87"/>
          <tpl hier="17" item="3"/>
          <tpl hier="19" item="14"/>
          <tpl hier="20" item="2"/>
          <tpl hier="22" item="6"/>
          <tpl hier="23" item="5"/>
          <tpl hier="24" item="4"/>
          <tpl fld="0" item="0"/>
        </tpls>
      </m>
      <m>
        <tpls c="8">
          <tpl fld="1" item="87"/>
          <tpl hier="17" item="3"/>
          <tpl hier="19" item="14"/>
          <tpl hier="20" item="2"/>
          <tpl hier="22" item="6"/>
          <tpl hier="23" item="5"/>
          <tpl hier="24" item="4"/>
          <tpl fld="0" item="1"/>
        </tpls>
      </m>
      <n v="1">
        <tpls c="8">
          <tpl fld="1" item="79"/>
          <tpl hier="17" item="3"/>
          <tpl hier="19" item="14"/>
          <tpl hier="20" item="2"/>
          <tpl hier="22" item="6"/>
          <tpl hier="23" item="5"/>
          <tpl hier="24" item="4"/>
          <tpl fld="0" item="0"/>
        </tpls>
      </n>
      <n v="43.220001220703125">
        <tpls c="8">
          <tpl fld="1" item="79"/>
          <tpl hier="17" item="3"/>
          <tpl hier="19" item="14"/>
          <tpl hier="20" item="2"/>
          <tpl hier="22" item="6"/>
          <tpl hier="23" item="5"/>
          <tpl hier="24" item="4"/>
          <tpl fld="0" item="1"/>
        </tpls>
      </n>
      <m>
        <tpls c="8">
          <tpl fld="1" item="63"/>
          <tpl hier="17" item="3"/>
          <tpl hier="19" item="14"/>
          <tpl hier="20" item="2"/>
          <tpl hier="22" item="6"/>
          <tpl hier="23" item="5"/>
          <tpl hier="24" item="4"/>
          <tpl fld="0" item="0"/>
        </tpls>
      </m>
      <m>
        <tpls c="8">
          <tpl fld="1" item="63"/>
          <tpl hier="17" item="3"/>
          <tpl hier="19" item="14"/>
          <tpl hier="20" item="2"/>
          <tpl hier="22" item="6"/>
          <tpl hier="23" item="5"/>
          <tpl hier="24" item="4"/>
          <tpl fld="0" item="1"/>
        </tpls>
      </m>
      <m>
        <tpls c="8">
          <tpl fld="1" item="55"/>
          <tpl hier="17" item="3"/>
          <tpl hier="19" item="14"/>
          <tpl hier="20" item="2"/>
          <tpl hier="22" item="6"/>
          <tpl hier="23" item="5"/>
          <tpl hier="24" item="4"/>
          <tpl fld="0" item="0"/>
        </tpls>
      </m>
      <m>
        <tpls c="8">
          <tpl fld="1" item="55"/>
          <tpl hier="17" item="3"/>
          <tpl hier="19" item="14"/>
          <tpl hier="20" item="2"/>
          <tpl hier="22" item="6"/>
          <tpl hier="23" item="5"/>
          <tpl hier="24" item="4"/>
          <tpl fld="0" item="1"/>
        </tpls>
      </m>
      <n v="2">
        <tpls c="8">
          <tpl fld="1" item="47"/>
          <tpl hier="17" item="3"/>
          <tpl hier="19" item="14"/>
          <tpl hier="20" item="2"/>
          <tpl hier="22" item="6"/>
          <tpl hier="23" item="5"/>
          <tpl hier="24" item="4"/>
          <tpl fld="0" item="0"/>
        </tpls>
      </n>
      <n v="86.44000244140625">
        <tpls c="8">
          <tpl fld="1" item="47"/>
          <tpl hier="17" item="3"/>
          <tpl hier="19" item="14"/>
          <tpl hier="20" item="2"/>
          <tpl hier="22" item="6"/>
          <tpl hier="23" item="5"/>
          <tpl hier="24" item="4"/>
          <tpl fld="0" item="1"/>
        </tpls>
      </n>
      <m>
        <tpls c="8">
          <tpl fld="1" item="39"/>
          <tpl hier="17" item="3"/>
          <tpl hier="19" item="14"/>
          <tpl hier="20" item="2"/>
          <tpl hier="22" item="6"/>
          <tpl hier="23" item="5"/>
          <tpl hier="24" item="4"/>
          <tpl fld="0" item="0"/>
        </tpls>
      </m>
      <m>
        <tpls c="8">
          <tpl fld="1" item="39"/>
          <tpl hier="17" item="3"/>
          <tpl hier="19" item="14"/>
          <tpl hier="20" item="2"/>
          <tpl hier="22" item="6"/>
          <tpl hier="23" item="5"/>
          <tpl hier="24" item="4"/>
          <tpl fld="0" item="1"/>
        </tpls>
      </m>
      <m>
        <tpls c="8">
          <tpl fld="1" item="7"/>
          <tpl hier="17" item="3"/>
          <tpl hier="19" item="14"/>
          <tpl hier="20" item="2"/>
          <tpl hier="22" item="6"/>
          <tpl hier="23" item="5"/>
          <tpl hier="24" item="4"/>
          <tpl fld="0" item="0"/>
        </tpls>
      </m>
      <m>
        <tpls c="8">
          <tpl fld="1" item="7"/>
          <tpl hier="17" item="3"/>
          <tpl hier="19" item="14"/>
          <tpl hier="20" item="2"/>
          <tpl hier="22" item="6"/>
          <tpl hier="23" item="5"/>
          <tpl hier="24" item="4"/>
          <tpl fld="0" item="1"/>
        </tpls>
      </m>
      <m>
        <tpls c="8">
          <tpl fld="1" item="180"/>
          <tpl hier="17" item="3"/>
          <tpl hier="19" item="14"/>
          <tpl hier="20" item="2"/>
          <tpl hier="22" item="6"/>
          <tpl hier="23" item="5"/>
          <tpl hier="24" item="4"/>
          <tpl fld="0" item="0"/>
        </tpls>
      </m>
      <m>
        <tpls c="8">
          <tpl fld="1" item="180"/>
          <tpl hier="17" item="3"/>
          <tpl hier="19" item="14"/>
          <tpl hier="20" item="2"/>
          <tpl hier="22" item="6"/>
          <tpl hier="23" item="5"/>
          <tpl hier="24" item="4"/>
          <tpl fld="0" item="1"/>
        </tpls>
      </m>
      <m>
        <tpls c="8">
          <tpl fld="1" item="132"/>
          <tpl hier="17" item="3"/>
          <tpl hier="19" item="14"/>
          <tpl hier="20" item="2"/>
          <tpl hier="22" item="6"/>
          <tpl hier="23" item="5"/>
          <tpl hier="24" item="4"/>
          <tpl fld="0" item="0"/>
        </tpls>
      </m>
      <m>
        <tpls c="8">
          <tpl fld="1" item="132"/>
          <tpl hier="17" item="3"/>
          <tpl hier="19" item="14"/>
          <tpl hier="20" item="2"/>
          <tpl hier="22" item="6"/>
          <tpl hier="23" item="5"/>
          <tpl hier="24" item="4"/>
          <tpl fld="0" item="1"/>
        </tpls>
      </m>
      <m>
        <tpls c="8">
          <tpl fld="1" item="76"/>
          <tpl hier="17" item="3"/>
          <tpl hier="19" item="14"/>
          <tpl hier="20" item="2"/>
          <tpl hier="22" item="6"/>
          <tpl hier="23" item="5"/>
          <tpl hier="24" item="4"/>
          <tpl fld="0" item="0"/>
        </tpls>
      </m>
      <m>
        <tpls c="8">
          <tpl fld="1" item="76"/>
          <tpl hier="17" item="3"/>
          <tpl hier="19" item="14"/>
          <tpl hier="20" item="2"/>
          <tpl hier="22" item="6"/>
          <tpl hier="23" item="5"/>
          <tpl hier="24" item="4"/>
          <tpl fld="0" item="1"/>
        </tpls>
      </m>
      <n v="3">
        <tpls c="8">
          <tpl fld="1" item="4"/>
          <tpl hier="17" item="3"/>
          <tpl hier="19" item="14"/>
          <tpl hier="20" item="2"/>
          <tpl hier="22" item="6"/>
          <tpl hier="23" item="5"/>
          <tpl hier="24" item="4"/>
          <tpl fld="0" item="0"/>
        </tpls>
      </n>
      <n v="172.8800048828125">
        <tpls c="8">
          <tpl fld="1" item="4"/>
          <tpl hier="17" item="3"/>
          <tpl hier="19" item="14"/>
          <tpl hier="20" item="2"/>
          <tpl hier="22" item="6"/>
          <tpl hier="23" item="5"/>
          <tpl hier="24" item="4"/>
          <tpl fld="0" item="1"/>
        </tpls>
      </n>
      <m>
        <tpls c="8">
          <tpl fld="1" item="15"/>
          <tpl hier="17" item="3"/>
          <tpl hier="19" item="14"/>
          <tpl hier="20" item="2"/>
          <tpl hier="22" item="6"/>
          <tpl hier="23" item="5"/>
          <tpl hier="24" item="4"/>
          <tpl fld="0" item="0"/>
        </tpls>
      </m>
      <n v="1">
        <tpls c="8">
          <tpl fld="1" item="23"/>
          <tpl hier="17" item="3"/>
          <tpl hier="19" item="14"/>
          <tpl hier="20" item="2"/>
          <tpl hier="22" item="6"/>
          <tpl hier="23" item="5"/>
          <tpl hier="24" item="4"/>
          <tpl fld="0" item="0"/>
        </tpls>
      </n>
      <n v="1">
        <tpls c="8">
          <tpl fld="1" item="71"/>
          <tpl hier="17" item="3"/>
          <tpl hier="19" item="14"/>
          <tpl hier="20" item="2"/>
          <tpl hier="22" item="6"/>
          <tpl hier="23" item="5"/>
          <tpl hier="24" item="4"/>
          <tpl fld="0" item="0"/>
        </tpls>
      </n>
      <n v="1">
        <tpls c="8">
          <tpl fld="1" item="28"/>
          <tpl hier="17" item="3"/>
          <tpl hier="19" item="14"/>
          <tpl hier="20" item="2"/>
          <tpl hier="22" item="6"/>
          <tpl hier="23" item="5"/>
          <tpl hier="24" item="4"/>
          <tpl fld="0" item="0"/>
        </tpls>
      </n>
      <n v="2">
        <tpls c="8">
          <tpl fld="1" item="84"/>
          <tpl hier="17" item="3"/>
          <tpl hier="19" item="14"/>
          <tpl hier="20" item="2"/>
          <tpl hier="22" item="6"/>
          <tpl hier="23" item="5"/>
          <tpl hier="24" item="4"/>
          <tpl fld="0" item="0"/>
        </tpls>
      </n>
      <n v="2">
        <tpls c="8">
          <tpl fld="1" item="140"/>
          <tpl hier="17" item="3"/>
          <tpl hier="19" item="14"/>
          <tpl hier="20" item="2"/>
          <tpl hier="22" item="6"/>
          <tpl hier="23" item="5"/>
          <tpl hier="24" item="4"/>
          <tpl fld="0" item="0"/>
        </tpls>
      </n>
      <n v="2">
        <tpls c="8">
          <tpl fld="1" item="196"/>
          <tpl hier="17" item="3"/>
          <tpl hier="19" item="14"/>
          <tpl hier="20" item="2"/>
          <tpl hier="22" item="6"/>
          <tpl hier="23" item="5"/>
          <tpl hier="24" item="4"/>
          <tpl fld="0" item="0"/>
        </tpls>
      </n>
      <n v="86.44000244140625">
        <tpls c="8">
          <tpl fld="1" item="196"/>
          <tpl hier="17" item="3"/>
          <tpl hier="19" item="14"/>
          <tpl hier="20" item="2"/>
          <tpl hier="22" item="6"/>
          <tpl hier="23" item="5"/>
          <tpl hier="24" item="4"/>
          <tpl fld="0" item="1"/>
        </tpls>
      </n>
      <n v="1">
        <tpls c="8">
          <tpl fld="1" item="148"/>
          <tpl hier="17" item="3"/>
          <tpl hier="19" item="14"/>
          <tpl hier="20" item="2"/>
          <tpl hier="22" item="6"/>
          <tpl hier="23" item="5"/>
          <tpl hier="24" item="4"/>
          <tpl fld="0" item="0"/>
        </tpls>
      </n>
      <n v="43.220001220703125">
        <tpls c="8">
          <tpl fld="1" item="148"/>
          <tpl hier="17" item="3"/>
          <tpl hier="19" item="14"/>
          <tpl hier="20" item="2"/>
          <tpl hier="22" item="6"/>
          <tpl hier="23" item="5"/>
          <tpl hier="24" item="4"/>
          <tpl fld="0" item="1"/>
        </tpls>
      </n>
      <m>
        <tpls c="8">
          <tpl fld="1" item="100"/>
          <tpl hier="17" item="3"/>
          <tpl hier="19" item="14"/>
          <tpl hier="20" item="2"/>
          <tpl hier="22" item="6"/>
          <tpl hier="23" item="5"/>
          <tpl hier="24" item="4"/>
          <tpl fld="0" item="0"/>
        </tpls>
      </m>
      <m>
        <tpls c="8">
          <tpl fld="1" item="100"/>
          <tpl hier="17" item="3"/>
          <tpl hier="19" item="14"/>
          <tpl hier="20" item="2"/>
          <tpl hier="22" item="6"/>
          <tpl hier="23" item="5"/>
          <tpl hier="24" item="4"/>
          <tpl fld="0" item="1"/>
        </tpls>
      </m>
      <m>
        <tpls c="8">
          <tpl fld="1" item="60"/>
          <tpl hier="17" item="3"/>
          <tpl hier="19" item="14"/>
          <tpl hier="20" item="2"/>
          <tpl hier="22" item="6"/>
          <tpl hier="23" item="5"/>
          <tpl hier="24" item="4"/>
          <tpl fld="0" item="0"/>
        </tpls>
      </m>
      <m>
        <tpls c="8">
          <tpl fld="1" item="60"/>
          <tpl hier="17" item="3"/>
          <tpl hier="19" item="14"/>
          <tpl hier="20" item="2"/>
          <tpl hier="22" item="6"/>
          <tpl hier="23" item="5"/>
          <tpl hier="24" item="4"/>
          <tpl fld="0" item="1"/>
        </tpls>
      </m>
      <m>
        <tpls c="8">
          <tpl fld="1" item="12"/>
          <tpl hier="17" item="3"/>
          <tpl hier="19" item="14"/>
          <tpl hier="20" item="2"/>
          <tpl hier="22" item="6"/>
          <tpl hier="23" item="5"/>
          <tpl hier="24" item="4"/>
          <tpl fld="0" item="0"/>
        </tpls>
      </m>
      <m>
        <tpls c="8">
          <tpl fld="1" item="12"/>
          <tpl hier="17" item="3"/>
          <tpl hier="19" item="14"/>
          <tpl hier="20" item="2"/>
          <tpl hier="22" item="6"/>
          <tpl hier="23" item="5"/>
          <tpl hier="24" item="4"/>
          <tpl fld="0" item="1"/>
        </tpls>
      </m>
      <m>
        <tpls c="8">
          <tpl fld="1" item="164"/>
          <tpl hier="17" item="3"/>
          <tpl hier="19" item="14"/>
          <tpl hier="20" item="2"/>
          <tpl hier="22" item="6"/>
          <tpl hier="23" item="5"/>
          <tpl hier="24" item="4"/>
          <tpl fld="0" item="0"/>
        </tpls>
      </m>
      <m>
        <tpls c="8">
          <tpl fld="1" item="164"/>
          <tpl hier="17" item="3"/>
          <tpl hier="19" item="14"/>
          <tpl hier="20" item="2"/>
          <tpl hier="22" item="6"/>
          <tpl hier="23" item="5"/>
          <tpl hier="24" item="4"/>
          <tpl fld="0" item="1"/>
        </tpls>
      </m>
      <n v="3">
        <tpls c="8">
          <tpl fld="1" item="116"/>
          <tpl hier="17" item="3"/>
          <tpl hier="19" item="14"/>
          <tpl hier="20" item="2"/>
          <tpl hier="22" item="6"/>
          <tpl hier="23" item="5"/>
          <tpl hier="24" item="4"/>
          <tpl fld="0" item="0"/>
        </tpls>
      </n>
      <n v="129.66000366210938">
        <tpls c="8">
          <tpl fld="1" item="116"/>
          <tpl hier="17" item="3"/>
          <tpl hier="19" item="14"/>
          <tpl hier="20" item="2"/>
          <tpl hier="22" item="6"/>
          <tpl hier="23" item="5"/>
          <tpl hier="24" item="4"/>
          <tpl fld="0" item="1"/>
        </tpls>
      </n>
      <m>
        <tpls c="8">
          <tpl fld="1" item="52"/>
          <tpl hier="17" item="3"/>
          <tpl hier="19" item="14"/>
          <tpl hier="20" item="2"/>
          <tpl hier="22" item="6"/>
          <tpl hier="23" item="5"/>
          <tpl hier="24" item="4"/>
          <tpl fld="0" item="0"/>
        </tpls>
      </m>
      <m>
        <tpls c="8">
          <tpl fld="1" item="52"/>
          <tpl hier="17" item="3"/>
          <tpl hier="19" item="14"/>
          <tpl hier="20" item="2"/>
          <tpl hier="22" item="6"/>
          <tpl hier="23" item="5"/>
          <tpl hier="24" item="4"/>
          <tpl fld="0" item="1"/>
        </tpls>
      </m>
      <m>
        <tpls c="8">
          <tpl fld="1" item="195"/>
          <tpl hier="17" item="3"/>
          <tpl hier="19" item="14"/>
          <tpl hier="20" item="2"/>
          <tpl hier="22" item="6"/>
          <tpl hier="23" item="5"/>
          <tpl hier="24" item="4"/>
          <tpl fld="0" item="0"/>
        </tpls>
      </m>
      <m>
        <tpls c="8">
          <tpl fld="1" item="195"/>
          <tpl hier="17" item="3"/>
          <tpl hier="19" item="14"/>
          <tpl hier="20" item="2"/>
          <tpl hier="22" item="6"/>
          <tpl hier="23" item="5"/>
          <tpl hier="24" item="4"/>
          <tpl fld="0" item="1"/>
        </tpls>
      </m>
      <n v="2">
        <tpls c="8">
          <tpl fld="1" item="187"/>
          <tpl hier="17" item="3"/>
          <tpl hier="19" item="14"/>
          <tpl hier="20" item="2"/>
          <tpl hier="22" item="6"/>
          <tpl hier="23" item="5"/>
          <tpl hier="24" item="4"/>
          <tpl fld="0" item="0"/>
        </tpls>
      </n>
      <n v="86.44000244140625">
        <tpls c="8">
          <tpl fld="1" item="187"/>
          <tpl hier="17" item="3"/>
          <tpl hier="19" item="14"/>
          <tpl hier="20" item="2"/>
          <tpl hier="22" item="6"/>
          <tpl hier="23" item="5"/>
          <tpl hier="24" item="4"/>
          <tpl fld="0" item="1"/>
        </tpls>
      </n>
      <m>
        <tpls c="8">
          <tpl fld="1" item="179"/>
          <tpl hier="17" item="3"/>
          <tpl hier="19" item="14"/>
          <tpl hier="20" item="2"/>
          <tpl hier="22" item="6"/>
          <tpl hier="23" item="5"/>
          <tpl hier="24" item="4"/>
          <tpl fld="0" item="0"/>
        </tpls>
      </m>
      <m>
        <tpls c="8">
          <tpl fld="1" item="179"/>
          <tpl hier="17" item="3"/>
          <tpl hier="19" item="14"/>
          <tpl hier="20" item="2"/>
          <tpl hier="22" item="6"/>
          <tpl hier="23" item="5"/>
          <tpl hier="24" item="4"/>
          <tpl fld="0" item="1"/>
        </tpls>
      </m>
      <m>
        <tpls c="8">
          <tpl fld="1" item="171"/>
          <tpl hier="17" item="3"/>
          <tpl hier="19" item="14"/>
          <tpl hier="20" item="2"/>
          <tpl hier="22" item="6"/>
          <tpl hier="23" item="5"/>
          <tpl hier="24" item="4"/>
          <tpl fld="0" item="0"/>
        </tpls>
      </m>
      <m>
        <tpls c="8">
          <tpl fld="1" item="171"/>
          <tpl hier="17" item="3"/>
          <tpl hier="19" item="14"/>
          <tpl hier="20" item="2"/>
          <tpl hier="22" item="6"/>
          <tpl hier="23" item="5"/>
          <tpl hier="24" item="4"/>
          <tpl fld="0" item="1"/>
        </tpls>
      </m>
      <n v="1">
        <tpls c="8">
          <tpl fld="1" item="163"/>
          <tpl hier="17" item="3"/>
          <tpl hier="19" item="14"/>
          <tpl hier="20" item="2"/>
          <tpl hier="22" item="6"/>
          <tpl hier="23" item="5"/>
          <tpl hier="24" item="4"/>
          <tpl fld="0" item="0"/>
        </tpls>
      </n>
      <n v="43.220001220703125">
        <tpls c="8">
          <tpl fld="1" item="163"/>
          <tpl hier="17" item="3"/>
          <tpl hier="19" item="14"/>
          <tpl hier="20" item="2"/>
          <tpl hier="22" item="6"/>
          <tpl hier="23" item="5"/>
          <tpl hier="24" item="4"/>
          <tpl fld="0" item="1"/>
        </tpls>
      </n>
      <n v="1">
        <tpls c="8">
          <tpl fld="1" item="155"/>
          <tpl hier="17" item="3"/>
          <tpl hier="19" item="14"/>
          <tpl hier="20" item="2"/>
          <tpl hier="22" item="6"/>
          <tpl hier="23" item="5"/>
          <tpl hier="24" item="4"/>
          <tpl fld="0" item="0"/>
        </tpls>
      </n>
      <n v="43.220001220703125">
        <tpls c="8">
          <tpl fld="1" item="155"/>
          <tpl hier="17" item="3"/>
          <tpl hier="19" item="14"/>
          <tpl hier="20" item="2"/>
          <tpl hier="22" item="6"/>
          <tpl hier="23" item="5"/>
          <tpl hier="24" item="4"/>
          <tpl fld="0" item="1"/>
        </tpls>
      </n>
      <n v="2">
        <tpls c="8">
          <tpl fld="1" item="147"/>
          <tpl hier="17" item="3"/>
          <tpl hier="19" item="14"/>
          <tpl hier="20" item="2"/>
          <tpl hier="22" item="6"/>
          <tpl hier="23" item="5"/>
          <tpl hier="24" item="4"/>
          <tpl fld="0" item="0"/>
        </tpls>
      </n>
      <n v="86.44000244140625">
        <tpls c="8">
          <tpl fld="1" item="147"/>
          <tpl hier="17" item="3"/>
          <tpl hier="19" item="14"/>
          <tpl hier="20" item="2"/>
          <tpl hier="22" item="6"/>
          <tpl hier="23" item="5"/>
          <tpl hier="24" item="4"/>
          <tpl fld="0" item="1"/>
        </tpls>
      </n>
      <n v="1">
        <tpls c="8">
          <tpl fld="1" item="139"/>
          <tpl hier="17" item="3"/>
          <tpl hier="19" item="14"/>
          <tpl hier="20" item="2"/>
          <tpl hier="22" item="6"/>
          <tpl hier="23" item="5"/>
          <tpl hier="24" item="4"/>
          <tpl fld="0" item="0"/>
        </tpls>
      </n>
      <n v="43.220001220703125">
        <tpls c="8">
          <tpl fld="1" item="139"/>
          <tpl hier="17" item="3"/>
          <tpl hier="19" item="14"/>
          <tpl hier="20" item="2"/>
          <tpl hier="22" item="6"/>
          <tpl hier="23" item="5"/>
          <tpl hier="24" item="4"/>
          <tpl fld="0" item="1"/>
        </tpls>
      </n>
      <n v="1">
        <tpls c="8">
          <tpl fld="1" item="131"/>
          <tpl hier="17" item="3"/>
          <tpl hier="19" item="14"/>
          <tpl hier="20" item="2"/>
          <tpl hier="22" item="6"/>
          <tpl hier="23" item="5"/>
          <tpl hier="24" item="4"/>
          <tpl fld="0" item="0"/>
        </tpls>
      </n>
      <n v="43.220001220703125">
        <tpls c="8">
          <tpl fld="1" item="131"/>
          <tpl hier="17" item="3"/>
          <tpl hier="19" item="14"/>
          <tpl hier="20" item="2"/>
          <tpl hier="22" item="6"/>
          <tpl hier="23" item="5"/>
          <tpl hier="24" item="4"/>
          <tpl fld="0" item="1"/>
        </tpls>
      </n>
      <n v="1">
        <tpls c="8">
          <tpl fld="1" item="123"/>
          <tpl hier="17" item="3"/>
          <tpl hier="19" item="14"/>
          <tpl hier="20" item="2"/>
          <tpl hier="22" item="6"/>
          <tpl hier="23" item="5"/>
          <tpl hier="24" item="4"/>
          <tpl fld="0" item="0"/>
        </tpls>
      </n>
      <n v="43.220001220703125">
        <tpls c="8">
          <tpl fld="1" item="123"/>
          <tpl hier="17" item="3"/>
          <tpl hier="19" item="14"/>
          <tpl hier="20" item="2"/>
          <tpl hier="22" item="6"/>
          <tpl hier="23" item="5"/>
          <tpl hier="24" item="4"/>
          <tpl fld="0" item="1"/>
        </tpls>
      </n>
      <m>
        <tpls c="8">
          <tpl fld="1" item="115"/>
          <tpl hier="17" item="3"/>
          <tpl hier="19" item="14"/>
          <tpl hier="20" item="2"/>
          <tpl hier="22" item="6"/>
          <tpl hier="23" item="5"/>
          <tpl hier="24" item="4"/>
          <tpl fld="0" item="0"/>
        </tpls>
      </m>
      <m>
        <tpls c="8">
          <tpl fld="1" item="115"/>
          <tpl hier="17" item="3"/>
          <tpl hier="19" item="14"/>
          <tpl hier="20" item="2"/>
          <tpl hier="22" item="6"/>
          <tpl hier="23" item="5"/>
          <tpl hier="24" item="4"/>
          <tpl fld="0" item="1"/>
        </tpls>
      </m>
      <m>
        <tpls c="8">
          <tpl fld="1" item="107"/>
          <tpl hier="17" item="3"/>
          <tpl hier="19" item="14"/>
          <tpl hier="20" item="2"/>
          <tpl hier="22" item="6"/>
          <tpl hier="23" item="5"/>
          <tpl hier="24" item="4"/>
          <tpl fld="0" item="0"/>
        </tpls>
      </m>
      <m>
        <tpls c="8">
          <tpl fld="1" item="107"/>
          <tpl hier="17" item="3"/>
          <tpl hier="19" item="14"/>
          <tpl hier="20" item="2"/>
          <tpl hier="22" item="6"/>
          <tpl hier="23" item="5"/>
          <tpl hier="24" item="4"/>
          <tpl fld="0" item="1"/>
        </tpls>
      </m>
      <m>
        <tpls c="8">
          <tpl fld="1" item="99"/>
          <tpl hier="17" item="3"/>
          <tpl hier="19" item="14"/>
          <tpl hier="20" item="2"/>
          <tpl hier="22" item="6"/>
          <tpl hier="23" item="5"/>
          <tpl hier="24" item="4"/>
          <tpl fld="0" item="0"/>
        </tpls>
      </m>
      <m>
        <tpls c="8">
          <tpl fld="1" item="99"/>
          <tpl hier="17" item="3"/>
          <tpl hier="19" item="14"/>
          <tpl hier="20" item="2"/>
          <tpl hier="22" item="6"/>
          <tpl hier="23" item="5"/>
          <tpl hier="24" item="4"/>
          <tpl fld="0" item="1"/>
        </tpls>
      </m>
      <n v="1">
        <tpls c="8">
          <tpl fld="1" item="91"/>
          <tpl hier="17" item="3"/>
          <tpl hier="19" item="14"/>
          <tpl hier="20" item="2"/>
          <tpl hier="22" item="6"/>
          <tpl hier="23" item="5"/>
          <tpl hier="24" item="4"/>
          <tpl fld="0" item="0"/>
        </tpls>
      </n>
      <n v="43.220001220703125">
        <tpls c="8">
          <tpl fld="1" item="91"/>
          <tpl hier="17" item="3"/>
          <tpl hier="19" item="14"/>
          <tpl hier="20" item="2"/>
          <tpl hier="22" item="6"/>
          <tpl hier="23" item="5"/>
          <tpl hier="24" item="4"/>
          <tpl fld="0" item="1"/>
        </tpls>
      </n>
      <n v="2">
        <tpls c="8">
          <tpl fld="1" item="83"/>
          <tpl hier="17" item="3"/>
          <tpl hier="19" item="14"/>
          <tpl hier="20" item="2"/>
          <tpl hier="22" item="6"/>
          <tpl hier="23" item="5"/>
          <tpl hier="24" item="4"/>
          <tpl fld="0" item="0"/>
        </tpls>
      </n>
      <n v="86.44000244140625">
        <tpls c="8">
          <tpl fld="1" item="83"/>
          <tpl hier="17" item="3"/>
          <tpl hier="19" item="14"/>
          <tpl hier="20" item="2"/>
          <tpl hier="22" item="6"/>
          <tpl hier="23" item="5"/>
          <tpl hier="24" item="4"/>
          <tpl fld="0" item="1"/>
        </tpls>
      </n>
      <n v="1">
        <tpls c="8">
          <tpl fld="1" item="75"/>
          <tpl hier="17" item="3"/>
          <tpl hier="19" item="14"/>
          <tpl hier="20" item="2"/>
          <tpl hier="22" item="6"/>
          <tpl hier="23" item="5"/>
          <tpl hier="24" item="4"/>
          <tpl fld="0" item="0"/>
        </tpls>
      </n>
      <n v="43.220001220703125">
        <tpls c="8">
          <tpl fld="1" item="75"/>
          <tpl hier="17" item="3"/>
          <tpl hier="19" item="14"/>
          <tpl hier="20" item="2"/>
          <tpl hier="22" item="6"/>
          <tpl hier="23" item="5"/>
          <tpl hier="24" item="4"/>
          <tpl fld="0" item="1"/>
        </tpls>
      </n>
      <n v="1">
        <tpls c="8">
          <tpl fld="1" item="67"/>
          <tpl hier="17" item="3"/>
          <tpl hier="19" item="14"/>
          <tpl hier="20" item="2"/>
          <tpl hier="22" item="6"/>
          <tpl hier="23" item="5"/>
          <tpl hier="24" item="4"/>
          <tpl fld="0" item="0"/>
        </tpls>
      </n>
      <n v="43.220001220703125">
        <tpls c="8">
          <tpl fld="1" item="67"/>
          <tpl hier="17" item="3"/>
          <tpl hier="19" item="14"/>
          <tpl hier="20" item="2"/>
          <tpl hier="22" item="6"/>
          <tpl hier="23" item="5"/>
          <tpl hier="24" item="4"/>
          <tpl fld="0" item="1"/>
        </tpls>
      </n>
      <m>
        <tpls c="8">
          <tpl fld="1" item="59"/>
          <tpl hier="17" item="3"/>
          <tpl hier="19" item="14"/>
          <tpl hier="20" item="2"/>
          <tpl hier="22" item="6"/>
          <tpl hier="23" item="5"/>
          <tpl hier="24" item="4"/>
          <tpl fld="0" item="0"/>
        </tpls>
      </m>
      <m>
        <tpls c="8">
          <tpl fld="1" item="59"/>
          <tpl hier="17" item="3"/>
          <tpl hier="19" item="14"/>
          <tpl hier="20" item="2"/>
          <tpl hier="22" item="6"/>
          <tpl hier="23" item="5"/>
          <tpl hier="24" item="4"/>
          <tpl fld="0" item="1"/>
        </tpls>
      </m>
      <n v="1">
        <tpls c="8">
          <tpl fld="1" item="51"/>
          <tpl hier="17" item="3"/>
          <tpl hier="19" item="14"/>
          <tpl hier="20" item="2"/>
          <tpl hier="22" item="6"/>
          <tpl hier="23" item="5"/>
          <tpl hier="24" item="4"/>
          <tpl fld="0" item="0"/>
        </tpls>
      </n>
      <n v="43.220001220703125">
        <tpls c="8">
          <tpl fld="1" item="51"/>
          <tpl hier="17" item="3"/>
          <tpl hier="19" item="14"/>
          <tpl hier="20" item="2"/>
          <tpl hier="22" item="6"/>
          <tpl hier="23" item="5"/>
          <tpl hier="24" item="4"/>
          <tpl fld="0" item="1"/>
        </tpls>
      </n>
      <m>
        <tpls c="8">
          <tpl fld="1" item="43"/>
          <tpl hier="17" item="3"/>
          <tpl hier="19" item="14"/>
          <tpl hier="20" item="2"/>
          <tpl hier="22" item="6"/>
          <tpl hier="23" item="5"/>
          <tpl hier="24" item="4"/>
          <tpl fld="0" item="0"/>
        </tpls>
      </m>
      <m>
        <tpls c="8">
          <tpl fld="1" item="43"/>
          <tpl hier="17" item="3"/>
          <tpl hier="19" item="14"/>
          <tpl hier="20" item="2"/>
          <tpl hier="22" item="6"/>
          <tpl hier="23" item="5"/>
          <tpl hier="24" item="4"/>
          <tpl fld="0" item="1"/>
        </tpls>
      </m>
      <n v="1">
        <tpls c="8">
          <tpl fld="1" item="35"/>
          <tpl hier="17" item="3"/>
          <tpl hier="19" item="14"/>
          <tpl hier="20" item="2"/>
          <tpl hier="22" item="6"/>
          <tpl hier="23" item="5"/>
          <tpl hier="24" item="4"/>
          <tpl fld="0" item="0"/>
        </tpls>
      </n>
      <n v="86.44000244140625">
        <tpls c="8">
          <tpl fld="1" item="35"/>
          <tpl hier="17" item="3"/>
          <tpl hier="19" item="14"/>
          <tpl hier="20" item="2"/>
          <tpl hier="22" item="6"/>
          <tpl hier="23" item="5"/>
          <tpl hier="24" item="4"/>
          <tpl fld="0" item="1"/>
        </tpls>
      </n>
      <n v="3">
        <tpls c="8">
          <tpl fld="1" item="27"/>
          <tpl hier="17" item="3"/>
          <tpl hier="19" item="14"/>
          <tpl hier="20" item="2"/>
          <tpl hier="22" item="6"/>
          <tpl hier="23" item="5"/>
          <tpl hier="24" item="4"/>
          <tpl fld="0" item="0"/>
        </tpls>
      </n>
      <n v="129.66000366210938">
        <tpls c="8">
          <tpl fld="1" item="27"/>
          <tpl hier="17" item="3"/>
          <tpl hier="19" item="14"/>
          <tpl hier="20" item="2"/>
          <tpl hier="22" item="6"/>
          <tpl hier="23" item="5"/>
          <tpl hier="24" item="4"/>
          <tpl fld="0" item="1"/>
        </tpls>
      </n>
      <n v="1">
        <tpls c="8">
          <tpl fld="1" item="19"/>
          <tpl hier="17" item="3"/>
          <tpl hier="19" item="14"/>
          <tpl hier="20" item="2"/>
          <tpl hier="22" item="6"/>
          <tpl hier="23" item="5"/>
          <tpl hier="24" item="4"/>
          <tpl fld="0" item="0"/>
        </tpls>
      </n>
      <n v="43.220001220703125">
        <tpls c="8">
          <tpl fld="1" item="19"/>
          <tpl hier="17" item="3"/>
          <tpl hier="19" item="14"/>
          <tpl hier="20" item="2"/>
          <tpl hier="22" item="6"/>
          <tpl hier="23" item="5"/>
          <tpl hier="24" item="4"/>
          <tpl fld="0" item="1"/>
        </tpls>
      </n>
      <n v="1">
        <tpls c="8">
          <tpl fld="1" item="11"/>
          <tpl hier="17" item="3"/>
          <tpl hier="19" item="14"/>
          <tpl hier="20" item="2"/>
          <tpl hier="22" item="6"/>
          <tpl hier="23" item="5"/>
          <tpl hier="24" item="4"/>
          <tpl fld="0" item="0"/>
        </tpls>
      </n>
      <n v="43.220001220703125">
        <tpls c="8">
          <tpl fld="1" item="11"/>
          <tpl hier="17" item="3"/>
          <tpl hier="19" item="14"/>
          <tpl hier="20" item="2"/>
          <tpl hier="22" item="6"/>
          <tpl hier="23" item="5"/>
          <tpl hier="24" item="4"/>
          <tpl fld="0" item="1"/>
        </tpls>
      </n>
      <n v="3">
        <tpls c="8">
          <tpl fld="1" item="3"/>
          <tpl hier="17" item="3"/>
          <tpl hier="19" item="14"/>
          <tpl hier="20" item="2"/>
          <tpl hier="22" item="6"/>
          <tpl hier="23" item="5"/>
          <tpl hier="24" item="4"/>
          <tpl fld="0" item="0"/>
        </tpls>
      </n>
      <n v="129.66000366210938">
        <tpls c="8">
          <tpl fld="1" item="3"/>
          <tpl hier="17" item="3"/>
          <tpl hier="19" item="14"/>
          <tpl hier="20" item="2"/>
          <tpl hier="22" item="6"/>
          <tpl hier="23" item="5"/>
          <tpl hier="24" item="4"/>
          <tpl fld="0" item="1"/>
        </tpls>
      </n>
      <n v="2">
        <tpls c="8">
          <tpl fld="1" item="17"/>
          <tpl hier="17" item="3"/>
          <tpl hier="19" item="14"/>
          <tpl hier="20" item="2"/>
          <tpl hier="22" item="6"/>
          <tpl hier="23" item="5"/>
          <tpl hier="24" item="4"/>
          <tpl fld="0" item="0"/>
        </tpls>
      </n>
      <n v="129.66000366210938">
        <tpls c="8">
          <tpl fld="1" item="17"/>
          <tpl hier="17" item="3"/>
          <tpl hier="19" item="14"/>
          <tpl hier="20" item="2"/>
          <tpl hier="22" item="6"/>
          <tpl hier="23" item="5"/>
          <tpl hier="24" item="4"/>
          <tpl fld="0" item="1"/>
        </tpls>
      </n>
      <n v="1">
        <tpls c="8">
          <tpl fld="1" item="31"/>
          <tpl hier="17" item="3"/>
          <tpl hier="19" item="14"/>
          <tpl hier="20" item="2"/>
          <tpl hier="22" item="6"/>
          <tpl hier="23" item="5"/>
          <tpl hier="24" item="4"/>
          <tpl fld="0" item="0"/>
        </tpls>
      </n>
      <n v="43.220001220703125">
        <tpls c="8">
          <tpl fld="1" item="31"/>
          <tpl hier="17" item="3"/>
          <tpl hier="19" item="14"/>
          <tpl hier="20" item="2"/>
          <tpl hier="22" item="6"/>
          <tpl hier="23" item="5"/>
          <tpl hier="24" item="4"/>
          <tpl fld="0" item="1"/>
        </tpls>
      </n>
      <n v="2">
        <tpls c="8">
          <tpl fld="1" item="172"/>
          <tpl hier="17" item="3"/>
          <tpl hier="19" item="14"/>
          <tpl hier="20" item="2"/>
          <tpl hier="22" item="6"/>
          <tpl hier="23" item="5"/>
          <tpl hier="24" item="4"/>
          <tpl fld="0" item="0"/>
        </tpls>
      </n>
      <n v="86.44000244140625">
        <tpls c="8">
          <tpl fld="1" item="172"/>
          <tpl hier="17" item="3"/>
          <tpl hier="19" item="14"/>
          <tpl hier="20" item="2"/>
          <tpl hier="22" item="6"/>
          <tpl hier="23" item="5"/>
          <tpl hier="24" item="4"/>
          <tpl fld="0" item="1"/>
        </tpls>
      </n>
      <n v="3">
        <tpls c="8">
          <tpl fld="1" item="124"/>
          <tpl hier="17" item="3"/>
          <tpl hier="19" item="14"/>
          <tpl hier="20" item="2"/>
          <tpl hier="22" item="6"/>
          <tpl hier="23" item="5"/>
          <tpl hier="24" item="4"/>
          <tpl fld="0" item="0"/>
        </tpls>
      </n>
      <n v="129.66000366210938">
        <tpls c="8">
          <tpl fld="1" item="124"/>
          <tpl hier="17" item="3"/>
          <tpl hier="19" item="14"/>
          <tpl hier="20" item="2"/>
          <tpl hier="22" item="6"/>
          <tpl hier="23" item="5"/>
          <tpl hier="24" item="4"/>
          <tpl fld="0" item="1"/>
        </tpls>
      </n>
      <m>
        <tpls c="8">
          <tpl fld="1" item="68"/>
          <tpl hier="17" item="3"/>
          <tpl hier="19" item="14"/>
          <tpl hier="20" item="2"/>
          <tpl hier="22" item="6"/>
          <tpl hier="23" item="5"/>
          <tpl hier="24" item="4"/>
          <tpl fld="0" item="0"/>
        </tpls>
      </m>
      <m>
        <tpls c="8">
          <tpl fld="1" item="68"/>
          <tpl hier="17" item="3"/>
          <tpl hier="19" item="14"/>
          <tpl hier="20" item="2"/>
          <tpl hier="22" item="6"/>
          <tpl hier="23" item="5"/>
          <tpl hier="24" item="4"/>
          <tpl fld="0" item="1"/>
        </tpls>
      </m>
      <n v="1">
        <tpls c="8">
          <tpl fld="1" item="20"/>
          <tpl hier="17" item="3"/>
          <tpl hier="19" item="14"/>
          <tpl hier="20" item="2"/>
          <tpl hier="22" item="6"/>
          <tpl hier="23" item="5"/>
          <tpl hier="24" item="4"/>
          <tpl fld="0" item="0"/>
        </tpls>
      </n>
      <n v="86.44000244140625">
        <tpls c="8">
          <tpl fld="1" item="20"/>
          <tpl hier="17" item="3"/>
          <tpl hier="19" item="14"/>
          <tpl hier="20" item="2"/>
          <tpl hier="22" item="6"/>
          <tpl hier="23" item="5"/>
          <tpl hier="24" item="4"/>
          <tpl fld="0" item="1"/>
        </tpls>
      </n>
    </entries>
    <sets count="15">
      <set count="1" maxRank="1" setDefinition="{[Fact_orders].[Meal_name].[All]}">
        <tpls c="1">
          <tpl hier="22" item="4294967295"/>
        </tpls>
      </set>
      <set count="1" maxRank="1" setDefinition="{[Fact_orders].[Restaurant_name].[All]}">
        <tpls c="1">
          <tpl hier="19" item="4294967295"/>
        </tpls>
      </set>
      <set count="1" maxRank="1" setDefinition="{[Fact_orders].[Restaurant_type].[All]}">
        <tpls c="1">
          <tpl hier="20" item="4294967295"/>
        </tpls>
      </set>
      <set count="1" maxRank="1" setDefinition="{[Fact_orders].[Clients_sex].[All]}">
        <tpls c="1">
          <tpl hier="17" item="4294967295"/>
        </tpls>
      </set>
      <set count="1" maxRank="1" setDefinition="{[Fact_orders].[Serve_type].[All]}">
        <tpls c="1">
          <tpl hier="24" item="4294967295"/>
        </tpls>
      </set>
      <set count="1" maxRank="1" setDefinition="{[Fact_orders].[hot_cold].[All]}">
        <tpls c="1">
          <tpl hier="23" item="4294967295"/>
        </tpls>
      </set>
      <set count="1" maxRank="1" setDefinition="{[Fact_orders].[Meal_name].&amp;[Meal 1]}">
        <tpls c="1">
          <tpl fld="2" item="0"/>
        </tpls>
      </set>
      <set count="1" maxRank="1" setDefinition="{[Fact_orders].[Meal_name].&amp;[Meal 10]}">
        <tpls c="1">
          <tpl fld="2" item="1"/>
        </tpls>
      </set>
      <set count="1" maxRank="1" setDefinition="{[Fact_orders].[Meal_name].&amp;[Meal 101]}">
        <tpls c="1">
          <tpl fld="2" item="2"/>
        </tpls>
      </set>
      <set count="1" maxRank="1" setDefinition="{[Fact_orders].[Meal_name].&amp;[Meal 103]}">
        <tpls c="1">
          <tpl fld="2" item="3"/>
        </tpls>
      </set>
      <set count="1" maxRank="1" setDefinition="{[Fact_orders].[Meal_name].&amp;[Meal 104]}">
        <tpls c="1">
          <tpl fld="2" item="4"/>
        </tpls>
      </set>
      <set count="1" maxRank="1" setDefinition="{[Fact_orders].[Meal_name].&amp;[Meal 105]}">
        <tpls c="1">
          <tpl fld="2" item="5"/>
        </tpls>
      </set>
      <set count="1" maxRank="1" setDefinition="{[Fact_orders].[Clients_sex].&amp;[M]}">
        <tpls c="1">
          <tpl fld="3" item="0"/>
        </tpls>
      </set>
      <set count="1" maxRank="1" setDefinition="{[Fact_orders].[Clients_sex].&amp;[F]}">
        <tpls c="1">
          <tpl fld="3" item="1"/>
        </tpls>
      </set>
      <set count="1" maxRank="1" setDefinition="{[Fact_orders].[Restaurant_name].&amp;[Restaurant 1]}">
        <tpls c="1">
          <tpl fld="4" item="0"/>
        </tpls>
      </set>
    </sets>
    <queryCache count="203">
      <query mdx="[Measures].[Distinct Count of Order_id]">
        <tpls c="1">
          <tpl fld="0" item="0"/>
        </tpls>
      </query>
      <query mdx="[Measures].[Sum of Price]">
        <tpls c="1">
          <tpl fld="0" item="1"/>
        </tpls>
      </query>
      <query mdx="[Fact_orders].[First_and_Last_name].&amp;[Aahil Redman]">
        <tpls c="1">
          <tpl fld="1" item="0"/>
        </tpls>
      </query>
      <query mdx="[Fact_orders].[First_and_Last_name].&amp;[Acacia Slater]">
        <tpls c="1">
          <tpl fld="1" item="1"/>
        </tpls>
      </query>
      <query mdx="[Fact_orders].[First_and_Last_name].&amp;[Adelina Ashley]">
        <tpls c="1">
          <tpl fld="1" item="2"/>
        </tpls>
      </query>
      <query mdx="[Fact_orders].[First_and_Last_name].&amp;[Ahsan Oneil]">
        <tpls c="1">
          <tpl fld="1" item="3"/>
        </tpls>
      </query>
      <query mdx="[Fact_orders].[First_and_Last_name].&amp;[Alexa Stokes]">
        <tpls c="1">
          <tpl fld="1" item="4"/>
        </tpls>
      </query>
      <query mdx="[Fact_orders].[First_and_Last_name].&amp;[Alexandru Holmes]">
        <tpls c="1">
          <tpl fld="1" item="5"/>
        </tpls>
      </query>
      <query mdx="[Fact_orders].[First_and_Last_name].&amp;[Alyx Conway]">
        <tpls c="1">
          <tpl fld="1" item="6"/>
        </tpls>
      </query>
      <query mdx="[Fact_orders].[First_and_Last_name].&amp;[Aman Driscoll]">
        <tpls c="1">
          <tpl fld="1" item="7"/>
        </tpls>
      </query>
      <query mdx="[Fact_orders].[First_and_Last_name].&amp;[Aman Mccoy]">
        <tpls c="1">
          <tpl fld="1" item="8"/>
        </tpls>
      </query>
      <query mdx="[Fact_orders].[First_and_Last_name].&amp;[Amar Hewitt]">
        <tpls c="1">
          <tpl fld="1" item="9"/>
        </tpls>
      </query>
      <query mdx="[Fact_orders].[First_and_Last_name].&amp;[Amara Shelton]">
        <tpls c="1">
          <tpl fld="1" item="10"/>
        </tpls>
      </query>
      <query mdx="[Fact_orders].[First_and_Last_name].&amp;[Amina Hogan]">
        <tpls c="1">
          <tpl fld="1" item="11"/>
        </tpls>
      </query>
      <query mdx="[Fact_orders].[First_and_Last_name].&amp;[Amman Zavala]">
        <tpls c="1">
          <tpl fld="1" item="12"/>
        </tpls>
      </query>
      <query mdx="[Fact_orders].[First_and_Last_name].&amp;[Amrit Haworth]">
        <tpls c="1">
          <tpl fld="1" item="13"/>
        </tpls>
      </query>
      <query mdx="[Fact_orders].[First_and_Last_name].&amp;[Amy-Louise Mayo]">
        <tpls c="1">
          <tpl fld="1" item="14"/>
        </tpls>
      </query>
      <query mdx="[Fact_orders].[First_and_Last_name].&amp;[Anayah Lee]">
        <tpls c="1">
          <tpl fld="1" item="15"/>
        </tpls>
      </query>
      <query mdx="[Fact_orders].[First_and_Last_name].&amp;[Anisah Downs]">
        <tpls c="1">
          <tpl fld="1" item="16"/>
        </tpls>
      </query>
      <query mdx="[Fact_orders].[First_and_Last_name].&amp;[Anton Ray]">
        <tpls c="1">
          <tpl fld="1" item="17"/>
        </tpls>
      </query>
      <query mdx="[Fact_orders].[First_and_Last_name].&amp;[Ari Barr]">
        <tpls c="1">
          <tpl fld="1" item="18"/>
        </tpls>
      </query>
      <query mdx="[Fact_orders].[First_and_Last_name].&amp;[Arisha Irving]">
        <tpls c="1">
          <tpl fld="1" item="19"/>
        </tpls>
      </query>
      <query mdx="[Fact_orders].[First_and_Last_name].&amp;[Ariya Armstrong]">
        <tpls c="1">
          <tpl fld="1" item="20"/>
        </tpls>
      </query>
      <query mdx="[Fact_orders].[First_and_Last_name].&amp;[Armaan Weston]">
        <tpls c="1">
          <tpl fld="1" item="21"/>
        </tpls>
      </query>
      <query mdx="[Fact_orders].[First_and_Last_name].&amp;[Asia Tang]">
        <tpls c="1">
          <tpl fld="1" item="22"/>
        </tpls>
      </query>
      <query mdx="[Fact_orders].[First_and_Last_name].&amp;[Atlanta Cunningham]">
        <tpls c="1">
          <tpl fld="1" item="23"/>
        </tpls>
      </query>
      <query mdx="[Fact_orders].[First_and_Last_name].&amp;[Axl Bull]">
        <tpls c="1">
          <tpl fld="1" item="24"/>
        </tpls>
      </query>
      <query mdx="[Fact_orders].[First_and_Last_name].&amp;[Aydin Hirst]">
        <tpls c="1">
          <tpl fld="1" item="25"/>
        </tpls>
      </query>
      <query mdx="[Fact_orders].[First_and_Last_name].&amp;[Barbara Hayward]">
        <tpls c="1">
          <tpl fld="1" item="26"/>
        </tpls>
      </query>
      <query mdx="[Fact_orders].[First_and_Last_name].&amp;[Bilaal Berry]">
        <tpls c="1">
          <tpl fld="1" item="27"/>
        </tpls>
      </query>
      <query mdx="[Fact_orders].[First_and_Last_name].&amp;[Blake Dyer]">
        <tpls c="1">
          <tpl fld="1" item="28"/>
        </tpls>
      </query>
      <query mdx="[Fact_orders].[First_and_Last_name].&amp;[Blane Compton]">
        <tpls c="1">
          <tpl fld="1" item="29"/>
        </tpls>
      </query>
      <query mdx="[Fact_orders].[First_and_Last_name].&amp;[Bobbie Cochran]">
        <tpls c="1">
          <tpl fld="1" item="30"/>
        </tpls>
      </query>
      <query mdx="[Fact_orders].[First_and_Last_name].&amp;[Bonita Benton]">
        <tpls c="1">
          <tpl fld="1" item="31"/>
        </tpls>
      </query>
      <query mdx="[Fact_orders].[First_and_Last_name].&amp;[Brandi Travis]">
        <tpls c="1">
          <tpl fld="1" item="32"/>
        </tpls>
      </query>
      <query mdx="[Fact_orders].[First_and_Last_name].&amp;[Bridget Colley]">
        <tpls c="1">
          <tpl fld="1" item="33"/>
        </tpls>
      </query>
      <query mdx="[Fact_orders].[First_and_Last_name].&amp;[Bridie Morales]">
        <tpls c="1">
          <tpl fld="1" item="34"/>
        </tpls>
      </query>
      <query mdx="[Fact_orders].[First_and_Last_name].&amp;[Briony Plummer]">
        <tpls c="1">
          <tpl fld="1" item="35"/>
        </tpls>
      </query>
      <query mdx="[Fact_orders].[First_and_Last_name].&amp;[Bryson Lynch]">
        <tpls c="1">
          <tpl fld="1" item="36"/>
        </tpls>
      </query>
      <query mdx="[Fact_orders].[First_and_Last_name].&amp;[Callen Dodd]">
        <tpls c="1">
          <tpl fld="1" item="37"/>
        </tpls>
      </query>
      <query mdx="[Fact_orders].[First_and_Last_name].&amp;[Campbell Alvarez]">
        <tpls c="1">
          <tpl fld="1" item="38"/>
        </tpls>
      </query>
      <query mdx="[Fact_orders].[First_and_Last_name].&amp;[Carmen Calvert]">
        <tpls c="1">
          <tpl fld="1" item="39"/>
        </tpls>
      </query>
      <query mdx="[Fact_orders].[First_and_Last_name].&amp;[Cassidy Villa]">
        <tpls c="1">
          <tpl fld="1" item="40"/>
        </tpls>
      </query>
      <query mdx="[Fact_orders].[First_and_Last_name].&amp;[Cavan Bates]">
        <tpls c="1">
          <tpl fld="1" item="41"/>
        </tpls>
      </query>
      <query mdx="[Fact_orders].[First_and_Last_name].&amp;[Cecil Hatfield]">
        <tpls c="1">
          <tpl fld="1" item="42"/>
        </tpls>
      </query>
      <query mdx="[Fact_orders].[First_and_Last_name].&amp;[Chanel Paine]">
        <tpls c="1">
          <tpl fld="1" item="43"/>
        </tpls>
      </query>
      <query mdx="[Fact_orders].[First_and_Last_name].&amp;[Christina Blankenship]">
        <tpls c="1">
          <tpl fld="1" item="44"/>
        </tpls>
      </query>
      <query mdx="[Fact_orders].[First_and_Last_name].&amp;[Christos Rodriquez]">
        <tpls c="1">
          <tpl fld="1" item="45"/>
        </tpls>
      </query>
      <query mdx="[Fact_orders].[First_and_Last_name].&amp;[Clarke Ponce]">
        <tpls c="1">
          <tpl fld="1" item="46"/>
        </tpls>
      </query>
      <query mdx="[Fact_orders].[First_and_Last_name].&amp;[Claude Patel]">
        <tpls c="1">
          <tpl fld="1" item="47"/>
        </tpls>
      </query>
      <query mdx="[Fact_orders].[First_and_Last_name].&amp;[Colleen Steele]">
        <tpls c="1">
          <tpl fld="1" item="48"/>
        </tpls>
      </query>
      <query mdx="[Fact_orders].[First_and_Last_name].&amp;[Cynthia Frye]">
        <tpls c="1">
          <tpl fld="1" item="49"/>
        </tpls>
      </query>
      <query mdx="[Fact_orders].[First_and_Last_name].&amp;[Daanyal Holding]">
        <tpls c="1">
          <tpl fld="1" item="50"/>
        </tpls>
      </query>
      <query mdx="[Fact_orders].[First_and_Last_name].&amp;[Daniel Calderon]">
        <tpls c="1">
          <tpl fld="1" item="51"/>
        </tpls>
      </query>
      <query mdx="[Fact_orders].[First_and_Last_name].&amp;[Danny Ortiz]">
        <tpls c="1">
          <tpl fld="1" item="52"/>
        </tpls>
      </query>
      <query mdx="[Fact_orders].[First_and_Last_name].&amp;[Danyal Brennan]">
        <tpls c="1">
          <tpl fld="1" item="53"/>
        </tpls>
      </query>
      <query mdx="[Fact_orders].[First_and_Last_name].&amp;[Danyl Martins]">
        <tpls c="1">
          <tpl fld="1" item="54"/>
        </tpls>
      </query>
      <query mdx="[Fact_orders].[First_and_Last_name].&amp;[Darlene Perry]">
        <tpls c="1">
          <tpl fld="1" item="55"/>
        </tpls>
      </query>
      <query mdx="[Fact_orders].[First_and_Last_name].&amp;[Diya Myers]">
        <tpls c="1">
          <tpl fld="1" item="56"/>
        </tpls>
      </query>
      <query mdx="[Fact_orders].[First_and_Last_name].&amp;[Drew Begum]">
        <tpls c="1">
          <tpl fld="1" item="57"/>
        </tpls>
      </query>
      <query mdx="[Fact_orders].[First_and_Last_name].&amp;[Elijah Beech]">
        <tpls c="1">
          <tpl fld="1" item="58"/>
        </tpls>
      </query>
      <query mdx="[Fact_orders].[First_and_Last_name].&amp;[Ellena Castro]">
        <tpls c="1">
          <tpl fld="1" item="59"/>
        </tpls>
      </query>
      <query mdx="[Fact_orders].[First_and_Last_name].&amp;[Ellis Coates]">
        <tpls c="1">
          <tpl fld="1" item="60"/>
        </tpls>
      </query>
      <query mdx="[Fact_orders].[First_and_Last_name].&amp;[Elspeth Zuniga]">
        <tpls c="1">
          <tpl fld="1" item="61"/>
        </tpls>
      </query>
      <query mdx="[Fact_orders].[First_and_Last_name].&amp;[Emaan Greenaway]">
        <tpls c="1">
          <tpl fld="1" item="62"/>
        </tpls>
      </query>
      <query mdx="[Fact_orders].[First_and_Last_name].&amp;[Essa Hope]">
        <tpls c="1">
          <tpl fld="1" item="63"/>
        </tpls>
      </query>
      <query mdx="[Fact_orders].[First_and_Last_name].&amp;[Estelle Doherty]">
        <tpls c="1">
          <tpl fld="1" item="64"/>
        </tpls>
      </query>
      <query mdx="[Fact_orders].[First_and_Last_name].&amp;[Evie Berg]">
        <tpls c="1">
          <tpl fld="1" item="65"/>
        </tpls>
      </query>
      <query mdx="[Fact_orders].[First_and_Last_name].&amp;[Faith Owen]">
        <tpls c="1">
          <tpl fld="1" item="66"/>
        </tpls>
      </query>
      <query mdx="[Fact_orders].[First_and_Last_name].&amp;[Fallon Case]">
        <tpls c="1">
          <tpl fld="1" item="67"/>
        </tpls>
      </query>
      <query mdx="[Fact_orders].[First_and_Last_name].&amp;[Farah Sutton]">
        <tpls c="1">
          <tpl fld="1" item="68"/>
        </tpls>
      </query>
      <query mdx="[Fact_orders].[First_and_Last_name].&amp;[Florrie Wilson]">
        <tpls c="1">
          <tpl fld="1" item="69"/>
        </tpls>
      </query>
      <query mdx="[Fact_orders].[First_and_Last_name].&amp;[Fox Hunt]">
        <tpls c="1">
          <tpl fld="1" item="70"/>
        </tpls>
      </query>
      <query mdx="[Fact_orders].[First_and_Last_name].&amp;[Frances Major]">
        <tpls c="1">
          <tpl fld="1" item="71"/>
        </tpls>
      </query>
      <query mdx="[Fact_orders].[First_and_Last_name].&amp;[Frankie Huff]">
        <tpls c="1">
          <tpl fld="1" item="72"/>
        </tpls>
      </query>
      <query mdx="[Fact_orders].[First_and_Last_name].&amp;[Franklyn Findlay]">
        <tpls c="1">
          <tpl fld="1" item="73"/>
        </tpls>
      </query>
      <query mdx="[Fact_orders].[First_and_Last_name].&amp;[Freyja Molina]">
        <tpls c="1">
          <tpl fld="1" item="74"/>
        </tpls>
      </query>
      <query mdx="[Fact_orders].[First_and_Last_name].&amp;[Gabriel Bannister]">
        <tpls c="1">
          <tpl fld="1" item="75"/>
        </tpls>
      </query>
      <query mdx="[Fact_orders].[First_and_Last_name].&amp;[Glyn Cooper]">
        <tpls c="1">
          <tpl fld="1" item="76"/>
        </tpls>
      </query>
      <query mdx="[Fact_orders].[First_and_Last_name].&amp;[Gregor Bishop]">
        <tpls c="1">
          <tpl fld="1" item="77"/>
        </tpls>
      </query>
      <query mdx="[Fact_orders].[First_and_Last_name].&amp;[Griff Blackwell]">
        <tpls c="1">
          <tpl fld="1" item="78"/>
        </tpls>
      </query>
      <query mdx="[Fact_orders].[First_and_Last_name].&amp;[Hadi Gardiner]">
        <tpls c="1">
          <tpl fld="1" item="79"/>
        </tpls>
      </query>
      <query mdx="[Fact_orders].[First_and_Last_name].&amp;[Haleemah Davidson]">
        <tpls c="1">
          <tpl fld="1" item="80"/>
        </tpls>
      </query>
      <query mdx="[Fact_orders].[First_and_Last_name].&amp;[Hanna Shelton]">
        <tpls c="1">
          <tpl fld="1" item="81"/>
        </tpls>
      </query>
      <query mdx="[Fact_orders].[First_and_Last_name].&amp;[Imogen Lynch]">
        <tpls c="1">
          <tpl fld="1" item="82"/>
        </tpls>
      </query>
      <query mdx="[Fact_orders].[First_and_Last_name].&amp;[Ines Lott]">
        <tpls c="1">
          <tpl fld="1" item="83"/>
        </tpls>
      </query>
      <query mdx="[Fact_orders].[First_and_Last_name].&amp;[Isla-Rose Heaton]">
        <tpls c="1">
          <tpl fld="1" item="84"/>
        </tpls>
      </query>
      <query mdx="[Fact_orders].[First_and_Last_name].&amp;[Israel Dunlap]">
        <tpls c="1">
          <tpl fld="1" item="85"/>
        </tpls>
      </query>
      <query mdx="[Fact_orders].[First_and_Last_name].&amp;[Jadine Holt]">
        <tpls c="1">
          <tpl fld="1" item="86"/>
        </tpls>
      </query>
      <query mdx="[Fact_orders].[First_and_Last_name].&amp;[Jaime Britton]">
        <tpls c="1">
          <tpl fld="1" item="87"/>
        </tpls>
      </query>
      <query mdx="[Fact_orders].[First_and_Last_name].&amp;[Janine Coulson]">
        <tpls c="1">
          <tpl fld="1" item="88"/>
        </tpls>
      </query>
      <query mdx="[Fact_orders].[First_and_Last_name].&amp;[Jayda Lord]">
        <tpls c="1">
          <tpl fld="1" item="89"/>
        </tpls>
      </query>
      <query mdx="[Fact_orders].[First_and_Last_name].&amp;[Jaydon Trujillo]">
        <tpls c="1">
          <tpl fld="1" item="90"/>
        </tpls>
      </query>
      <query mdx="[Fact_orders].[First_and_Last_name].&amp;[Jed Fuentes]">
        <tpls c="1">
          <tpl fld="1" item="91"/>
        </tpls>
      </query>
      <query mdx="[Fact_orders].[First_and_Last_name].&amp;[Jerry Smith]">
        <tpls c="1">
          <tpl fld="1" item="92"/>
        </tpls>
      </query>
      <query mdx="[Fact_orders].[First_and_Last_name].&amp;[Jia Delarosa]">
        <tpls c="1">
          <tpl fld="1" item="93"/>
        </tpls>
      </query>
      <query mdx="[Fact_orders].[First_and_Last_name].&amp;[Jill Frame]">
        <tpls c="1">
          <tpl fld="1" item="94"/>
        </tpls>
      </query>
      <query mdx="[Fact_orders].[First_and_Last_name].&amp;[Jiya Raymond]">
        <tpls c="1">
          <tpl fld="1" item="95"/>
        </tpls>
      </query>
      <query mdx="[Fact_orders].[First_and_Last_name].&amp;[Jody Horn]">
        <tpls c="1">
          <tpl fld="1" item="96"/>
        </tpls>
      </query>
      <query mdx="[Fact_orders].[First_and_Last_name].&amp;[Joss Brandt]">
        <tpls c="1">
          <tpl fld="1" item="97"/>
        </tpls>
      </query>
      <query mdx="[Fact_orders].[First_and_Last_name].&amp;[Joyce Newton]">
        <tpls c="1">
          <tpl fld="1" item="98"/>
        </tpls>
      </query>
      <query mdx="[Fact_orders].[First_and_Last_name].&amp;[Juan Barlow]">
        <tpls c="1">
          <tpl fld="1" item="99"/>
        </tpls>
      </query>
      <query mdx="[Fact_orders].[First_and_Last_name].&amp;[Jun Barnard]">
        <tpls c="1">
          <tpl fld="1" item="100"/>
        </tpls>
      </query>
      <query mdx="[Fact_orders].[First_and_Last_name].&amp;[Kaden Oneal]">
        <tpls c="1">
          <tpl fld="1" item="101"/>
        </tpls>
      </query>
      <query mdx="[Fact_orders].[First_and_Last_name].&amp;[Kaisha Watkins]">
        <tpls c="1">
          <tpl fld="1" item="102"/>
        </tpls>
      </query>
      <query mdx="[Fact_orders].[First_and_Last_name].&amp;[Kaison Harvey]">
        <tpls c="1">
          <tpl fld="1" item="103"/>
        </tpls>
      </query>
      <query mdx="[Fact_orders].[First_and_Last_name].&amp;[Kaiya Robin]">
        <tpls c="1">
          <tpl fld="1" item="104"/>
        </tpls>
      </query>
      <query mdx="[Fact_orders].[First_and_Last_name].&amp;[Kamron Goodwin]">
        <tpls c="1">
          <tpl fld="1" item="105"/>
        </tpls>
      </query>
      <query mdx="[Fact_orders].[First_and_Last_name].&amp;[Kara Thompson]">
        <tpls c="1">
          <tpl fld="1" item="106"/>
        </tpls>
      </query>
      <query mdx="[Fact_orders].[First_and_Last_name].&amp;[Keir Broughton]">
        <tpls c="1">
          <tpl fld="1" item="107"/>
        </tpls>
      </query>
      <query mdx="[Fact_orders].[First_and_Last_name].&amp;[Keir Ewing]">
        <tpls c="1">
          <tpl fld="1" item="108"/>
        </tpls>
      </query>
      <query mdx="[Fact_orders].[First_and_Last_name].&amp;[Kiki Schneider]">
        <tpls c="1">
          <tpl fld="1" item="109"/>
        </tpls>
      </query>
      <query mdx="[Fact_orders].[First_and_Last_name].&amp;[Kristi Faulkner]">
        <tpls c="1">
          <tpl fld="1" item="110"/>
        </tpls>
      </query>
      <query mdx="[Fact_orders].[First_and_Last_name].&amp;[Kristina Hutchinson]">
        <tpls c="1">
          <tpl fld="1" item="111"/>
        </tpls>
      </query>
      <query mdx="[Fact_orders].[First_and_Last_name].&amp;[Krystal Bridges]">
        <tpls c="1">
          <tpl fld="1" item="112"/>
        </tpls>
      </query>
      <query mdx="[Fact_orders].[First_and_Last_name].&amp;[Kya Melton]">
        <tpls c="1">
          <tpl fld="1" item="113"/>
        </tpls>
      </query>
      <query mdx="[Fact_orders].[First_and_Last_name].&amp;[Kyra Mccann]">
        <tpls c="1">
          <tpl fld="1" item="114"/>
        </tpls>
      </query>
      <query mdx="[Fact_orders].[First_and_Last_name].&amp;[Landon Bishop]">
        <tpls c="1">
          <tpl fld="1" item="115"/>
        </tpls>
      </query>
      <query mdx="[Fact_orders].[First_and_Last_name].&amp;[Lani O'Reilly]">
        <tpls c="1">
          <tpl fld="1" item="116"/>
        </tpls>
      </query>
      <query mdx="[Fact_orders].[First_and_Last_name].&amp;[Leo Walton]">
        <tpls c="1">
          <tpl fld="1" item="117"/>
        </tpls>
      </query>
      <query mdx="[Fact_orders].[First_and_Last_name].&amp;[Leoni Lindsay]">
        <tpls c="1">
          <tpl fld="1" item="118"/>
        </tpls>
      </query>
      <query mdx="[Fact_orders].[First_and_Last_name].&amp;[Lillie Barnard]">
        <tpls c="1">
          <tpl fld="1" item="119"/>
        </tpls>
      </query>
      <query mdx="[Fact_orders].[First_and_Last_name].&amp;[Lilly-Ann Frey]">
        <tpls c="1">
          <tpl fld="1" item="120"/>
        </tpls>
      </query>
      <query mdx="[Fact_orders].[First_and_Last_name].&amp;[Lilly-Mae Greer]">
        <tpls c="1">
          <tpl fld="1" item="121"/>
        </tpls>
      </query>
      <query mdx="[Fact_orders].[First_and_Last_name].&amp;[Liyana Stanton]">
        <tpls c="1">
          <tpl fld="1" item="122"/>
        </tpls>
      </query>
      <query mdx="[Fact_orders].[First_and_Last_name].&amp;[Lorena Dunkley]">
        <tpls c="1">
          <tpl fld="1" item="123"/>
        </tpls>
      </query>
      <query mdx="[Fact_orders].[First_and_Last_name].&amp;[Louisa Grant]">
        <tpls c="1">
          <tpl fld="1" item="124"/>
        </tpls>
      </query>
      <query mdx="[Fact_orders].[First_and_Last_name].&amp;[Luka Holder]">
        <tpls c="1">
          <tpl fld="1" item="125"/>
        </tpls>
      </query>
      <query mdx="[Fact_orders].[First_and_Last_name].&amp;[Lynn Mackie]">
        <tpls c="1">
          <tpl fld="1" item="126"/>
        </tpls>
      </query>
      <query mdx="[Fact_orders].[First_and_Last_name].&amp;[Macey Almond]">
        <tpls c="1">
          <tpl fld="1" item="127"/>
        </tpls>
      </query>
      <query mdx="[Fact_orders].[First_and_Last_name].&amp;[Macie Lara]">
        <tpls c="1">
          <tpl fld="1" item="128"/>
        </tpls>
      </query>
      <query mdx="[Fact_orders].[First_and_Last_name].&amp;[Madison Sanchez]">
        <tpls c="1">
          <tpl fld="1" item="129"/>
        </tpls>
      </query>
      <query mdx="[Fact_orders].[First_and_Last_name].&amp;[Mahad Ware]">
        <tpls c="1">
          <tpl fld="1" item="130"/>
        </tpls>
      </query>
      <query mdx="[Fact_orders].[First_and_Last_name].&amp;[Maheen Marin]">
        <tpls c="1">
          <tpl fld="1" item="131"/>
        </tpls>
      </query>
      <query mdx="[Fact_orders].[First_and_Last_name].&amp;[Mairead Acevedo]">
        <tpls c="1">
          <tpl fld="1" item="132"/>
        </tpls>
      </query>
      <query mdx="[Fact_orders].[First_and_Last_name].&amp;[Maison Watt]">
        <tpls c="1">
          <tpl fld="1" item="133"/>
        </tpls>
      </query>
      <query mdx="[Fact_orders].[First_and_Last_name].&amp;[Manveer Knight]">
        <tpls c="1">
          <tpl fld="1" item="134"/>
        </tpls>
      </query>
      <query mdx="[Fact_orders].[First_and_Last_name].&amp;[Mariyah Green]">
        <tpls c="1">
          <tpl fld="1" item="135"/>
        </tpls>
      </query>
      <query mdx="[Fact_orders].[First_and_Last_name].&amp;[Marlon Day]">
        <tpls c="1">
          <tpl fld="1" item="136"/>
        </tpls>
      </query>
      <query mdx="[Fact_orders].[First_and_Last_name].&amp;[Mason Booth]">
        <tpls c="1">
          <tpl fld="1" item="137"/>
        </tpls>
      </query>
      <query mdx="[Fact_orders].[First_and_Last_name].&amp;[Matthias Norton]">
        <tpls c="1">
          <tpl fld="1" item="138"/>
        </tpls>
      </query>
      <query mdx="[Fact_orders].[First_and_Last_name].&amp;[Micah Tucker]">
        <tpls c="1">
          <tpl fld="1" item="139"/>
        </tpls>
      </query>
      <query mdx="[Fact_orders].[First_and_Last_name].&amp;[Mikaela Croft]">
        <tpls c="1">
          <tpl fld="1" item="140"/>
        </tpls>
      </query>
      <query mdx="[Fact_orders].[First_and_Last_name].&amp;[Milan Brookes]">
        <tpls c="1">
          <tpl fld="1" item="141"/>
        </tpls>
      </query>
      <query mdx="[Fact_orders].[First_and_Last_name].&amp;[Milly Cash]">
        <tpls c="1">
          <tpl fld="1" item="142"/>
        </tpls>
      </query>
      <query mdx="[Fact_orders].[First_and_Last_name].&amp;[Mira Kent]">
        <tpls c="1">
          <tpl fld="1" item="143"/>
        </tpls>
      </query>
      <query mdx="[Fact_orders].[First_and_Last_name].&amp;[Misha Ashley]">
        <tpls c="1">
          <tpl fld="1" item="144"/>
        </tpls>
      </query>
      <query mdx="[Fact_orders].[First_and_Last_name].&amp;[Natalia Daniel]">
        <tpls c="1">
          <tpl fld="1" item="145"/>
        </tpls>
      </query>
      <query mdx="[Fact_orders].[First_and_Last_name].&amp;[Nathalie Marshall]">
        <tpls c="1">
          <tpl fld="1" item="146"/>
        </tpls>
      </query>
      <query mdx="[Fact_orders].[First_and_Last_name].&amp;[Nelson Esparza]">
        <tpls c="1">
          <tpl fld="1" item="147"/>
        </tpls>
      </query>
      <query mdx="[Fact_orders].[First_and_Last_name].&amp;[Nial Meadows]">
        <tpls c="1">
          <tpl fld="1" item="148"/>
        </tpls>
      </query>
      <query mdx="[Fact_orders].[First_and_Last_name].&amp;[Nichole Edge]">
        <tpls c="1">
          <tpl fld="1" item="149"/>
        </tpls>
      </query>
      <query mdx="[Fact_orders].[First_and_Last_name].&amp;[Nico Hastings]">
        <tpls c="1">
          <tpl fld="1" item="150"/>
        </tpls>
      </query>
      <query mdx="[Fact_orders].[First_and_Last_name].&amp;[Niyah Whelan]">
        <tpls c="1">
          <tpl fld="1" item="151"/>
        </tpls>
      </query>
      <query mdx="[Fact_orders].[First_and_Last_name].&amp;[Nora Xiong]">
        <tpls c="1">
          <tpl fld="1" item="152"/>
        </tpls>
      </query>
      <query mdx="[Fact_orders].[First_and_Last_name].&amp;[Octavia Hooper]">
        <tpls c="1">
          <tpl fld="1" item="153"/>
        </tpls>
      </query>
      <query mdx="[Fact_orders].[First_and_Last_name].&amp;[Ollie Kinney]">
        <tpls c="1">
          <tpl fld="1" item="154"/>
        </tpls>
      </query>
      <query mdx="[Fact_orders].[First_and_Last_name].&amp;[Osian England]">
        <tpls c="1">
          <tpl fld="1" item="155"/>
        </tpls>
      </query>
      <query mdx="[Fact_orders].[First_and_Last_name].&amp;[Parker Drake]">
        <tpls c="1">
          <tpl fld="1" item="156"/>
        </tpls>
      </query>
      <query mdx="[Fact_orders].[First_and_Last_name].&amp;[Patryk Burgess]">
        <tpls c="1">
          <tpl fld="1" item="157"/>
        </tpls>
      </query>
      <query mdx="[Fact_orders].[First_and_Last_name].&amp;[Presley Yu]">
        <tpls c="1">
          <tpl fld="1" item="158"/>
        </tpls>
      </query>
      <query mdx="[Fact_orders].[First_and_Last_name].&amp;[Princess Timms]">
        <tpls c="1">
          <tpl fld="1" item="159"/>
        </tpls>
      </query>
      <query mdx="[Fact_orders].[First_and_Last_name].&amp;[Rami Sexton]">
        <tpls c="1">
          <tpl fld="1" item="160"/>
        </tpls>
      </query>
      <query mdx="[Fact_orders].[First_and_Last_name].&amp;[Renzo Henderson]">
        <tpls c="1">
          <tpl fld="1" item="161"/>
        </tpls>
      </query>
      <query mdx="[Fact_orders].[First_and_Last_name].&amp;[Robert Mckee]">
        <tpls c="1">
          <tpl fld="1" item="162"/>
        </tpls>
      </query>
      <query mdx="[Fact_orders].[First_and_Last_name].&amp;[Rohan Farrell]">
        <tpls c="1">
          <tpl fld="1" item="163"/>
        </tpls>
      </query>
      <query mdx="[Fact_orders].[First_and_Last_name].&amp;[Romy Neal]">
        <tpls c="1">
          <tpl fld="1" item="164"/>
        </tpls>
      </query>
      <query mdx="[Fact_orders].[First_and_Last_name].&amp;[Sadie Waller]">
        <tpls c="1">
          <tpl fld="1" item="165"/>
        </tpls>
      </query>
      <query mdx="[Fact_orders].[First_and_Last_name].&amp;[Safwan Flowers]">
        <tpls c="1">
          <tpl fld="1" item="166"/>
        </tpls>
      </query>
      <query mdx="[Fact_orders].[First_and_Last_name].&amp;[Samuel Huerta]">
        <tpls c="1">
          <tpl fld="1" item="167"/>
        </tpls>
      </query>
      <query mdx="[Fact_orders].[First_and_Last_name].&amp;[Sarah Crossley]">
        <tpls c="1">
          <tpl fld="1" item="168"/>
        </tpls>
      </query>
      <query mdx="[Fact_orders].[First_and_Last_name].&amp;[Sayed Irvine]">
        <tpls c="1">
          <tpl fld="1" item="169"/>
        </tpls>
      </query>
      <query mdx="[Fact_orders].[First_and_Last_name].&amp;[Seth Calvert]">
        <tpls c="1">
          <tpl fld="1" item="170"/>
        </tpls>
      </query>
      <query mdx="[Fact_orders].[First_and_Last_name].&amp;[Shanay Reyna]">
        <tpls c="1">
          <tpl fld="1" item="171"/>
        </tpls>
      </query>
      <query mdx="[Fact_orders].[First_and_Last_name].&amp;[Shannon Harwood]">
        <tpls c="1">
          <tpl fld="1" item="172"/>
        </tpls>
      </query>
      <query mdx="[Fact_orders].[First_and_Last_name].&amp;[Simeon Guevara]">
        <tpls c="1">
          <tpl fld="1" item="173"/>
        </tpls>
      </query>
      <query mdx="[Fact_orders].[First_and_Last_name].&amp;[Simon Mccormick]">
        <tpls c="1">
          <tpl fld="1" item="174"/>
        </tpls>
      </query>
      <query mdx="[Fact_orders].[First_and_Last_name].&amp;[Simone Morse]">
        <tpls c="1">
          <tpl fld="1" item="175"/>
        </tpls>
      </query>
      <query mdx="[Fact_orders].[First_and_Last_name].&amp;[Simrah Greig]">
        <tpls c="1">
          <tpl fld="1" item="176"/>
        </tpls>
      </query>
      <query mdx="[Fact_orders].[First_and_Last_name].&amp;[Sioned Russell]">
        <tpls c="1">
          <tpl fld="1" item="177"/>
        </tpls>
      </query>
      <query mdx="[Fact_orders].[First_and_Last_name].&amp;[Sofia Calhoun]">
        <tpls c="1">
          <tpl fld="1" item="178"/>
        </tpls>
      </query>
      <query mdx="[Fact_orders].[First_and_Last_name].&amp;[Sohaib Walls]">
        <tpls c="1">
          <tpl fld="1" item="179"/>
        </tpls>
      </query>
      <query mdx="[Fact_orders].[First_and_Last_name].&amp;[Sonia Rosales]">
        <tpls c="1">
          <tpl fld="1" item="180"/>
        </tpls>
      </query>
      <query mdx="[Fact_orders].[First_and_Last_name].&amp;[Stacie Patel]">
        <tpls c="1">
          <tpl fld="1" item="181"/>
        </tpls>
      </query>
      <query mdx="[Fact_orders].[First_and_Last_name].&amp;[Steffan Mata]">
        <tpls c="1">
          <tpl fld="1" item="182"/>
        </tpls>
      </query>
      <query mdx="[Fact_orders].[First_and_Last_name].&amp;[Subhaan Washington]">
        <tpls c="1">
          <tpl fld="1" item="183"/>
        </tpls>
      </query>
      <query mdx="[Fact_orders].[First_and_Last_name].&amp;[Sydney Wells]">
        <tpls c="1">
          <tpl fld="1" item="184"/>
        </tpls>
      </query>
      <query mdx="[Fact_orders].[First_and_Last_name].&amp;[Taran Samuels]">
        <tpls c="1">
          <tpl fld="1" item="185"/>
        </tpls>
      </query>
      <query mdx="[Fact_orders].[First_and_Last_name].&amp;[Terrence Payne]">
        <tpls c="1">
          <tpl fld="1" item="186"/>
        </tpls>
      </query>
      <query mdx="[Fact_orders].[First_and_Last_name].&amp;[Tess Dorsey]">
        <tpls c="1">
          <tpl fld="1" item="187"/>
        </tpls>
      </query>
      <query mdx="[Fact_orders].[First_and_Last_name].&amp;[Tiya Warren]">
        <tpls c="1">
          <tpl fld="1" item="188"/>
        </tpls>
      </query>
      <query mdx="[Fact_orders].[First_and_Last_name].&amp;[Tony Francis]">
        <tpls c="1">
          <tpl fld="1" item="189"/>
        </tpls>
      </query>
      <query mdx="[Fact_orders].[First_and_Last_name].&amp;[Tylor Cochran]">
        <tpls c="1">
          <tpl fld="1" item="190"/>
        </tpls>
      </query>
      <query mdx="[Fact_orders].[First_and_Last_name].&amp;[Valentina Ratcliffe]">
        <tpls c="1">
          <tpl fld="1" item="191"/>
        </tpls>
      </query>
      <query mdx="[Fact_orders].[First_and_Last_name].&amp;[Whitney Farrington]">
        <tpls c="1">
          <tpl fld="1" item="192"/>
        </tpls>
      </query>
      <query mdx="[Fact_orders].[First_and_Last_name].&amp;[Willie Cairns]">
        <tpls c="1">
          <tpl fld="1" item="193"/>
        </tpls>
      </query>
      <query mdx="[Fact_orders].[First_and_Last_name].&amp;[Wren Arnold]">
        <tpls c="1">
          <tpl fld="1" item="194"/>
        </tpls>
      </query>
      <query mdx="[Fact_orders].[First_and_Last_name].&amp;[Yaqub Reese]">
        <tpls c="1">
          <tpl fld="1" item="195"/>
        </tpls>
      </query>
      <query mdx="[Fact_orders].[First_and_Last_name].&amp;[Yasir Noel]">
        <tpls c="1">
          <tpl fld="1" item="196"/>
        </tpls>
      </query>
      <query mdx="[Fact_orders].[First_and_Last_name].&amp;[Yousuf Banks]">
        <tpls c="1">
          <tpl fld="1" item="197"/>
        </tpls>
      </query>
      <query mdx="[Fact_orders].[First_and_Last_name].&amp;[Yu Hudson]">
        <tpls c="1">
          <tpl fld="1" item="198"/>
        </tpls>
      </query>
      <query mdx="[Fact_orders].[First_and_Last_name].&amp;[Zoey Hendricks]">
        <tpls c="1">
          <tpl fld="1" item="199"/>
        </tpls>
      </query>
      <query mdx="[Fact_orders].[First_and_Last_name].[All]">
        <tpls c="1">
          <tpl hier="16" item="4294967295"/>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1.855050347222" backgroundQuery="1" createdVersion="8" refreshedVersion="8" minRefreshableVersion="3" recordCount="0" supportSubquery="1" supportAdvancedDrill="1" xr:uid="{9863E033-4F42-4E5A-928B-818FA522D04D}">
  <cacheSource type="external" connectionId="3"/>
  <cacheFields count="4">
    <cacheField name="[Fact_orders].[First_and_Last_name].[First_and_Last_name]" caption="First_and_Last_name" numFmtId="0" hierarchy="16" level="1">
      <sharedItems count="200">
        <s v="Aahil Redman"/>
        <s v="Acacia Slater"/>
        <s v="Adelina Ashley"/>
        <s v="Ahsan Oneil"/>
        <s v="Alexa Stokes"/>
        <s v="Alexandru Holmes"/>
        <s v="Alyx Conway"/>
        <s v="Aman Driscoll"/>
        <s v="Aman Mccoy"/>
        <s v="Amar Hewitt"/>
        <s v="Amara Shelton"/>
        <s v="Amina Hogan"/>
        <s v="Amman Zavala"/>
        <s v="Amrit Haworth"/>
        <s v="Amy-Louise Mayo"/>
        <s v="Anayah Lee"/>
        <s v="Anisah Downs"/>
        <s v="Anton Ray"/>
        <s v="Ari Barr"/>
        <s v="Arisha Irving"/>
        <s v="Ariya Armstrong"/>
        <s v="Armaan Weston"/>
        <s v="Asia Tang"/>
        <s v="Atlanta Cunningham"/>
        <s v="Axl Bull"/>
        <s v="Aydin Hirst"/>
        <s v="Barbara Hayward"/>
        <s v="Bilaal Berry"/>
        <s v="Blake Dyer"/>
        <s v="Blane Compton"/>
        <s v="Bobbie Cochran"/>
        <s v="Bonita Benton"/>
        <s v="Brandi Travis"/>
        <s v="Bridget Colley"/>
        <s v="Bridie Morales"/>
        <s v="Briony Plummer"/>
        <s v="Bryson Lynch"/>
        <s v="Callen Dodd"/>
        <s v="Campbell Alvarez"/>
        <s v="Carmen Calvert"/>
        <s v="Cassidy Villa"/>
        <s v="Cavan Bates"/>
        <s v="Cecil Hatfield"/>
        <s v="Chanel Paine"/>
        <s v="Christina Blankenship"/>
        <s v="Christos Rodriquez"/>
        <s v="Clarke Ponce"/>
        <s v="Claude Patel"/>
        <s v="Colleen Steele"/>
        <s v="Cynthia Frye"/>
        <s v="Daanyal Holding"/>
        <s v="Daniel Calderon"/>
        <s v="Danny Ortiz"/>
        <s v="Danyal Brennan"/>
        <s v="Danyl Martins"/>
        <s v="Darlene Perry"/>
        <s v="Diya Myers"/>
        <s v="Drew Begum"/>
        <s v="Elijah Beech"/>
        <s v="Ellena Castro"/>
        <s v="Ellis Coates"/>
        <s v="Elspeth Zuniga"/>
        <s v="Emaan Greenaway"/>
        <s v="Essa Hope"/>
        <s v="Estelle Doherty"/>
        <s v="Evie Berg"/>
        <s v="Faith Owen"/>
        <s v="Fallon Case"/>
        <s v="Farah Sutton"/>
        <s v="Florrie Wilson"/>
        <s v="Fox Hunt"/>
        <s v="Frances Major"/>
        <s v="Frankie Huff"/>
        <s v="Franklyn Findlay"/>
        <s v="Freyja Molina"/>
        <s v="Gabriel Bannister"/>
        <s v="Glyn Cooper"/>
        <s v="Gregor Bishop"/>
        <s v="Griff Blackwell"/>
        <s v="Hadi Gardiner"/>
        <s v="Haleemah Davidson"/>
        <s v="Hanna Shelton"/>
        <s v="Imogen Lynch"/>
        <s v="Ines Lott"/>
        <s v="Isla-Rose Heaton"/>
        <s v="Israel Dunlap"/>
        <s v="Jadine Holt"/>
        <s v="Jaime Britton"/>
        <s v="Janine Coulson"/>
        <s v="Jayda Lord"/>
        <s v="Jaydon Trujillo"/>
        <s v="Jed Fuentes"/>
        <s v="Jerry Smith"/>
        <s v="Jia Delarosa"/>
        <s v="Jill Frame"/>
        <s v="Jiya Raymond"/>
        <s v="Jody Horn"/>
        <s v="Joss Brandt"/>
        <s v="Joyce Newton"/>
        <s v="Juan Barlow"/>
        <s v="Jun Barnard"/>
        <s v="Kaden Oneal"/>
        <s v="Kaisha Watkins"/>
        <s v="Kaison Harvey"/>
        <s v="Kaiya Robin"/>
        <s v="Kamron Goodwin"/>
        <s v="Kara Thompson"/>
        <s v="Keir Broughton"/>
        <s v="Keir Ewing"/>
        <s v="Kiki Schneider"/>
        <s v="Kristi Faulkner"/>
        <s v="Kristina Hutchinson"/>
        <s v="Krystal Bridges"/>
        <s v="Kya Melton"/>
        <s v="Kyra Mccann"/>
        <s v="Landon Bishop"/>
        <s v="Lani O'Reilly"/>
        <s v="Leo Walton"/>
        <s v="Leoni Lindsay"/>
        <s v="Lillie Barnard"/>
        <s v="Lilly-Ann Frey"/>
        <s v="Lilly-Mae Greer"/>
        <s v="Liyana Stanton"/>
        <s v="Lorena Dunkley"/>
        <s v="Louisa Grant"/>
        <s v="Luka Holder"/>
        <s v="Lynn Mackie"/>
        <s v="Macey Almond"/>
        <s v="Macie Lara"/>
        <s v="Madison Sanchez"/>
        <s v="Mahad Ware"/>
        <s v="Maheen Marin"/>
        <s v="Mairead Acevedo"/>
        <s v="Maison Watt"/>
        <s v="Manveer Knight"/>
        <s v="Mariyah Green"/>
        <s v="Marlon Day"/>
        <s v="Mason Booth"/>
        <s v="Matthias Norton"/>
        <s v="Micah Tucker"/>
        <s v="Mikaela Croft"/>
        <s v="Milan Brookes"/>
        <s v="Milly Cash"/>
        <s v="Mira Kent"/>
        <s v="Misha Ashley"/>
        <s v="Natalia Daniel"/>
        <s v="Nathalie Marshall"/>
        <s v="Nelson Esparza"/>
        <s v="Nial Meadows"/>
        <s v="Nichole Edge"/>
        <s v="Nico Hastings"/>
        <s v="Niyah Whelan"/>
        <s v="Nora Xiong"/>
        <s v="Octavia Hooper"/>
        <s v="Ollie Kinney"/>
        <s v="Osian England"/>
        <s v="Parker Drake"/>
        <s v="Patryk Burgess"/>
        <s v="Presley Yu"/>
        <s v="Princess Timms"/>
        <s v="Rami Sexton"/>
        <s v="Renzo Henderson"/>
        <s v="Robert Mckee"/>
        <s v="Rohan Farrell"/>
        <s v="Romy Neal"/>
        <s v="Sadie Waller"/>
        <s v="Safwan Flowers"/>
        <s v="Samuel Huerta"/>
        <s v="Sarah Crossley"/>
        <s v="Sayed Irvine"/>
        <s v="Seth Calvert"/>
        <s v="Shanay Reyna"/>
        <s v="Shannon Harwood"/>
        <s v="Simeon Guevara"/>
        <s v="Simon Mccormick"/>
        <s v="Simone Morse"/>
        <s v="Simrah Greig"/>
        <s v="Sioned Russell"/>
        <s v="Sofia Calhoun"/>
        <s v="Sohaib Walls"/>
        <s v="Sonia Rosales"/>
        <s v="Stacie Patel"/>
        <s v="Steffan Mata"/>
        <s v="Subhaan Washington"/>
        <s v="Sydney Wells"/>
        <s v="Taran Samuels"/>
        <s v="Terrence Payne"/>
        <s v="Tess Dorsey"/>
        <s v="Tiya Warren"/>
        <s v="Tony Francis"/>
        <s v="Tylor Cochran"/>
        <s v="Valentina Ratcliffe"/>
        <s v="Whitney Farrington"/>
        <s v="Willie Cairns"/>
        <s v="Wren Arnold"/>
        <s v="Yaqub Reese"/>
        <s v="Yasir Noel"/>
        <s v="Yousuf Banks"/>
        <s v="Yu Hudson"/>
        <s v="Zoey Hendricks"/>
      </sharedItems>
    </cacheField>
    <cacheField name="[Measures].[Distinct Count of Order_id]" caption="Distinct Count of Order_id" numFmtId="0" hierarchy="34" level="32767"/>
    <cacheField name="[Measures].[Sum of Price]" caption="Sum of Price" numFmtId="0" hierarchy="37" level="32767"/>
    <cacheField name="[Fact_orders].[Clients_sex].[Clients_sex]" caption="Clients_sex" numFmtId="0" hierarchy="17" level="1">
      <sharedItems containsSemiMixedTypes="0" containsNonDate="0" containsString="0"/>
    </cacheField>
  </cacheFields>
  <cacheHierarchies count="38">
    <cacheHierarchy uniqueName="[Dim_Clients].[Client_id]" caption="Client_id" attribute="1" defaultMemberUniqueName="[Dim_Clients].[Client_id].[All]" allUniqueName="[Dim_Clients].[Client_id].[All]" dimensionUniqueName="[Dim_Clients]" displayFolder="" count="2" memberValueDatatype="20" unbalanced="0"/>
    <cacheHierarchy uniqueName="[Dim_Clients].[First_name]" caption="First_name" attribute="1" defaultMemberUniqueName="[Dim_Clients].[First_name].[All]" allUniqueName="[Dim_Clients].[First_name].[All]" dimensionUniqueName="[Dim_Clients]" displayFolder="" count="2" memberValueDatatype="130" unbalanced="0"/>
    <cacheHierarchy uniqueName="[Dim_Clients].[Last_name]" caption="Last_name" attribute="1" defaultMemberUniqueName="[Dim_Clients].[Last_name].[All]" allUniqueName="[Dim_Clients].[Last_name].[All]" dimensionUniqueName="[Dim_Clients]" displayFolder="" count="2" memberValueDatatype="130" unbalanced="0"/>
    <cacheHierarchy uniqueName="[Dim_Clients].[Sex]" caption="Sex" attribute="1" defaultMemberUniqueName="[Dim_Clients].[Sex].[All]" allUniqueName="[Dim_Clients].[Sex].[All]" dimensionUniqueName="[Dim_Clients]" displayFolder="" count="2" memberValueDatatype="130" unbalanced="0"/>
    <cacheHierarchy uniqueName="[Dim_Clients].[Member_email]" caption="Member_email" attribute="1" defaultMemberUniqueName="[Dim_Clients].[Member_email].[All]" allUniqueName="[Dim_Clients].[Member_email].[All]" dimensionUniqueName="[Dim_Clients]" displayFolder="" count="2" memberValueDatatype="130" unbalanced="0"/>
    <cacheHierarchy uniqueName="[Dim_meals].[meal_id]" caption="meal_id" attribute="1" defaultMemberUniqueName="[Dim_meals].[meal_id].[All]" allUniqueName="[Dim_meals].[meal_id].[All]" dimensionUniqueName="[Dim_meals]" displayFolder="" count="2" memberValueDatatype="20" unbalanced="0"/>
    <cacheHierarchy uniqueName="[Dim_meals].[meal_name]" caption="meal_name" attribute="1" defaultMemberUniqueName="[Dim_meals].[meal_name].[All]" allUniqueName="[Dim_meals].[meal_name].[All]" dimensionUniqueName="[Dim_meals]" displayFolder="" count="2" memberValueDatatype="130" unbalanced="0"/>
    <cacheHierarchy uniqueName="[Dim_meals].[hot_cold]" caption="hot_cold" attribute="1" defaultMemberUniqueName="[Dim_meals].[hot_cold].[All]" allUniqueName="[Dim_meals].[hot_cold].[All]" dimensionUniqueName="[Dim_meals]" displayFolder="" count="2" memberValueDatatype="130" unbalanced="0"/>
    <cacheHierarchy uniqueName="[Dim_meals].[serve_type]" caption="serve_type" attribute="1" defaultMemberUniqueName="[Dim_meals].[serve_type].[All]" allUniqueName="[Dim_meals].[serve_type].[All]" dimensionUniqueName="[Dim_meals]" displayFolder="" count="2" memberValueDatatype="130" unbalanced="0"/>
    <cacheHierarchy uniqueName="[Dim_meals].[restaurant_name]" caption="restaurant_name" attribute="1" defaultMemberUniqueName="[Dim_meals].[restaurant_name].[All]" allUniqueName="[Dim_meals].[restaurant_name].[All]" dimensionUniqueName="[Dim_meals]" displayFolder="" count="2" memberValueDatatype="130" unbalanced="0"/>
    <cacheHierarchy uniqueName="[Dim_meals].[price]" caption="price" attribute="1" defaultMemberUniqueName="[Dim_meals].[price].[All]" allUniqueName="[Dim_meals].[price].[All]" dimensionUniqueName="[Dim_meals]" displayFolder="" count="2" memberValueDatatype="5" unbalanced="0"/>
    <cacheHierarchy uniqueName="[Dim_restaurants].[restaurant_id]" caption="restaurant_id" attribute="1" defaultMemberUniqueName="[Dim_restaurants].[restaurant_id].[All]" allUniqueName="[Dim_restaurants].[restaurant_id].[All]" dimensionUniqueName="[Dim_restaurants]" displayFolder="" count="2" memberValueDatatype="20" unbalanced="0"/>
    <cacheHierarchy uniqueName="[Dim_restaurants].[restaurant_name]" caption="restaurant_name" attribute="1" defaultMemberUniqueName="[Dim_restaurants].[restaurant_name].[All]" allUniqueName="[Dim_restaurants].[restaurant_name].[All]" dimensionUniqueName="[Dim_restaurants]" displayFolder="" count="2" memberValueDatatype="130" unbalanced="0"/>
    <cacheHierarchy uniqueName="[Dim_restaurants].[restaurant_type]" caption="restaurant_type" attribute="1" defaultMemberUniqueName="[Dim_restaurants].[restaurant_type].[All]" allUniqueName="[Dim_restaurants].[restaurant_type].[All]" dimensionUniqueName="[Dim_restaurants]" displayFolder="" count="2" memberValueDatatype="130" unbalanced="0"/>
    <cacheHierarchy uniqueName="[Fact_orders].[Order_id]" caption="Order_id" attribute="1" defaultMemberUniqueName="[Fact_orders].[Order_id].[All]" allUniqueName="[Fact_orders].[Order_id].[All]" dimensionUniqueName="[Fact_orders]" displayFolder="" count="2" memberValueDatatype="20" unbalanced="0"/>
    <cacheHierarchy uniqueName="[Fact_orders].[client_id]" caption="client_id" attribute="1" defaultMemberUniqueName="[Fact_orders].[client_id].[All]" allUniqueName="[Fact_orders].[client_id].[All]" dimensionUniqueName="[Fact_orders]" displayFolder="" count="2" memberValueDatatype="20" unbalanced="0"/>
    <cacheHierarchy uniqueName="[Fact_orders].[First_and_Last_name]" caption="First_and_Last_name" attribute="1" defaultMemberUniqueName="[Fact_orders].[First_and_Last_name].[All]" allUniqueName="[Fact_orders].[First_and_Last_name].[All]" dimensionUniqueName="[Fact_orders]" displayFolder="" count="2" memberValueDatatype="130" unbalanced="0">
      <fieldsUsage count="2">
        <fieldUsage x="-1"/>
        <fieldUsage x="0"/>
      </fieldsUsage>
    </cacheHierarchy>
    <cacheHierarchy uniqueName="[Fact_orders].[Clients_sex]" caption="Clients_sex" attribute="1" defaultMemberUniqueName="[Fact_orders].[Clients_sex].[All]" allUniqueName="[Fact_orders].[Clients_sex].[All]" dimensionUniqueName="[Fact_orders]" displayFolder="" count="2" memberValueDatatype="130" unbalanced="0">
      <fieldsUsage count="2">
        <fieldUsage x="-1"/>
        <fieldUsage x="3"/>
      </fieldsUsage>
    </cacheHierarchy>
    <cacheHierarchy uniqueName="[Fact_orders].[restaurant_id]" caption="restaurant_id" attribute="1" defaultMemberUniqueName="[Fact_orders].[restaurant_id].[All]" allUniqueName="[Fact_orders].[restaurant_id].[All]" dimensionUniqueName="[Fact_orders]" displayFolder="" count="2" memberValueDatatype="20" unbalanced="0"/>
    <cacheHierarchy uniqueName="[Fact_orders].[Restaurant_name]" caption="Restaurant_name" attribute="1" defaultMemberUniqueName="[Fact_orders].[Restaurant_name].[All]" allUniqueName="[Fact_orders].[Restaurant_name].[All]" dimensionUniqueName="[Fact_orders]" displayFolder="" count="2" memberValueDatatype="130" unbalanced="0"/>
    <cacheHierarchy uniqueName="[Fact_orders].[Restaurant_type]" caption="Restaurant_type" attribute="1" defaultMemberUniqueName="[Fact_orders].[Restaurant_type].[All]" allUniqueName="[Fact_orders].[Restaurant_type].[All]" dimensionUniqueName="[Fact_orders]" displayFolder="" count="2" memberValueDatatype="130" unbalanced="0"/>
    <cacheHierarchy uniqueName="[Fact_orders].[meal_id]" caption="meal_id" attribute="1" defaultMemberUniqueName="[Fact_orders].[meal_id].[All]" allUniqueName="[Fact_orders].[meal_id].[All]" dimensionUniqueName="[Fact_orders]" displayFolder="" count="2" memberValueDatatype="20" unbalanced="0"/>
    <cacheHierarchy uniqueName="[Fact_orders].[Meal_name]" caption="Meal_name" attribute="1" defaultMemberUniqueName="[Fact_orders].[Meal_name].[All]" allUniqueName="[Fact_orders].[Meal_name].[All]" dimensionUniqueName="[Fact_orders]" displayFolder="" count="2" memberValueDatatype="130" unbalanced="0"/>
    <cacheHierarchy uniqueName="[Fact_orders].[hot_cold]" caption="hot_cold" attribute="1" defaultMemberUniqueName="[Fact_orders].[hot_cold].[All]" allUniqueName="[Fact_orders].[hot_cold].[All]" dimensionUniqueName="[Fact_orders]" displayFolder="" count="2" memberValueDatatype="130" unbalanced="0"/>
    <cacheHierarchy uniqueName="[Fact_orders].[Serve_type]" caption="Serve_type" attribute="1" defaultMemberUniqueName="[Fact_orders].[Serve_type].[All]" allUniqueName="[Fact_orders].[Serve_type].[All]" dimensionUniqueName="[Fact_orders]" displayFolder="" count="2" memberValueDatatype="130" unbalanced="0"/>
    <cacheHierarchy uniqueName="[Fact_orders].[Price]" caption="Price" attribute="1" defaultMemberUniqueName="[Fact_orders].[Price].[All]" allUniqueName="[Fact_orders].[Price].[All]" dimensionUniqueName="[Fact_orders]" displayFolder="" count="2" memberValueDatatype="5" unbalanced="0"/>
    <cacheHierarchy uniqueName="[Measures].[__XL_Count Dim_Clients]" caption="__XL_Count Dim_Clients" measure="1" displayFolder="" measureGroup="Dim_Clients" count="0" hidden="1"/>
    <cacheHierarchy uniqueName="[Measures].[__XL_Count Dim_meals]" caption="__XL_Count Dim_meals" measure="1" displayFolder="" measureGroup="Dim_meals" count="0" hidden="1"/>
    <cacheHierarchy uniqueName="[Measures].[__XL_Count Dim_restaurants]" caption="__XL_Count Dim_restaurants" measure="1" displayFolder="" measureGroup="Dim_restaurants" count="0" hidden="1"/>
    <cacheHierarchy uniqueName="[Measures].[__XL_Count Fact_orders]" caption="__XL_Count Fact_orders" measure="1" displayFolder="" measureGroup="Fact_orders" count="0" hidden="1"/>
    <cacheHierarchy uniqueName="[Measures].[__No measures defined]" caption="__No measures defined" measure="1" displayFolder="" count="0" hidden="1"/>
    <cacheHierarchy uniqueName="[Measures].[Sum of Order_id]" caption="Sum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meal_id]" caption="Sum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meal_id]" caption="Distinct Count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Fact_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lients_sex]" caption="Count of Clients_sex" measure="1" displayFolder="" measureGroup="Fact_orders" count="0" hidden="1">
      <extLst>
        <ext xmlns:x15="http://schemas.microsoft.com/office/spreadsheetml/2010/11/main" uri="{B97F6D7D-B522-45F9-BDA1-12C45D357490}">
          <x15:cacheHierarchy aggregatedColumn="17"/>
        </ext>
      </extLst>
    </cacheHierarchy>
    <cacheHierarchy uniqueName="[Measures].[Max of Order_id]" caption="Max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Fact_orders" count="0" oneField="1" hidden="1">
      <fieldsUsage count="1">
        <fieldUsage x="2"/>
      </fieldsUsage>
      <extLst>
        <ext xmlns:x15="http://schemas.microsoft.com/office/spreadsheetml/2010/11/main" uri="{B97F6D7D-B522-45F9-BDA1-12C45D357490}">
          <x15:cacheHierarchy aggregatedColumn="25"/>
        </ext>
      </extLst>
    </cacheHierarchy>
  </cacheHierarchies>
  <kpis count="0"/>
  <dimensions count="5">
    <dimension name="Dim_Clients" uniqueName="[Dim_Clients]" caption="Dim_Clients"/>
    <dimension name="Dim_meals" uniqueName="[Dim_meals]" caption="Dim_meals"/>
    <dimension name="Dim_restaurants" uniqueName="[Dim_restaurants]" caption="Dim_restaurants"/>
    <dimension name="Fact_orders" uniqueName="[Fact_orders]" caption="Fact_orders"/>
    <dimension measure="1" name="Measures" uniqueName="[Measures]" caption="Measures"/>
  </dimensions>
  <measureGroups count="4">
    <measureGroup name="Dim_Clients" caption="Dim_Clients"/>
    <measureGroup name="Dim_meals" caption="Dim_meals"/>
    <measureGroup name="Dim_restaurants" caption="Dim_restaurants"/>
    <measureGroup name="Fact_orders" caption="Fact_order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1.704030671295" backgroundQuery="1" createdVersion="3" refreshedVersion="8" minRefreshableVersion="3" recordCount="0" supportSubquery="1" supportAdvancedDrill="1" xr:uid="{D84016F4-1C53-459D-B80D-1470A193D671}">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Dim_Clients].[Client_id]" caption="Client_id" attribute="1" defaultMemberUniqueName="[Dim_Clients].[Client_id].[All]" allUniqueName="[Dim_Clients].[Client_id].[All]" dimensionUniqueName="[Dim_Clients]" displayFolder="" count="0" memberValueDatatype="20" unbalanced="0"/>
    <cacheHierarchy uniqueName="[Dim_Clients].[First_name]" caption="First_name" attribute="1" defaultMemberUniqueName="[Dim_Clients].[First_name].[All]" allUniqueName="[Dim_Clients].[First_name].[All]" dimensionUniqueName="[Dim_Clients]" displayFolder="" count="0" memberValueDatatype="130" unbalanced="0"/>
    <cacheHierarchy uniqueName="[Dim_Clients].[Last_name]" caption="Last_name" attribute="1" defaultMemberUniqueName="[Dim_Clients].[Last_name].[All]" allUniqueName="[Dim_Clients].[Last_name].[All]" dimensionUniqueName="[Dim_Clients]" displayFolder="" count="0" memberValueDatatype="130" unbalanced="0"/>
    <cacheHierarchy uniqueName="[Dim_Clients].[Sex]" caption="Sex" attribute="1" defaultMemberUniqueName="[Dim_Clients].[Sex].[All]" allUniqueName="[Dim_Clients].[Sex].[All]" dimensionUniqueName="[Dim_Clients]" displayFolder="" count="0" memberValueDatatype="130" unbalanced="0"/>
    <cacheHierarchy uniqueName="[Dim_Clients].[Member_email]" caption="Member_email" attribute="1" defaultMemberUniqueName="[Dim_Clients].[Member_email].[All]" allUniqueName="[Dim_Clients].[Member_email].[All]" dimensionUniqueName="[Dim_Clients]" displayFolder="" count="0" memberValueDatatype="130" unbalanced="0"/>
    <cacheHierarchy uniqueName="[Dim_meals].[meal_id]" caption="meal_id" attribute="1" defaultMemberUniqueName="[Dim_meals].[meal_id].[All]" allUniqueName="[Dim_meals].[meal_id].[All]" dimensionUniqueName="[Dim_meals]" displayFolder="" count="0" memberValueDatatype="20" unbalanced="0"/>
    <cacheHierarchy uniqueName="[Dim_meals].[meal_name]" caption="meal_name" attribute="1" defaultMemberUniqueName="[Dim_meals].[meal_name].[All]" allUniqueName="[Dim_meals].[meal_name].[All]" dimensionUniqueName="[Dim_meals]" displayFolder="" count="0" memberValueDatatype="130" unbalanced="0"/>
    <cacheHierarchy uniqueName="[Dim_meals].[hot_cold]" caption="hot_cold" attribute="1" defaultMemberUniqueName="[Dim_meals].[hot_cold].[All]" allUniqueName="[Dim_meals].[hot_cold].[All]" dimensionUniqueName="[Dim_meals]" displayFolder="" count="0" memberValueDatatype="130" unbalanced="0"/>
    <cacheHierarchy uniqueName="[Dim_meals].[serve_type]" caption="serve_type" attribute="1" defaultMemberUniqueName="[Dim_meals].[serve_type].[All]" allUniqueName="[Dim_meals].[serve_type].[All]" dimensionUniqueName="[Dim_meals]" displayFolder="" count="0" memberValueDatatype="130" unbalanced="0"/>
    <cacheHierarchy uniqueName="[Dim_meals].[restaurant_name]" caption="restaurant_name" attribute="1" defaultMemberUniqueName="[Dim_meals].[restaurant_name].[All]" allUniqueName="[Dim_meals].[restaurant_name].[All]" dimensionUniqueName="[Dim_meals]" displayFolder="" count="0" memberValueDatatype="130" unbalanced="0"/>
    <cacheHierarchy uniqueName="[Dim_meals].[price]" caption="price" attribute="1" defaultMemberUniqueName="[Dim_meals].[price].[All]" allUniqueName="[Dim_meals].[price].[All]" dimensionUniqueName="[Dim_meals]" displayFolder="" count="0" memberValueDatatype="5" unbalanced="0"/>
    <cacheHierarchy uniqueName="[Dim_restaurants].[restaurant_id]" caption="restaurant_id" attribute="1" defaultMemberUniqueName="[Dim_restaurants].[restaurant_id].[All]" allUniqueName="[Dim_restaurants].[restaurant_id].[All]" dimensionUniqueName="[Dim_restaurants]" displayFolder="" count="0" memberValueDatatype="20" unbalanced="0"/>
    <cacheHierarchy uniqueName="[Dim_restaurants].[restaurant_name]" caption="restaurant_name" attribute="1" defaultMemberUniqueName="[Dim_restaurants].[restaurant_name].[All]" allUniqueName="[Dim_restaurants].[restaurant_name].[All]" dimensionUniqueName="[Dim_restaurants]" displayFolder="" count="0" memberValueDatatype="130" unbalanced="0"/>
    <cacheHierarchy uniqueName="[Dim_restaurants].[restaurant_type]" caption="restaurant_type" attribute="1" defaultMemberUniqueName="[Dim_restaurants].[restaurant_type].[All]" allUniqueName="[Dim_restaurants].[restaurant_type].[All]" dimensionUniqueName="[Dim_restaurants]" displayFolder="" count="0" memberValueDatatype="130" unbalanced="0"/>
    <cacheHierarchy uniqueName="[Fact_orders].[Order_id]" caption="Order_id" attribute="1" defaultMemberUniqueName="[Fact_orders].[Order_id].[All]" allUniqueName="[Fact_orders].[Order_id].[All]" dimensionUniqueName="[Fact_orders]" displayFolder="" count="0" memberValueDatatype="20" unbalanced="0"/>
    <cacheHierarchy uniqueName="[Fact_orders].[client_id]" caption="client_id" attribute="1" defaultMemberUniqueName="[Fact_orders].[client_id].[All]" allUniqueName="[Fact_orders].[client_id].[All]" dimensionUniqueName="[Fact_orders]" displayFolder="" count="0" memberValueDatatype="20" unbalanced="0"/>
    <cacheHierarchy uniqueName="[Fact_orders].[First_and_Last_name]" caption="First_and_Last_name" attribute="1" defaultMemberUniqueName="[Fact_orders].[First_and_Last_name].[All]" allUniqueName="[Fact_orders].[First_and_Last_name].[All]" dimensionUniqueName="[Fact_orders]" displayFolder="" count="0" memberValueDatatype="130" unbalanced="0"/>
    <cacheHierarchy uniqueName="[Fact_orders].[Clients_sex]" caption="Clients_sex" attribute="1" defaultMemberUniqueName="[Fact_orders].[Clients_sex].[All]" allUniqueName="[Fact_orders].[Clients_sex].[All]" dimensionUniqueName="[Fact_orders]" displayFolder="" count="2" memberValueDatatype="130" unbalanced="0"/>
    <cacheHierarchy uniqueName="[Fact_orders].[restaurant_id]" caption="restaurant_id" attribute="1" defaultMemberUniqueName="[Fact_orders].[restaurant_id].[All]" allUniqueName="[Fact_orders].[restaurant_id].[All]" dimensionUniqueName="[Fact_orders]" displayFolder="" count="0" memberValueDatatype="20" unbalanced="0"/>
    <cacheHierarchy uniqueName="[Fact_orders].[Restaurant_name]" caption="Restaurant_name" attribute="1" defaultMemberUniqueName="[Fact_orders].[Restaurant_name].[All]" allUniqueName="[Fact_orders].[Restaurant_name].[All]" dimensionUniqueName="[Fact_orders]" displayFolder="" count="2" memberValueDatatype="130" unbalanced="0"/>
    <cacheHierarchy uniqueName="[Fact_orders].[Restaurant_type]" caption="Restaurant_type" attribute="1" defaultMemberUniqueName="[Fact_orders].[Restaurant_type].[All]" allUniqueName="[Fact_orders].[Restaurant_type].[All]" dimensionUniqueName="[Fact_orders]" displayFolder="" count="2" memberValueDatatype="130" unbalanced="0"/>
    <cacheHierarchy uniqueName="[Fact_orders].[meal_id]" caption="meal_id" attribute="1" defaultMemberUniqueName="[Fact_orders].[meal_id].[All]" allUniqueName="[Fact_orders].[meal_id].[All]" dimensionUniqueName="[Fact_orders]" displayFolder="" count="0" memberValueDatatype="20" unbalanced="0"/>
    <cacheHierarchy uniqueName="[Fact_orders].[Meal_name]" caption="Meal_name" attribute="1" defaultMemberUniqueName="[Fact_orders].[Meal_name].[All]" allUniqueName="[Fact_orders].[Meal_name].[All]" dimensionUniqueName="[Fact_orders]" displayFolder="" count="2" memberValueDatatype="130" unbalanced="0"/>
    <cacheHierarchy uniqueName="[Fact_orders].[hot_cold]" caption="hot_cold" attribute="1" defaultMemberUniqueName="[Fact_orders].[hot_cold].[All]" allUniqueName="[Fact_orders].[hot_cold].[All]" dimensionUniqueName="[Fact_orders]" displayFolder="" count="2" memberValueDatatype="130" unbalanced="0"/>
    <cacheHierarchy uniqueName="[Fact_orders].[Serve_type]" caption="Serve_type" attribute="1" defaultMemberUniqueName="[Fact_orders].[Serve_type].[All]" allUniqueName="[Fact_orders].[Serve_type].[All]" dimensionUniqueName="[Fact_orders]" displayFolder="" count="2" memberValueDatatype="130" unbalanced="0"/>
    <cacheHierarchy uniqueName="[Fact_orders].[Price]" caption="Price" attribute="1" defaultMemberUniqueName="[Fact_orders].[Price].[All]" allUniqueName="[Fact_orders].[Price].[All]" dimensionUniqueName="[Fact_orders]" displayFolder="" count="0" memberValueDatatype="5" unbalanced="0"/>
    <cacheHierarchy uniqueName="[Measures].[__XL_Count Dim_Clients]" caption="__XL_Count Dim_Clients" measure="1" displayFolder="" measureGroup="Dim_Clients" count="0" hidden="1"/>
    <cacheHierarchy uniqueName="[Measures].[__XL_Count Dim_meals]" caption="__XL_Count Dim_meals" measure="1" displayFolder="" measureGroup="Dim_meals" count="0" hidden="1"/>
    <cacheHierarchy uniqueName="[Measures].[__XL_Count Dim_restaurants]" caption="__XL_Count Dim_restaurants" measure="1" displayFolder="" measureGroup="Dim_restaurants" count="0" hidden="1"/>
    <cacheHierarchy uniqueName="[Measures].[__XL_Count Fact_orders]" caption="__XL_Count Fact_orders" measure="1" displayFolder="" measureGroup="Fact_orders" count="0" hidden="1"/>
    <cacheHierarchy uniqueName="[Measures].[__No measures defined]" caption="__No measures defined" measure="1" displayFolder="" count="0" hidden="1"/>
    <cacheHierarchy uniqueName="[Measures].[Sum of Order_id]" caption="Sum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meal_id]" caption="Sum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meal_id]" caption="Distinct Count of meal_id" measure="1" displayFolder="" measureGroup="Fact_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Fact_orders" count="0" hidden="1">
      <extLst>
        <ext xmlns:x15="http://schemas.microsoft.com/office/spreadsheetml/2010/11/main" uri="{B97F6D7D-B522-45F9-BDA1-12C45D357490}">
          <x15:cacheHierarchy aggregatedColumn="14"/>
        </ext>
      </extLst>
    </cacheHierarchy>
    <cacheHierarchy uniqueName="[Measures].[Count of Clients_sex]" caption="Count of Clients_sex" measure="1" displayFolder="" measureGroup="Fact_orders" count="0" hidden="1">
      <extLst>
        <ext xmlns:x15="http://schemas.microsoft.com/office/spreadsheetml/2010/11/main" uri="{B97F6D7D-B522-45F9-BDA1-12C45D357490}">
          <x15:cacheHierarchy aggregatedColumn="17"/>
        </ext>
      </extLst>
    </cacheHierarchy>
    <cacheHierarchy uniqueName="[Measures].[Max of Order_id]" caption="Max of Order_id" measure="1" displayFolder="" measureGroup="Fact_order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Fact_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0287853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1E7A0-16F9-4F44-AF0D-A8F6B302DDEF}" name="PivotTable3" cacheId="1" applyNumberFormats="0" applyBorderFormats="0" applyFontFormats="0" applyPatternFormats="0" applyAlignmentFormats="0" applyWidthHeightFormats="1" dataCaption="Values" tag="e30ee1e6-cce2-440b-bcf9-576030e4c381" updatedVersion="8" minRefreshableVersion="3" useAutoFormatting="1" subtotalHiddenItems="1" itemPrintTitles="1" createdVersion="8" indent="0" outline="1" outlineData="1" multipleFieldFilters="0">
  <location ref="A1:C202" firstHeaderRow="0" firstDataRow="1" firstDataCol="1"/>
  <pivotFields count="4">
    <pivotField axis="axisRow" allDrilled="1" subtotalTop="0" showAll="0" dataSourceSort="1"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Distinct Count of Order_id" fld="1" subtotal="count" baseField="0" baseItem="0">
      <extLst>
        <ext xmlns:x15="http://schemas.microsoft.com/office/spreadsheetml/2010/11/main" uri="{FABC7310-3BB5-11E1-824E-6D434824019B}">
          <x15:dataField isCountDistinct="1"/>
        </ext>
      </extLst>
    </dataField>
    <dataField name="Total_expense_on_Food" fld="2" baseField="0" baseItem="0"/>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_id"/>
    <pivotHierarchy dragToData="1"/>
    <pivotHierarchy dragToData="1" caption="Max of Order_id"/>
    <pivotHierarchy dragToData="1" caption="Total_expense_on_Food"/>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name" xr10:uid="{4D68AEF6-96BE-4B16-A49A-803DE1EAF4A6}" sourceName="[Fact_orders].[Meal_name]">
  <pivotTables>
    <pivotTable tabId="5" name="PivotTable3"/>
  </pivotTables>
  <data>
    <olap pivotCacheId="1028785304">
      <levels count="2">
        <level uniqueName="[Fact_orders].[Meal_name].[(All)]" sourceCaption="(All)" count="0"/>
        <level uniqueName="[Fact_orders].[Meal_name].[Meal_name]" sourceCaption="Meal_name" count="350" sortOrder="ascending">
          <ranges>
            <range startItem="0">
              <i n="[Fact_orders].[Meal_name].&amp;[Meal 1]" c="Meal 1"/>
              <i n="[Fact_orders].[Meal_name].&amp;[Meal 10]" c="Meal 10"/>
              <i n="[Fact_orders].[Meal_name].&amp;[Meal 100]" c="Meal 100"/>
              <i n="[Fact_orders].[Meal_name].&amp;[Meal 101]" c="Meal 101"/>
              <i n="[Fact_orders].[Meal_name].&amp;[Meal 102]" c="Meal 102"/>
              <i n="[Fact_orders].[Meal_name].&amp;[Meal 103]" c="Meal 103"/>
              <i n="[Fact_orders].[Meal_name].&amp;[Meal 104]" c="Meal 104"/>
              <i n="[Fact_orders].[Meal_name].&amp;[Meal 105]" c="Meal 105"/>
              <i n="[Fact_orders].[Meal_name].&amp;[Meal 106]" c="Meal 106"/>
              <i n="[Fact_orders].[Meal_name].&amp;[Meal 107]" c="Meal 107"/>
              <i n="[Fact_orders].[Meal_name].&amp;[Meal 108]" c="Meal 108"/>
              <i n="[Fact_orders].[Meal_name].&amp;[Meal 109]" c="Meal 109"/>
              <i n="[Fact_orders].[Meal_name].&amp;[Meal 11]" c="Meal 11"/>
              <i n="[Fact_orders].[Meal_name].&amp;[Meal 110]" c="Meal 110"/>
              <i n="[Fact_orders].[Meal_name].&amp;[Meal 111]" c="Meal 111"/>
              <i n="[Fact_orders].[Meal_name].&amp;[Meal 112]" c="Meal 112"/>
              <i n="[Fact_orders].[Meal_name].&amp;[Meal 113]" c="Meal 113"/>
              <i n="[Fact_orders].[Meal_name].&amp;[Meal 114]" c="Meal 114"/>
              <i n="[Fact_orders].[Meal_name].&amp;[Meal 115]" c="Meal 115"/>
              <i n="[Fact_orders].[Meal_name].&amp;[Meal 116]" c="Meal 116"/>
              <i n="[Fact_orders].[Meal_name].&amp;[Meal 117]" c="Meal 117"/>
              <i n="[Fact_orders].[Meal_name].&amp;[Meal 118]" c="Meal 118"/>
              <i n="[Fact_orders].[Meal_name].&amp;[Meal 119]" c="Meal 119"/>
              <i n="[Fact_orders].[Meal_name].&amp;[Meal 12]" c="Meal 12"/>
              <i n="[Fact_orders].[Meal_name].&amp;[Meal 120]" c="Meal 120"/>
              <i n="[Fact_orders].[Meal_name].&amp;[Meal 121]" c="Meal 121"/>
              <i n="[Fact_orders].[Meal_name].&amp;[Meal 122]" c="Meal 122"/>
              <i n="[Fact_orders].[Meal_name].&amp;[Meal 123]" c="Meal 123"/>
              <i n="[Fact_orders].[Meal_name].&amp;[Meal 124]" c="Meal 124"/>
              <i n="[Fact_orders].[Meal_name].&amp;[Meal 125]" c="Meal 125"/>
              <i n="[Fact_orders].[Meal_name].&amp;[Meal 126]" c="Meal 126"/>
              <i n="[Fact_orders].[Meal_name].&amp;[Meal 127]" c="Meal 127"/>
              <i n="[Fact_orders].[Meal_name].&amp;[Meal 128]" c="Meal 128"/>
              <i n="[Fact_orders].[Meal_name].&amp;[Meal 129]" c="Meal 129"/>
              <i n="[Fact_orders].[Meal_name].&amp;[Meal 13]" c="Meal 13"/>
              <i n="[Fact_orders].[Meal_name].&amp;[Meal 130]" c="Meal 130"/>
              <i n="[Fact_orders].[Meal_name].&amp;[Meal 131]" c="Meal 131"/>
              <i n="[Fact_orders].[Meal_name].&amp;[Meal 132]" c="Meal 132"/>
              <i n="[Fact_orders].[Meal_name].&amp;[Meal 133]" c="Meal 133"/>
              <i n="[Fact_orders].[Meal_name].&amp;[Meal 134]" c="Meal 134"/>
              <i n="[Fact_orders].[Meal_name].&amp;[Meal 135]" c="Meal 135"/>
              <i n="[Fact_orders].[Meal_name].&amp;[Meal 136]" c="Meal 136"/>
              <i n="[Fact_orders].[Meal_name].&amp;[Meal 137]" c="Meal 137"/>
              <i n="[Fact_orders].[Meal_name].&amp;[Meal 138]" c="Meal 138"/>
              <i n="[Fact_orders].[Meal_name].&amp;[Meal 139]" c="Meal 139"/>
              <i n="[Fact_orders].[Meal_name].&amp;[Meal 14]" c="Meal 14"/>
              <i n="[Fact_orders].[Meal_name].&amp;[Meal 140]" c="Meal 140"/>
              <i n="[Fact_orders].[Meal_name].&amp;[Meal 141]" c="Meal 141"/>
              <i n="[Fact_orders].[Meal_name].&amp;[Meal 142]" c="Meal 142"/>
              <i n="[Fact_orders].[Meal_name].&amp;[Meal 143]" c="Meal 143"/>
              <i n="[Fact_orders].[Meal_name].&amp;[Meal 144]" c="Meal 144"/>
              <i n="[Fact_orders].[Meal_name].&amp;[Meal 145]" c="Meal 145"/>
              <i n="[Fact_orders].[Meal_name].&amp;[Meal 146]" c="Meal 146"/>
              <i n="[Fact_orders].[Meal_name].&amp;[Meal 147]" c="Meal 147"/>
              <i n="[Fact_orders].[Meal_name].&amp;[Meal 148]" c="Meal 148"/>
              <i n="[Fact_orders].[Meal_name].&amp;[Meal 149]" c="Meal 149"/>
              <i n="[Fact_orders].[Meal_name].&amp;[Meal 15]" c="Meal 15"/>
              <i n="[Fact_orders].[Meal_name].&amp;[Meal 150]" c="Meal 150"/>
              <i n="[Fact_orders].[Meal_name].&amp;[Meal 151]" c="Meal 151"/>
              <i n="[Fact_orders].[Meal_name].&amp;[Meal 152]" c="Meal 152"/>
              <i n="[Fact_orders].[Meal_name].&amp;[Meal 153]" c="Meal 153"/>
              <i n="[Fact_orders].[Meal_name].&amp;[Meal 154]" c="Meal 154"/>
              <i n="[Fact_orders].[Meal_name].&amp;[Meal 155]" c="Meal 155"/>
              <i n="[Fact_orders].[Meal_name].&amp;[Meal 156]" c="Meal 156"/>
              <i n="[Fact_orders].[Meal_name].&amp;[Meal 157]" c="Meal 157"/>
              <i n="[Fact_orders].[Meal_name].&amp;[Meal 158]" c="Meal 158"/>
              <i n="[Fact_orders].[Meal_name].&amp;[Meal 159]" c="Meal 159"/>
              <i n="[Fact_orders].[Meal_name].&amp;[Meal 16]" c="Meal 16"/>
              <i n="[Fact_orders].[Meal_name].&amp;[Meal 160]" c="Meal 160"/>
              <i n="[Fact_orders].[Meal_name].&amp;[Meal 161]" c="Meal 161"/>
              <i n="[Fact_orders].[Meal_name].&amp;[Meal 162]" c="Meal 162"/>
              <i n="[Fact_orders].[Meal_name].&amp;[Meal 163]" c="Meal 163"/>
              <i n="[Fact_orders].[Meal_name].&amp;[Meal 164]" c="Meal 164"/>
              <i n="[Fact_orders].[Meal_name].&amp;[Meal 165]" c="Meal 165"/>
              <i n="[Fact_orders].[Meal_name].&amp;[Meal 166]" c="Meal 166"/>
              <i n="[Fact_orders].[Meal_name].&amp;[Meal 167]" c="Meal 167"/>
              <i n="[Fact_orders].[Meal_name].&amp;[Meal 168]" c="Meal 168"/>
              <i n="[Fact_orders].[Meal_name].&amp;[Meal 169]" c="Meal 169"/>
              <i n="[Fact_orders].[Meal_name].&amp;[Meal 17]" c="Meal 17"/>
              <i n="[Fact_orders].[Meal_name].&amp;[Meal 170]" c="Meal 170"/>
              <i n="[Fact_orders].[Meal_name].&amp;[Meal 171]" c="Meal 171"/>
              <i n="[Fact_orders].[Meal_name].&amp;[Meal 172]" c="Meal 172"/>
              <i n="[Fact_orders].[Meal_name].&amp;[Meal 173]" c="Meal 173"/>
              <i n="[Fact_orders].[Meal_name].&amp;[Meal 174]" c="Meal 174"/>
              <i n="[Fact_orders].[Meal_name].&amp;[Meal 175]" c="Meal 175"/>
              <i n="[Fact_orders].[Meal_name].&amp;[Meal 176]" c="Meal 176"/>
              <i n="[Fact_orders].[Meal_name].&amp;[Meal 177]" c="Meal 177"/>
              <i n="[Fact_orders].[Meal_name].&amp;[Meal 178]" c="Meal 178"/>
              <i n="[Fact_orders].[Meal_name].&amp;[Meal 179]" c="Meal 179"/>
              <i n="[Fact_orders].[Meal_name].&amp;[Meal 18]" c="Meal 18"/>
              <i n="[Fact_orders].[Meal_name].&amp;[Meal 180]" c="Meal 180"/>
              <i n="[Fact_orders].[Meal_name].&amp;[Meal 181]" c="Meal 181"/>
              <i n="[Fact_orders].[Meal_name].&amp;[Meal 182]" c="Meal 182"/>
              <i n="[Fact_orders].[Meal_name].&amp;[Meal 183]" c="Meal 183"/>
              <i n="[Fact_orders].[Meal_name].&amp;[Meal 184]" c="Meal 184"/>
              <i n="[Fact_orders].[Meal_name].&amp;[Meal 185]" c="Meal 185"/>
              <i n="[Fact_orders].[Meal_name].&amp;[Meal 186]" c="Meal 186"/>
              <i n="[Fact_orders].[Meal_name].&amp;[Meal 187]" c="Meal 187"/>
              <i n="[Fact_orders].[Meal_name].&amp;[Meal 188]" c="Meal 188"/>
              <i n="[Fact_orders].[Meal_name].&amp;[Meal 189]" c="Meal 189"/>
              <i n="[Fact_orders].[Meal_name].&amp;[Meal 19]" c="Meal 19"/>
              <i n="[Fact_orders].[Meal_name].&amp;[Meal 190]" c="Meal 190"/>
              <i n="[Fact_orders].[Meal_name].&amp;[Meal 191]" c="Meal 191"/>
              <i n="[Fact_orders].[Meal_name].&amp;[Meal 192]" c="Meal 192"/>
              <i n="[Fact_orders].[Meal_name].&amp;[Meal 193]" c="Meal 193"/>
              <i n="[Fact_orders].[Meal_name].&amp;[Meal 194]" c="Meal 194"/>
              <i n="[Fact_orders].[Meal_name].&amp;[Meal 195]" c="Meal 195"/>
              <i n="[Fact_orders].[Meal_name].&amp;[Meal 196]" c="Meal 196"/>
              <i n="[Fact_orders].[Meal_name].&amp;[Meal 197]" c="Meal 197"/>
              <i n="[Fact_orders].[Meal_name].&amp;[Meal 198]" c="Meal 198"/>
              <i n="[Fact_orders].[Meal_name].&amp;[Meal 199]" c="Meal 199"/>
              <i n="[Fact_orders].[Meal_name].&amp;[Meal 2]" c="Meal 2"/>
              <i n="[Fact_orders].[Meal_name].&amp;[Meal 20]" c="Meal 20"/>
              <i n="[Fact_orders].[Meal_name].&amp;[Meal 200]" c="Meal 200"/>
              <i n="[Fact_orders].[Meal_name].&amp;[Meal 201]" c="Meal 201"/>
              <i n="[Fact_orders].[Meal_name].&amp;[Meal 202]" c="Meal 202"/>
              <i n="[Fact_orders].[Meal_name].&amp;[Meal 203]" c="Meal 203"/>
              <i n="[Fact_orders].[Meal_name].&amp;[Meal 204]" c="Meal 204"/>
              <i n="[Fact_orders].[Meal_name].&amp;[Meal 205]" c="Meal 205"/>
              <i n="[Fact_orders].[Meal_name].&amp;[Meal 206]" c="Meal 206"/>
              <i n="[Fact_orders].[Meal_name].&amp;[Meal 207]" c="Meal 207"/>
              <i n="[Fact_orders].[Meal_name].&amp;[Meal 208]" c="Meal 208"/>
              <i n="[Fact_orders].[Meal_name].&amp;[Meal 209]" c="Meal 209"/>
              <i n="[Fact_orders].[Meal_name].&amp;[Meal 21]" c="Meal 21"/>
              <i n="[Fact_orders].[Meal_name].&amp;[Meal 210]" c="Meal 210"/>
              <i n="[Fact_orders].[Meal_name].&amp;[Meal 211]" c="Meal 211"/>
              <i n="[Fact_orders].[Meal_name].&amp;[Meal 212]" c="Meal 212"/>
              <i n="[Fact_orders].[Meal_name].&amp;[Meal 213]" c="Meal 213"/>
              <i n="[Fact_orders].[Meal_name].&amp;[Meal 214]" c="Meal 214"/>
              <i n="[Fact_orders].[Meal_name].&amp;[Meal 215]" c="Meal 215"/>
              <i n="[Fact_orders].[Meal_name].&amp;[Meal 216]" c="Meal 216"/>
              <i n="[Fact_orders].[Meal_name].&amp;[Meal 217]" c="Meal 217"/>
              <i n="[Fact_orders].[Meal_name].&amp;[Meal 218]" c="Meal 218"/>
              <i n="[Fact_orders].[Meal_name].&amp;[Meal 219]" c="Meal 219"/>
              <i n="[Fact_orders].[Meal_name].&amp;[Meal 22]" c="Meal 22"/>
              <i n="[Fact_orders].[Meal_name].&amp;[Meal 220]" c="Meal 220"/>
              <i n="[Fact_orders].[Meal_name].&amp;[Meal 221]" c="Meal 221"/>
              <i n="[Fact_orders].[Meal_name].&amp;[Meal 222]" c="Meal 222"/>
              <i n="[Fact_orders].[Meal_name].&amp;[Meal 223]" c="Meal 223"/>
              <i n="[Fact_orders].[Meal_name].&amp;[Meal 224]" c="Meal 224"/>
              <i n="[Fact_orders].[Meal_name].&amp;[Meal 225]" c="Meal 225"/>
              <i n="[Fact_orders].[Meal_name].&amp;[Meal 226]" c="Meal 226"/>
              <i n="[Fact_orders].[Meal_name].&amp;[Meal 227]" c="Meal 227"/>
              <i n="[Fact_orders].[Meal_name].&amp;[Meal 228]" c="Meal 228"/>
              <i n="[Fact_orders].[Meal_name].&amp;[Meal 229]" c="Meal 229"/>
              <i n="[Fact_orders].[Meal_name].&amp;[Meal 23]" c="Meal 23"/>
              <i n="[Fact_orders].[Meal_name].&amp;[Meal 230]" c="Meal 230"/>
              <i n="[Fact_orders].[Meal_name].&amp;[Meal 231]" c="Meal 231"/>
              <i n="[Fact_orders].[Meal_name].&amp;[Meal 232]" c="Meal 232"/>
              <i n="[Fact_orders].[Meal_name].&amp;[Meal 233]" c="Meal 233"/>
              <i n="[Fact_orders].[Meal_name].&amp;[Meal 234]" c="Meal 234"/>
              <i n="[Fact_orders].[Meal_name].&amp;[Meal 235]" c="Meal 235"/>
              <i n="[Fact_orders].[Meal_name].&amp;[Meal 236]" c="Meal 236"/>
              <i n="[Fact_orders].[Meal_name].&amp;[Meal 237]" c="Meal 237"/>
              <i n="[Fact_orders].[Meal_name].&amp;[Meal 238]" c="Meal 238"/>
              <i n="[Fact_orders].[Meal_name].&amp;[Meal 239]" c="Meal 239"/>
              <i n="[Fact_orders].[Meal_name].&amp;[Meal 24]" c="Meal 24"/>
              <i n="[Fact_orders].[Meal_name].&amp;[Meal 240]" c="Meal 240"/>
              <i n="[Fact_orders].[Meal_name].&amp;[Meal 241]" c="Meal 241"/>
              <i n="[Fact_orders].[Meal_name].&amp;[Meal 242]" c="Meal 242"/>
              <i n="[Fact_orders].[Meal_name].&amp;[Meal 243]" c="Meal 243"/>
              <i n="[Fact_orders].[Meal_name].&amp;[Meal 244]" c="Meal 244"/>
              <i n="[Fact_orders].[Meal_name].&amp;[Meal 245]" c="Meal 245"/>
              <i n="[Fact_orders].[Meal_name].&amp;[Meal 246]" c="Meal 246"/>
              <i n="[Fact_orders].[Meal_name].&amp;[Meal 247]" c="Meal 247"/>
              <i n="[Fact_orders].[Meal_name].&amp;[Meal 248]" c="Meal 248"/>
              <i n="[Fact_orders].[Meal_name].&amp;[Meal 249]" c="Meal 249"/>
              <i n="[Fact_orders].[Meal_name].&amp;[Meal 25]" c="Meal 25"/>
              <i n="[Fact_orders].[Meal_name].&amp;[Meal 250]" c="Meal 250"/>
              <i n="[Fact_orders].[Meal_name].&amp;[Meal 251]" c="Meal 251"/>
              <i n="[Fact_orders].[Meal_name].&amp;[Meal 252]" c="Meal 252"/>
              <i n="[Fact_orders].[Meal_name].&amp;[Meal 253]" c="Meal 253"/>
              <i n="[Fact_orders].[Meal_name].&amp;[Meal 254]" c="Meal 254"/>
              <i n="[Fact_orders].[Meal_name].&amp;[Meal 255]" c="Meal 255"/>
              <i n="[Fact_orders].[Meal_name].&amp;[Meal 256]" c="Meal 256"/>
              <i n="[Fact_orders].[Meal_name].&amp;[Meal 257]" c="Meal 257"/>
              <i n="[Fact_orders].[Meal_name].&amp;[Meal 258]" c="Meal 258"/>
              <i n="[Fact_orders].[Meal_name].&amp;[Meal 259]" c="Meal 259"/>
              <i n="[Fact_orders].[Meal_name].&amp;[Meal 26]" c="Meal 26"/>
              <i n="[Fact_orders].[Meal_name].&amp;[Meal 260]" c="Meal 260"/>
              <i n="[Fact_orders].[Meal_name].&amp;[Meal 261]" c="Meal 261"/>
              <i n="[Fact_orders].[Meal_name].&amp;[Meal 262]" c="Meal 262"/>
              <i n="[Fact_orders].[Meal_name].&amp;[Meal 263]" c="Meal 263"/>
              <i n="[Fact_orders].[Meal_name].&amp;[Meal 264]" c="Meal 264"/>
              <i n="[Fact_orders].[Meal_name].&amp;[Meal 265]" c="Meal 265"/>
              <i n="[Fact_orders].[Meal_name].&amp;[Meal 266]" c="Meal 266"/>
              <i n="[Fact_orders].[Meal_name].&amp;[Meal 267]" c="Meal 267"/>
              <i n="[Fact_orders].[Meal_name].&amp;[Meal 268]" c="Meal 268"/>
              <i n="[Fact_orders].[Meal_name].&amp;[Meal 269]" c="Meal 269"/>
              <i n="[Fact_orders].[Meal_name].&amp;[Meal 27]" c="Meal 27"/>
              <i n="[Fact_orders].[Meal_name].&amp;[Meal 270]" c="Meal 270"/>
              <i n="[Fact_orders].[Meal_name].&amp;[Meal 271]" c="Meal 271"/>
              <i n="[Fact_orders].[Meal_name].&amp;[Meal 272]" c="Meal 272"/>
              <i n="[Fact_orders].[Meal_name].&amp;[Meal 273]" c="Meal 273"/>
              <i n="[Fact_orders].[Meal_name].&amp;[Meal 274]" c="Meal 274"/>
              <i n="[Fact_orders].[Meal_name].&amp;[Meal 275]" c="Meal 275"/>
              <i n="[Fact_orders].[Meal_name].&amp;[Meal 276]" c="Meal 276"/>
              <i n="[Fact_orders].[Meal_name].&amp;[Meal 277]" c="Meal 277"/>
              <i n="[Fact_orders].[Meal_name].&amp;[Meal 278]" c="Meal 278"/>
              <i n="[Fact_orders].[Meal_name].&amp;[Meal 279]" c="Meal 279"/>
              <i n="[Fact_orders].[Meal_name].&amp;[Meal 28]" c="Meal 28"/>
              <i n="[Fact_orders].[Meal_name].&amp;[Meal 280]" c="Meal 280"/>
              <i n="[Fact_orders].[Meal_name].&amp;[Meal 281]" c="Meal 281"/>
              <i n="[Fact_orders].[Meal_name].&amp;[Meal 282]" c="Meal 282"/>
              <i n="[Fact_orders].[Meal_name].&amp;[Meal 283]" c="Meal 283"/>
              <i n="[Fact_orders].[Meal_name].&amp;[Meal 284]" c="Meal 284"/>
              <i n="[Fact_orders].[Meal_name].&amp;[Meal 285]" c="Meal 285"/>
              <i n="[Fact_orders].[Meal_name].&amp;[Meal 286]" c="Meal 286"/>
              <i n="[Fact_orders].[Meal_name].&amp;[Meal 287]" c="Meal 287"/>
              <i n="[Fact_orders].[Meal_name].&amp;[Meal 288]" c="Meal 288"/>
              <i n="[Fact_orders].[Meal_name].&amp;[Meal 289]" c="Meal 289"/>
              <i n="[Fact_orders].[Meal_name].&amp;[Meal 29]" c="Meal 29"/>
              <i n="[Fact_orders].[Meal_name].&amp;[Meal 290]" c="Meal 290"/>
              <i n="[Fact_orders].[Meal_name].&amp;[Meal 291]" c="Meal 291"/>
              <i n="[Fact_orders].[Meal_name].&amp;[Meal 292]" c="Meal 292"/>
              <i n="[Fact_orders].[Meal_name].&amp;[Meal 293]" c="Meal 293"/>
              <i n="[Fact_orders].[Meal_name].&amp;[Meal 294]" c="Meal 294"/>
              <i n="[Fact_orders].[Meal_name].&amp;[Meal 295]" c="Meal 295"/>
              <i n="[Fact_orders].[Meal_name].&amp;[Meal 296]" c="Meal 296"/>
              <i n="[Fact_orders].[Meal_name].&amp;[Meal 297]" c="Meal 297"/>
              <i n="[Fact_orders].[Meal_name].&amp;[Meal 298]" c="Meal 298"/>
              <i n="[Fact_orders].[Meal_name].&amp;[Meal 299]" c="Meal 299"/>
              <i n="[Fact_orders].[Meal_name].&amp;[Meal 3]" c="Meal 3"/>
              <i n="[Fact_orders].[Meal_name].&amp;[Meal 30]" c="Meal 30"/>
              <i n="[Fact_orders].[Meal_name].&amp;[Meal 300]" c="Meal 300"/>
              <i n="[Fact_orders].[Meal_name].&amp;[Meal 301]" c="Meal 301"/>
              <i n="[Fact_orders].[Meal_name].&amp;[Meal 302]" c="Meal 302"/>
              <i n="[Fact_orders].[Meal_name].&amp;[Meal 303]" c="Meal 303"/>
              <i n="[Fact_orders].[Meal_name].&amp;[Meal 304]" c="Meal 304"/>
              <i n="[Fact_orders].[Meal_name].&amp;[Meal 305]" c="Meal 305"/>
              <i n="[Fact_orders].[Meal_name].&amp;[Meal 306]" c="Meal 306"/>
              <i n="[Fact_orders].[Meal_name].&amp;[Meal 307]" c="Meal 307"/>
              <i n="[Fact_orders].[Meal_name].&amp;[Meal 308]" c="Meal 308"/>
              <i n="[Fact_orders].[Meal_name].&amp;[Meal 309]" c="Meal 309"/>
              <i n="[Fact_orders].[Meal_name].&amp;[Meal 31]" c="Meal 31"/>
              <i n="[Fact_orders].[Meal_name].&amp;[Meal 310]" c="Meal 310"/>
              <i n="[Fact_orders].[Meal_name].&amp;[Meal 311]" c="Meal 311"/>
              <i n="[Fact_orders].[Meal_name].&amp;[Meal 312]" c="Meal 312"/>
              <i n="[Fact_orders].[Meal_name].&amp;[Meal 313]" c="Meal 313"/>
              <i n="[Fact_orders].[Meal_name].&amp;[Meal 314]" c="Meal 314"/>
              <i n="[Fact_orders].[Meal_name].&amp;[Meal 315]" c="Meal 315"/>
              <i n="[Fact_orders].[Meal_name].&amp;[Meal 316]" c="Meal 316"/>
              <i n="[Fact_orders].[Meal_name].&amp;[Meal 317]" c="Meal 317"/>
              <i n="[Fact_orders].[Meal_name].&amp;[Meal 318]" c="Meal 318"/>
              <i n="[Fact_orders].[Meal_name].&amp;[Meal 319]" c="Meal 319"/>
              <i n="[Fact_orders].[Meal_name].&amp;[Meal 32]" c="Meal 32"/>
              <i n="[Fact_orders].[Meal_name].&amp;[Meal 320]" c="Meal 320"/>
              <i n="[Fact_orders].[Meal_name].&amp;[Meal 321]" c="Meal 321"/>
              <i n="[Fact_orders].[Meal_name].&amp;[Meal 322]" c="Meal 322"/>
              <i n="[Fact_orders].[Meal_name].&amp;[Meal 323]" c="Meal 323"/>
              <i n="[Fact_orders].[Meal_name].&amp;[Meal 324]" c="Meal 324"/>
              <i n="[Fact_orders].[Meal_name].&amp;[Meal 325]" c="Meal 325"/>
              <i n="[Fact_orders].[Meal_name].&amp;[Meal 326]" c="Meal 326"/>
              <i n="[Fact_orders].[Meal_name].&amp;[Meal 327]" c="Meal 327"/>
              <i n="[Fact_orders].[Meal_name].&amp;[Meal 328]" c="Meal 328"/>
              <i n="[Fact_orders].[Meal_name].&amp;[Meal 329]" c="Meal 329"/>
              <i n="[Fact_orders].[Meal_name].&amp;[Meal 33]" c="Meal 33"/>
              <i n="[Fact_orders].[Meal_name].&amp;[Meal 330]" c="Meal 330"/>
              <i n="[Fact_orders].[Meal_name].&amp;[Meal 331]" c="Meal 331"/>
              <i n="[Fact_orders].[Meal_name].&amp;[Meal 332]" c="Meal 332"/>
              <i n="[Fact_orders].[Meal_name].&amp;[Meal 333]" c="Meal 333"/>
              <i n="[Fact_orders].[Meal_name].&amp;[Meal 334]" c="Meal 334"/>
              <i n="[Fact_orders].[Meal_name].&amp;[Meal 335]" c="Meal 335"/>
              <i n="[Fact_orders].[Meal_name].&amp;[Meal 336]" c="Meal 336"/>
              <i n="[Fact_orders].[Meal_name].&amp;[Meal 337]" c="Meal 337"/>
              <i n="[Fact_orders].[Meal_name].&amp;[Meal 338]" c="Meal 338"/>
              <i n="[Fact_orders].[Meal_name].&amp;[Meal 339]" c="Meal 339"/>
              <i n="[Fact_orders].[Meal_name].&amp;[Meal 34]" c="Meal 34"/>
              <i n="[Fact_orders].[Meal_name].&amp;[Meal 340]" c="Meal 340"/>
              <i n="[Fact_orders].[Meal_name].&amp;[Meal 341]" c="Meal 341"/>
              <i n="[Fact_orders].[Meal_name].&amp;[Meal 342]" c="Meal 342"/>
              <i n="[Fact_orders].[Meal_name].&amp;[Meal 343]" c="Meal 343"/>
              <i n="[Fact_orders].[Meal_name].&amp;[Meal 344]" c="Meal 344"/>
              <i n="[Fact_orders].[Meal_name].&amp;[Meal 345]" c="Meal 345"/>
              <i n="[Fact_orders].[Meal_name].&amp;[Meal 346]" c="Meal 346"/>
              <i n="[Fact_orders].[Meal_name].&amp;[Meal 347]" c="Meal 347"/>
              <i n="[Fact_orders].[Meal_name].&amp;[Meal 348]" c="Meal 348"/>
              <i n="[Fact_orders].[Meal_name].&amp;[Meal 349]" c="Meal 349"/>
              <i n="[Fact_orders].[Meal_name].&amp;[Meal 35]" c="Meal 35"/>
              <i n="[Fact_orders].[Meal_name].&amp;[Meal 350]" c="Meal 350"/>
              <i n="[Fact_orders].[Meal_name].&amp;[Meal 36]" c="Meal 36"/>
              <i n="[Fact_orders].[Meal_name].&amp;[Meal 37]" c="Meal 37"/>
              <i n="[Fact_orders].[Meal_name].&amp;[Meal 38]" c="Meal 38"/>
              <i n="[Fact_orders].[Meal_name].&amp;[Meal 39]" c="Meal 39"/>
              <i n="[Fact_orders].[Meal_name].&amp;[Meal 4]" c="Meal 4"/>
              <i n="[Fact_orders].[Meal_name].&amp;[Meal 40]" c="Meal 40"/>
              <i n="[Fact_orders].[Meal_name].&amp;[Meal 41]" c="Meal 41"/>
              <i n="[Fact_orders].[Meal_name].&amp;[Meal 42]" c="Meal 42"/>
              <i n="[Fact_orders].[Meal_name].&amp;[Meal 43]" c="Meal 43"/>
              <i n="[Fact_orders].[Meal_name].&amp;[Meal 44]" c="Meal 44"/>
              <i n="[Fact_orders].[Meal_name].&amp;[Meal 45]" c="Meal 45"/>
              <i n="[Fact_orders].[Meal_name].&amp;[Meal 46]" c="Meal 46"/>
              <i n="[Fact_orders].[Meal_name].&amp;[Meal 47]" c="Meal 47"/>
              <i n="[Fact_orders].[Meal_name].&amp;[Meal 48]" c="Meal 48"/>
              <i n="[Fact_orders].[Meal_name].&amp;[Meal 49]" c="Meal 49"/>
              <i n="[Fact_orders].[Meal_name].&amp;[Meal 5]" c="Meal 5"/>
              <i n="[Fact_orders].[Meal_name].&amp;[Meal 50]" c="Meal 50"/>
              <i n="[Fact_orders].[Meal_name].&amp;[Meal 51]" c="Meal 51"/>
              <i n="[Fact_orders].[Meal_name].&amp;[Meal 52]" c="Meal 52"/>
              <i n="[Fact_orders].[Meal_name].&amp;[Meal 53]" c="Meal 53"/>
              <i n="[Fact_orders].[Meal_name].&amp;[Meal 54]" c="Meal 54"/>
              <i n="[Fact_orders].[Meal_name].&amp;[Meal 55]" c="Meal 55"/>
              <i n="[Fact_orders].[Meal_name].&amp;[Meal 56]" c="Meal 56"/>
              <i n="[Fact_orders].[Meal_name].&amp;[Meal 57]" c="Meal 57"/>
              <i n="[Fact_orders].[Meal_name].&amp;[Meal 58]" c="Meal 58"/>
              <i n="[Fact_orders].[Meal_name].&amp;[Meal 59]" c="Meal 59"/>
              <i n="[Fact_orders].[Meal_name].&amp;[Meal 6]" c="Meal 6"/>
              <i n="[Fact_orders].[Meal_name].&amp;[Meal 60]" c="Meal 60"/>
              <i n="[Fact_orders].[Meal_name].&amp;[Meal 61]" c="Meal 61"/>
              <i n="[Fact_orders].[Meal_name].&amp;[Meal 62]" c="Meal 62"/>
              <i n="[Fact_orders].[Meal_name].&amp;[Meal 63]" c="Meal 63"/>
              <i n="[Fact_orders].[Meal_name].&amp;[Meal 64]" c="Meal 64"/>
              <i n="[Fact_orders].[Meal_name].&amp;[Meal 65]" c="Meal 65"/>
              <i n="[Fact_orders].[Meal_name].&amp;[Meal 66]" c="Meal 66"/>
              <i n="[Fact_orders].[Meal_name].&amp;[Meal 67]" c="Meal 67"/>
              <i n="[Fact_orders].[Meal_name].&amp;[Meal 68]" c="Meal 68"/>
              <i n="[Fact_orders].[Meal_name].&amp;[Meal 69]" c="Meal 69"/>
              <i n="[Fact_orders].[Meal_name].&amp;[Meal 7]" c="Meal 7"/>
              <i n="[Fact_orders].[Meal_name].&amp;[Meal 70]" c="Meal 70"/>
              <i n="[Fact_orders].[Meal_name].&amp;[Meal 71]" c="Meal 71"/>
              <i n="[Fact_orders].[Meal_name].&amp;[Meal 72]" c="Meal 72"/>
              <i n="[Fact_orders].[Meal_name].&amp;[Meal 73]" c="Meal 73"/>
              <i n="[Fact_orders].[Meal_name].&amp;[Meal 74]" c="Meal 74"/>
              <i n="[Fact_orders].[Meal_name].&amp;[Meal 75]" c="Meal 75"/>
              <i n="[Fact_orders].[Meal_name].&amp;[Meal 76]" c="Meal 76"/>
              <i n="[Fact_orders].[Meal_name].&amp;[Meal 77]" c="Meal 77"/>
              <i n="[Fact_orders].[Meal_name].&amp;[Meal 78]" c="Meal 78"/>
              <i n="[Fact_orders].[Meal_name].&amp;[Meal 79]" c="Meal 79"/>
              <i n="[Fact_orders].[Meal_name].&amp;[Meal 8]" c="Meal 8"/>
              <i n="[Fact_orders].[Meal_name].&amp;[Meal 80]" c="Meal 80"/>
              <i n="[Fact_orders].[Meal_name].&amp;[Meal 81]" c="Meal 81"/>
              <i n="[Fact_orders].[Meal_name].&amp;[Meal 82]" c="Meal 82"/>
              <i n="[Fact_orders].[Meal_name].&amp;[Meal 83]" c="Meal 83"/>
              <i n="[Fact_orders].[Meal_name].&amp;[Meal 84]" c="Meal 84"/>
              <i n="[Fact_orders].[Meal_name].&amp;[Meal 85]" c="Meal 85"/>
              <i n="[Fact_orders].[Meal_name].&amp;[Meal 86]" c="Meal 86"/>
              <i n="[Fact_orders].[Meal_name].&amp;[Meal 87]" c="Meal 87"/>
              <i n="[Fact_orders].[Meal_name].&amp;[Meal 88]" c="Meal 88"/>
              <i n="[Fact_orders].[Meal_name].&amp;[Meal 89]" c="Meal 89"/>
              <i n="[Fact_orders].[Meal_name].&amp;[Meal 9]" c="Meal 9"/>
              <i n="[Fact_orders].[Meal_name].&amp;[Meal 90]" c="Meal 90"/>
              <i n="[Fact_orders].[Meal_name].&amp;[Meal 91]" c="Meal 91"/>
              <i n="[Fact_orders].[Meal_name].&amp;[Meal 92]" c="Meal 92"/>
              <i n="[Fact_orders].[Meal_name].&amp;[Meal 93]" c="Meal 93"/>
              <i n="[Fact_orders].[Meal_name].&amp;[Meal 94]" c="Meal 94"/>
              <i n="[Fact_orders].[Meal_name].&amp;[Meal 95]" c="Meal 95"/>
              <i n="[Fact_orders].[Meal_name].&amp;[Meal 96]" c="Meal 96"/>
              <i n="[Fact_orders].[Meal_name].&amp;[Meal 97]" c="Meal 97"/>
              <i n="[Fact_orders].[Meal_name].&amp;[Meal 98]" c="Meal 98"/>
              <i n="[Fact_orders].[Meal_name].&amp;[Meal 99]" c="Meal 99"/>
            </range>
          </ranges>
        </level>
      </levels>
      <selections count="1">
        <selection n="[Fact_orders].[Meal_nam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s_sex1" xr10:uid="{29014EBF-4CD0-4E88-9E1D-120515BFA1E6}" sourceName="[Fact_orders].[Clients_sex]">
  <data>
    <olap pivotCacheId="1028785304">
      <levels count="2">
        <level uniqueName="[Fact_orders].[Clients_sex].[(All)]" sourceCaption="(All)" count="0"/>
        <level uniqueName="[Fact_orders].[Clients_sex].[Clients_sex]" sourceCaption="Clients_sex" count="2">
          <ranges>
            <range startItem="0">
              <i n="[Fact_orders].[Clients_sex].&amp;[F]" c="F"/>
              <i n="[Fact_orders].[Clients_sex].&amp;[M]" c="M"/>
            </range>
          </ranges>
        </level>
      </levels>
      <selections count="1">
        <selection n="[Fact_orders].[Clients_sex].[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e_type1" xr10:uid="{33FB6363-9B05-4BD0-94A1-363B7E438E66}" sourceName="[Fact_orders].[Serve_type]">
  <data>
    <olap pivotCacheId="1028785304">
      <levels count="2">
        <level uniqueName="[Fact_orders].[Serve_type].[(All)]" sourceCaption="(All)" count="0"/>
        <level uniqueName="[Fact_orders].[Serve_type].[Serve_type]" sourceCaption="Serve_type" count="3">
          <ranges>
            <range startItem="0">
              <i n="[Fact_orders].[Serve_type].&amp;[Desert]" c="Desert"/>
              <i n="[Fact_orders].[Serve_type].&amp;[Main]" c="Main"/>
              <i n="[Fact_orders].[Serve_type].&amp;[Starter]" c="Starter"/>
            </range>
          </ranges>
        </level>
      </levels>
      <selections count="1">
        <selection n="[Fact_orders].[Serve_typ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_cold1" xr10:uid="{F80B9B3C-7891-4EC9-8529-FA046577974C}" sourceName="[Fact_orders].[hot_cold]">
  <data>
    <olap pivotCacheId="1028785304">
      <levels count="2">
        <level uniqueName="[Fact_orders].[hot_cold].[(All)]" sourceCaption="(All)" count="0"/>
        <level uniqueName="[Fact_orders].[hot_cold].[hot_cold]" sourceCaption="hot_cold" count="2">
          <ranges>
            <range startItem="0">
              <i n="[Fact_orders].[hot_cold].&amp;[Cold]" c="Cold"/>
              <i n="[Fact_orders].[hot_cold].&amp;[Hot]" c="Hot"/>
            </range>
          </ranges>
        </level>
      </levels>
      <selections count="1">
        <selection n="[Fact_orders].[hot_col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0CB915FB-ED71-4229-A70A-23FABE711E27}" sourceName="[Fact_orders].[Restaurant_name]">
  <pivotTables>
    <pivotTable tabId="5" name="PivotTable3"/>
  </pivotTables>
  <data>
    <olap pivotCacheId="1028785304">
      <levels count="2">
        <level uniqueName="[Fact_orders].[Restaurant_name].[(All)]" sourceCaption="(All)" count="0"/>
        <level uniqueName="[Fact_orders].[Restaurant_name].[Restaurant_name]" sourceCaption="Restaurant_name" count="30">
          <ranges>
            <range startItem="0">
              <i n="[Fact_orders].[Restaurant_name].&amp;[Restaurant 1]" c="Restaurant 1"/>
              <i n="[Fact_orders].[Restaurant_name].&amp;[Restaurant 10]" c="Restaurant 10"/>
              <i n="[Fact_orders].[Restaurant_name].&amp;[Restaurant 11]" c="Restaurant 11"/>
              <i n="[Fact_orders].[Restaurant_name].&amp;[Restaurant 12]" c="Restaurant 12"/>
              <i n="[Fact_orders].[Restaurant_name].&amp;[Restaurant 13]" c="Restaurant 13"/>
              <i n="[Fact_orders].[Restaurant_name].&amp;[Restaurant 14]" c="Restaurant 14"/>
              <i n="[Fact_orders].[Restaurant_name].&amp;[Restaurant 15]" c="Restaurant 15"/>
              <i n="[Fact_orders].[Restaurant_name].&amp;[Restaurant 16]" c="Restaurant 16"/>
              <i n="[Fact_orders].[Restaurant_name].&amp;[Restaurant 17]" c="Restaurant 17"/>
              <i n="[Fact_orders].[Restaurant_name].&amp;[Restaurant 18]" c="Restaurant 18"/>
              <i n="[Fact_orders].[Restaurant_name].&amp;[Restaurant 19]" c="Restaurant 19"/>
              <i n="[Fact_orders].[Restaurant_name].&amp;[Restaurant 2]" c="Restaurant 2"/>
              <i n="[Fact_orders].[Restaurant_name].&amp;[Restaurant 20]" c="Restaurant 20"/>
              <i n="[Fact_orders].[Restaurant_name].&amp;[Restaurant 21]" c="Restaurant 21"/>
              <i n="[Fact_orders].[Restaurant_name].&amp;[Restaurant 22]" c="Restaurant 22"/>
              <i n="[Fact_orders].[Restaurant_name].&amp;[Restaurant 23]" c="Restaurant 23"/>
              <i n="[Fact_orders].[Restaurant_name].&amp;[Restaurant 24]" c="Restaurant 24"/>
              <i n="[Fact_orders].[Restaurant_name].&amp;[Restaurant 25]" c="Restaurant 25"/>
              <i n="[Fact_orders].[Restaurant_name].&amp;[Restaurant 26]" c="Restaurant 26"/>
              <i n="[Fact_orders].[Restaurant_name].&amp;[Restaurant 27]" c="Restaurant 27"/>
              <i n="[Fact_orders].[Restaurant_name].&amp;[Restaurant 28]" c="Restaurant 28"/>
              <i n="[Fact_orders].[Restaurant_name].&amp;[Restaurant 29]" c="Restaurant 29"/>
              <i n="[Fact_orders].[Restaurant_name].&amp;[Restaurant 3]" c="Restaurant 3"/>
              <i n="[Fact_orders].[Restaurant_name].&amp;[Restaurant 30]" c="Restaurant 30"/>
              <i n="[Fact_orders].[Restaurant_name].&amp;[Restaurant 4]" c="Restaurant 4"/>
              <i n="[Fact_orders].[Restaurant_name].&amp;[Restaurant 5]" c="Restaurant 5"/>
              <i n="[Fact_orders].[Restaurant_name].&amp;[Restaurant 6]" c="Restaurant 6"/>
              <i n="[Fact_orders].[Restaurant_name].&amp;[Restaurant 7]" c="Restaurant 7"/>
              <i n="[Fact_orders].[Restaurant_name].&amp;[Restaurant 8]" c="Restaurant 8"/>
              <i n="[Fact_orders].[Restaurant_name].&amp;[Restaurant 9]" c="Restaurant 9"/>
            </range>
          </ranges>
        </level>
      </levels>
      <selections count="1">
        <selection n="[Fact_orders].[Restaurant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type" xr10:uid="{8D260730-B62F-4965-BB08-B45D8FB8AFDA}" sourceName="[Fact_orders].[Restaurant_type]">
  <pivotTables>
    <pivotTable tabId="5" name="PivotTable3"/>
  </pivotTables>
  <data>
    <olap pivotCacheId="1028785304">
      <levels count="2">
        <level uniqueName="[Fact_orders].[Restaurant_type].[(All)]" sourceCaption="(All)" count="0"/>
        <level uniqueName="[Fact_orders].[Restaurant_type].[Restaurant_type]" sourceCaption="Restaurant_type" count="5">
          <ranges>
            <range startItem="0">
              <i n="[Fact_orders].[Restaurant_type].&amp;[Asian]" c="Asian"/>
              <i n="[Fact_orders].[Restaurant_type].&amp;[Fast Food]" c="Fast Food"/>
              <i n="[Fact_orders].[Restaurant_type].&amp;[Homemade]" c="Homemade"/>
              <i n="[Fact_orders].[Restaurant_type].&amp;[Indian]" c="Indian"/>
              <i n="[Fact_orders].[Restaurant_type].&amp;[Italian]" c="Italian"/>
            </range>
          </ranges>
        </level>
      </levels>
      <selections count="1">
        <selection n="[Fact_orders].[Restaurant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s_sex" xr10:uid="{A5B0054A-3E61-4C0E-A08F-050988303368}" sourceName="[Fact_orders].[Clients_sex]">
  <pivotTables>
    <pivotTable tabId="5" name="PivotTable3"/>
  </pivotTables>
  <data>
    <olap pivotCacheId="1028785304">
      <levels count="2">
        <level uniqueName="[Fact_orders].[Clients_sex].[(All)]" sourceCaption="(All)" count="0"/>
        <level uniqueName="[Fact_orders].[Clients_sex].[Clients_sex]" sourceCaption="Clients_sex" count="2">
          <ranges>
            <range startItem="0">
              <i n="[Fact_orders].[Clients_sex].&amp;[F]" c="F"/>
              <i n="[Fact_orders].[Clients_sex].&amp;[M]" c="M"/>
            </range>
          </ranges>
        </level>
      </levels>
      <selections count="1">
        <selection n="[Fact_orders].[Clients_sex].[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e_type" xr10:uid="{1937858F-32FF-43B8-8E02-36D161B22773}" sourceName="[Fact_orders].[Serve_type]">
  <pivotTables>
    <pivotTable tabId="5" name="PivotTable3"/>
  </pivotTables>
  <data>
    <olap pivotCacheId="1028785304">
      <levels count="2">
        <level uniqueName="[Fact_orders].[Serve_type].[(All)]" sourceCaption="(All)" count="0"/>
        <level uniqueName="[Fact_orders].[Serve_type].[Serve_type]" sourceCaption="Serve_type" count="3">
          <ranges>
            <range startItem="0">
              <i n="[Fact_orders].[Serve_type].&amp;[Desert]" c="Desert"/>
              <i n="[Fact_orders].[Serve_type].&amp;[Main]" c="Main"/>
              <i n="[Fact_orders].[Serve_type].&amp;[Starter]" c="Starter"/>
            </range>
          </ranges>
        </level>
      </levels>
      <selections count="1">
        <selection n="[Fact_orders].[Serve_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_cold" xr10:uid="{1E929B63-4E6A-49F2-B34C-B212B07F1228}" sourceName="[Fact_orders].[hot_cold]">
  <pivotTables>
    <pivotTable tabId="5" name="PivotTable3"/>
  </pivotTables>
  <data>
    <olap pivotCacheId="1028785304">
      <levels count="2">
        <level uniqueName="[Fact_orders].[hot_cold].[(All)]" sourceCaption="(All)" count="0"/>
        <level uniqueName="[Fact_orders].[hot_cold].[hot_cold]" sourceCaption="hot_cold" count="2">
          <ranges>
            <range startItem="0">
              <i n="[Fact_orders].[hot_cold].&amp;[Cold]" c="Cold"/>
              <i n="[Fact_orders].[hot_cold].&amp;[Hot]" c="Hot"/>
            </range>
          </ranges>
        </level>
      </levels>
      <selections count="1">
        <selection n="[Fact_orders].[hot_col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name1" xr10:uid="{7CC0A49B-8844-4BA4-BE27-36C83A1E3EB4}" sourceName="[Fact_orders].[Meal_name]">
  <data>
    <olap pivotCacheId="1028785304">
      <levels count="2">
        <level uniqueName="[Fact_orders].[Meal_name].[(All)]" sourceCaption="(All)" count="0"/>
        <level uniqueName="[Fact_orders].[Meal_name].[Meal_name]" sourceCaption="Meal_name" count="350">
          <ranges>
            <range startItem="0">
              <i n="[Fact_orders].[Meal_name].&amp;[Meal 1]" c="Meal 1"/>
              <i n="[Fact_orders].[Meal_name].&amp;[Meal 10]" c="Meal 10"/>
              <i n="[Fact_orders].[Meal_name].&amp;[Meal 100]" c="Meal 100"/>
              <i n="[Fact_orders].[Meal_name].&amp;[Meal 101]" c="Meal 101"/>
              <i n="[Fact_orders].[Meal_name].&amp;[Meal 102]" c="Meal 102"/>
              <i n="[Fact_orders].[Meal_name].&amp;[Meal 103]" c="Meal 103"/>
              <i n="[Fact_orders].[Meal_name].&amp;[Meal 104]" c="Meal 104"/>
              <i n="[Fact_orders].[Meal_name].&amp;[Meal 105]" c="Meal 105"/>
              <i n="[Fact_orders].[Meal_name].&amp;[Meal 106]" c="Meal 106"/>
              <i n="[Fact_orders].[Meal_name].&amp;[Meal 107]" c="Meal 107"/>
              <i n="[Fact_orders].[Meal_name].&amp;[Meal 108]" c="Meal 108"/>
              <i n="[Fact_orders].[Meal_name].&amp;[Meal 109]" c="Meal 109"/>
              <i n="[Fact_orders].[Meal_name].&amp;[Meal 11]" c="Meal 11"/>
              <i n="[Fact_orders].[Meal_name].&amp;[Meal 110]" c="Meal 110"/>
              <i n="[Fact_orders].[Meal_name].&amp;[Meal 111]" c="Meal 111"/>
              <i n="[Fact_orders].[Meal_name].&amp;[Meal 112]" c="Meal 112"/>
              <i n="[Fact_orders].[Meal_name].&amp;[Meal 113]" c="Meal 113"/>
              <i n="[Fact_orders].[Meal_name].&amp;[Meal 114]" c="Meal 114"/>
              <i n="[Fact_orders].[Meal_name].&amp;[Meal 115]" c="Meal 115"/>
              <i n="[Fact_orders].[Meal_name].&amp;[Meal 116]" c="Meal 116"/>
              <i n="[Fact_orders].[Meal_name].&amp;[Meal 117]" c="Meal 117"/>
              <i n="[Fact_orders].[Meal_name].&amp;[Meal 118]" c="Meal 118"/>
              <i n="[Fact_orders].[Meal_name].&amp;[Meal 119]" c="Meal 119"/>
              <i n="[Fact_orders].[Meal_name].&amp;[Meal 12]" c="Meal 12"/>
              <i n="[Fact_orders].[Meal_name].&amp;[Meal 120]" c="Meal 120"/>
              <i n="[Fact_orders].[Meal_name].&amp;[Meal 121]" c="Meal 121"/>
              <i n="[Fact_orders].[Meal_name].&amp;[Meal 122]" c="Meal 122"/>
              <i n="[Fact_orders].[Meal_name].&amp;[Meal 123]" c="Meal 123"/>
              <i n="[Fact_orders].[Meal_name].&amp;[Meal 124]" c="Meal 124"/>
              <i n="[Fact_orders].[Meal_name].&amp;[Meal 125]" c="Meal 125"/>
              <i n="[Fact_orders].[Meal_name].&amp;[Meal 126]" c="Meal 126"/>
              <i n="[Fact_orders].[Meal_name].&amp;[Meal 127]" c="Meal 127"/>
              <i n="[Fact_orders].[Meal_name].&amp;[Meal 128]" c="Meal 128"/>
              <i n="[Fact_orders].[Meal_name].&amp;[Meal 129]" c="Meal 129"/>
              <i n="[Fact_orders].[Meal_name].&amp;[Meal 13]" c="Meal 13"/>
              <i n="[Fact_orders].[Meal_name].&amp;[Meal 130]" c="Meal 130"/>
              <i n="[Fact_orders].[Meal_name].&amp;[Meal 131]" c="Meal 131"/>
              <i n="[Fact_orders].[Meal_name].&amp;[Meal 132]" c="Meal 132"/>
              <i n="[Fact_orders].[Meal_name].&amp;[Meal 133]" c="Meal 133"/>
              <i n="[Fact_orders].[Meal_name].&amp;[Meal 134]" c="Meal 134"/>
              <i n="[Fact_orders].[Meal_name].&amp;[Meal 135]" c="Meal 135"/>
              <i n="[Fact_orders].[Meal_name].&amp;[Meal 136]" c="Meal 136"/>
              <i n="[Fact_orders].[Meal_name].&amp;[Meal 137]" c="Meal 137"/>
              <i n="[Fact_orders].[Meal_name].&amp;[Meal 138]" c="Meal 138"/>
              <i n="[Fact_orders].[Meal_name].&amp;[Meal 139]" c="Meal 139"/>
              <i n="[Fact_orders].[Meal_name].&amp;[Meal 14]" c="Meal 14"/>
              <i n="[Fact_orders].[Meal_name].&amp;[Meal 140]" c="Meal 140"/>
              <i n="[Fact_orders].[Meal_name].&amp;[Meal 141]" c="Meal 141"/>
              <i n="[Fact_orders].[Meal_name].&amp;[Meal 142]" c="Meal 142"/>
              <i n="[Fact_orders].[Meal_name].&amp;[Meal 143]" c="Meal 143"/>
              <i n="[Fact_orders].[Meal_name].&amp;[Meal 144]" c="Meal 144"/>
              <i n="[Fact_orders].[Meal_name].&amp;[Meal 145]" c="Meal 145"/>
              <i n="[Fact_orders].[Meal_name].&amp;[Meal 146]" c="Meal 146"/>
              <i n="[Fact_orders].[Meal_name].&amp;[Meal 147]" c="Meal 147"/>
              <i n="[Fact_orders].[Meal_name].&amp;[Meal 148]" c="Meal 148"/>
              <i n="[Fact_orders].[Meal_name].&amp;[Meal 149]" c="Meal 149"/>
              <i n="[Fact_orders].[Meal_name].&amp;[Meal 15]" c="Meal 15"/>
              <i n="[Fact_orders].[Meal_name].&amp;[Meal 150]" c="Meal 150"/>
              <i n="[Fact_orders].[Meal_name].&amp;[Meal 151]" c="Meal 151"/>
              <i n="[Fact_orders].[Meal_name].&amp;[Meal 152]" c="Meal 152"/>
              <i n="[Fact_orders].[Meal_name].&amp;[Meal 153]" c="Meal 153"/>
              <i n="[Fact_orders].[Meal_name].&amp;[Meal 154]" c="Meal 154"/>
              <i n="[Fact_orders].[Meal_name].&amp;[Meal 155]" c="Meal 155"/>
              <i n="[Fact_orders].[Meal_name].&amp;[Meal 156]" c="Meal 156"/>
              <i n="[Fact_orders].[Meal_name].&amp;[Meal 157]" c="Meal 157"/>
              <i n="[Fact_orders].[Meal_name].&amp;[Meal 158]" c="Meal 158"/>
              <i n="[Fact_orders].[Meal_name].&amp;[Meal 159]" c="Meal 159"/>
              <i n="[Fact_orders].[Meal_name].&amp;[Meal 16]" c="Meal 16"/>
              <i n="[Fact_orders].[Meal_name].&amp;[Meal 160]" c="Meal 160"/>
              <i n="[Fact_orders].[Meal_name].&amp;[Meal 161]" c="Meal 161"/>
              <i n="[Fact_orders].[Meal_name].&amp;[Meal 162]" c="Meal 162"/>
              <i n="[Fact_orders].[Meal_name].&amp;[Meal 163]" c="Meal 163"/>
              <i n="[Fact_orders].[Meal_name].&amp;[Meal 164]" c="Meal 164"/>
              <i n="[Fact_orders].[Meal_name].&amp;[Meal 165]" c="Meal 165"/>
              <i n="[Fact_orders].[Meal_name].&amp;[Meal 166]" c="Meal 166"/>
              <i n="[Fact_orders].[Meal_name].&amp;[Meal 167]" c="Meal 167"/>
              <i n="[Fact_orders].[Meal_name].&amp;[Meal 168]" c="Meal 168"/>
              <i n="[Fact_orders].[Meal_name].&amp;[Meal 169]" c="Meal 169"/>
              <i n="[Fact_orders].[Meal_name].&amp;[Meal 17]" c="Meal 17"/>
              <i n="[Fact_orders].[Meal_name].&amp;[Meal 170]" c="Meal 170"/>
              <i n="[Fact_orders].[Meal_name].&amp;[Meal 171]" c="Meal 171"/>
              <i n="[Fact_orders].[Meal_name].&amp;[Meal 172]" c="Meal 172"/>
              <i n="[Fact_orders].[Meal_name].&amp;[Meal 173]" c="Meal 173"/>
              <i n="[Fact_orders].[Meal_name].&amp;[Meal 174]" c="Meal 174"/>
              <i n="[Fact_orders].[Meal_name].&amp;[Meal 175]" c="Meal 175"/>
              <i n="[Fact_orders].[Meal_name].&amp;[Meal 176]" c="Meal 176"/>
              <i n="[Fact_orders].[Meal_name].&amp;[Meal 177]" c="Meal 177"/>
              <i n="[Fact_orders].[Meal_name].&amp;[Meal 178]" c="Meal 178"/>
              <i n="[Fact_orders].[Meal_name].&amp;[Meal 179]" c="Meal 179"/>
              <i n="[Fact_orders].[Meal_name].&amp;[Meal 18]" c="Meal 18"/>
              <i n="[Fact_orders].[Meal_name].&amp;[Meal 180]" c="Meal 180"/>
              <i n="[Fact_orders].[Meal_name].&amp;[Meal 181]" c="Meal 181"/>
              <i n="[Fact_orders].[Meal_name].&amp;[Meal 182]" c="Meal 182"/>
              <i n="[Fact_orders].[Meal_name].&amp;[Meal 183]" c="Meal 183"/>
              <i n="[Fact_orders].[Meal_name].&amp;[Meal 184]" c="Meal 184"/>
              <i n="[Fact_orders].[Meal_name].&amp;[Meal 185]" c="Meal 185"/>
              <i n="[Fact_orders].[Meal_name].&amp;[Meal 186]" c="Meal 186"/>
              <i n="[Fact_orders].[Meal_name].&amp;[Meal 187]" c="Meal 187"/>
              <i n="[Fact_orders].[Meal_name].&amp;[Meal 188]" c="Meal 188"/>
              <i n="[Fact_orders].[Meal_name].&amp;[Meal 189]" c="Meal 189"/>
              <i n="[Fact_orders].[Meal_name].&amp;[Meal 19]" c="Meal 19"/>
              <i n="[Fact_orders].[Meal_name].&amp;[Meal 190]" c="Meal 190"/>
              <i n="[Fact_orders].[Meal_name].&amp;[Meal 191]" c="Meal 191"/>
              <i n="[Fact_orders].[Meal_name].&amp;[Meal 192]" c="Meal 192"/>
              <i n="[Fact_orders].[Meal_name].&amp;[Meal 193]" c="Meal 193"/>
              <i n="[Fact_orders].[Meal_name].&amp;[Meal 194]" c="Meal 194"/>
              <i n="[Fact_orders].[Meal_name].&amp;[Meal 195]" c="Meal 195"/>
              <i n="[Fact_orders].[Meal_name].&amp;[Meal 196]" c="Meal 196"/>
              <i n="[Fact_orders].[Meal_name].&amp;[Meal 197]" c="Meal 197"/>
              <i n="[Fact_orders].[Meal_name].&amp;[Meal 198]" c="Meal 198"/>
              <i n="[Fact_orders].[Meal_name].&amp;[Meal 199]" c="Meal 199"/>
              <i n="[Fact_orders].[Meal_name].&amp;[Meal 2]" c="Meal 2"/>
              <i n="[Fact_orders].[Meal_name].&amp;[Meal 20]" c="Meal 20"/>
              <i n="[Fact_orders].[Meal_name].&amp;[Meal 200]" c="Meal 200"/>
              <i n="[Fact_orders].[Meal_name].&amp;[Meal 201]" c="Meal 201"/>
              <i n="[Fact_orders].[Meal_name].&amp;[Meal 202]" c="Meal 202"/>
              <i n="[Fact_orders].[Meal_name].&amp;[Meal 203]" c="Meal 203"/>
              <i n="[Fact_orders].[Meal_name].&amp;[Meal 204]" c="Meal 204"/>
              <i n="[Fact_orders].[Meal_name].&amp;[Meal 205]" c="Meal 205"/>
              <i n="[Fact_orders].[Meal_name].&amp;[Meal 206]" c="Meal 206"/>
              <i n="[Fact_orders].[Meal_name].&amp;[Meal 207]" c="Meal 207"/>
              <i n="[Fact_orders].[Meal_name].&amp;[Meal 208]" c="Meal 208"/>
              <i n="[Fact_orders].[Meal_name].&amp;[Meal 209]" c="Meal 209"/>
              <i n="[Fact_orders].[Meal_name].&amp;[Meal 21]" c="Meal 21"/>
              <i n="[Fact_orders].[Meal_name].&amp;[Meal 210]" c="Meal 210"/>
              <i n="[Fact_orders].[Meal_name].&amp;[Meal 211]" c="Meal 211"/>
              <i n="[Fact_orders].[Meal_name].&amp;[Meal 212]" c="Meal 212"/>
              <i n="[Fact_orders].[Meal_name].&amp;[Meal 213]" c="Meal 213"/>
              <i n="[Fact_orders].[Meal_name].&amp;[Meal 214]" c="Meal 214"/>
              <i n="[Fact_orders].[Meal_name].&amp;[Meal 215]" c="Meal 215"/>
              <i n="[Fact_orders].[Meal_name].&amp;[Meal 216]" c="Meal 216"/>
              <i n="[Fact_orders].[Meal_name].&amp;[Meal 217]" c="Meal 217"/>
              <i n="[Fact_orders].[Meal_name].&amp;[Meal 218]" c="Meal 218"/>
              <i n="[Fact_orders].[Meal_name].&amp;[Meal 219]" c="Meal 219"/>
              <i n="[Fact_orders].[Meal_name].&amp;[Meal 22]" c="Meal 22"/>
              <i n="[Fact_orders].[Meal_name].&amp;[Meal 220]" c="Meal 220"/>
              <i n="[Fact_orders].[Meal_name].&amp;[Meal 221]" c="Meal 221"/>
              <i n="[Fact_orders].[Meal_name].&amp;[Meal 222]" c="Meal 222"/>
              <i n="[Fact_orders].[Meal_name].&amp;[Meal 223]" c="Meal 223"/>
              <i n="[Fact_orders].[Meal_name].&amp;[Meal 224]" c="Meal 224"/>
              <i n="[Fact_orders].[Meal_name].&amp;[Meal 225]" c="Meal 225"/>
              <i n="[Fact_orders].[Meal_name].&amp;[Meal 226]" c="Meal 226"/>
              <i n="[Fact_orders].[Meal_name].&amp;[Meal 227]" c="Meal 227"/>
              <i n="[Fact_orders].[Meal_name].&amp;[Meal 228]" c="Meal 228"/>
              <i n="[Fact_orders].[Meal_name].&amp;[Meal 229]" c="Meal 229"/>
              <i n="[Fact_orders].[Meal_name].&amp;[Meal 23]" c="Meal 23"/>
              <i n="[Fact_orders].[Meal_name].&amp;[Meal 230]" c="Meal 230"/>
              <i n="[Fact_orders].[Meal_name].&amp;[Meal 231]" c="Meal 231"/>
              <i n="[Fact_orders].[Meal_name].&amp;[Meal 232]" c="Meal 232"/>
              <i n="[Fact_orders].[Meal_name].&amp;[Meal 233]" c="Meal 233"/>
              <i n="[Fact_orders].[Meal_name].&amp;[Meal 234]" c="Meal 234"/>
              <i n="[Fact_orders].[Meal_name].&amp;[Meal 235]" c="Meal 235"/>
              <i n="[Fact_orders].[Meal_name].&amp;[Meal 236]" c="Meal 236"/>
              <i n="[Fact_orders].[Meal_name].&amp;[Meal 237]" c="Meal 237"/>
              <i n="[Fact_orders].[Meal_name].&amp;[Meal 238]" c="Meal 238"/>
              <i n="[Fact_orders].[Meal_name].&amp;[Meal 239]" c="Meal 239"/>
              <i n="[Fact_orders].[Meal_name].&amp;[Meal 24]" c="Meal 24"/>
              <i n="[Fact_orders].[Meal_name].&amp;[Meal 240]" c="Meal 240"/>
              <i n="[Fact_orders].[Meal_name].&amp;[Meal 241]" c="Meal 241"/>
              <i n="[Fact_orders].[Meal_name].&amp;[Meal 242]" c="Meal 242"/>
              <i n="[Fact_orders].[Meal_name].&amp;[Meal 243]" c="Meal 243"/>
              <i n="[Fact_orders].[Meal_name].&amp;[Meal 244]" c="Meal 244"/>
              <i n="[Fact_orders].[Meal_name].&amp;[Meal 245]" c="Meal 245"/>
              <i n="[Fact_orders].[Meal_name].&amp;[Meal 246]" c="Meal 246"/>
              <i n="[Fact_orders].[Meal_name].&amp;[Meal 247]" c="Meal 247"/>
              <i n="[Fact_orders].[Meal_name].&amp;[Meal 248]" c="Meal 248"/>
              <i n="[Fact_orders].[Meal_name].&amp;[Meal 249]" c="Meal 249"/>
              <i n="[Fact_orders].[Meal_name].&amp;[Meal 25]" c="Meal 25"/>
              <i n="[Fact_orders].[Meal_name].&amp;[Meal 250]" c="Meal 250"/>
              <i n="[Fact_orders].[Meal_name].&amp;[Meal 251]" c="Meal 251"/>
              <i n="[Fact_orders].[Meal_name].&amp;[Meal 252]" c="Meal 252"/>
              <i n="[Fact_orders].[Meal_name].&amp;[Meal 253]" c="Meal 253"/>
              <i n="[Fact_orders].[Meal_name].&amp;[Meal 254]" c="Meal 254"/>
              <i n="[Fact_orders].[Meal_name].&amp;[Meal 255]" c="Meal 255"/>
              <i n="[Fact_orders].[Meal_name].&amp;[Meal 256]" c="Meal 256"/>
              <i n="[Fact_orders].[Meal_name].&amp;[Meal 257]" c="Meal 257"/>
              <i n="[Fact_orders].[Meal_name].&amp;[Meal 258]" c="Meal 258"/>
              <i n="[Fact_orders].[Meal_name].&amp;[Meal 259]" c="Meal 259"/>
              <i n="[Fact_orders].[Meal_name].&amp;[Meal 26]" c="Meal 26"/>
              <i n="[Fact_orders].[Meal_name].&amp;[Meal 260]" c="Meal 260"/>
              <i n="[Fact_orders].[Meal_name].&amp;[Meal 261]" c="Meal 261"/>
              <i n="[Fact_orders].[Meal_name].&amp;[Meal 262]" c="Meal 262"/>
              <i n="[Fact_orders].[Meal_name].&amp;[Meal 263]" c="Meal 263"/>
              <i n="[Fact_orders].[Meal_name].&amp;[Meal 264]" c="Meal 264"/>
              <i n="[Fact_orders].[Meal_name].&amp;[Meal 265]" c="Meal 265"/>
              <i n="[Fact_orders].[Meal_name].&amp;[Meal 266]" c="Meal 266"/>
              <i n="[Fact_orders].[Meal_name].&amp;[Meal 267]" c="Meal 267"/>
              <i n="[Fact_orders].[Meal_name].&amp;[Meal 268]" c="Meal 268"/>
              <i n="[Fact_orders].[Meal_name].&amp;[Meal 269]" c="Meal 269"/>
              <i n="[Fact_orders].[Meal_name].&amp;[Meal 27]" c="Meal 27"/>
              <i n="[Fact_orders].[Meal_name].&amp;[Meal 270]" c="Meal 270"/>
              <i n="[Fact_orders].[Meal_name].&amp;[Meal 271]" c="Meal 271"/>
              <i n="[Fact_orders].[Meal_name].&amp;[Meal 272]" c="Meal 272"/>
              <i n="[Fact_orders].[Meal_name].&amp;[Meal 273]" c="Meal 273"/>
              <i n="[Fact_orders].[Meal_name].&amp;[Meal 274]" c="Meal 274"/>
              <i n="[Fact_orders].[Meal_name].&amp;[Meal 275]" c="Meal 275"/>
              <i n="[Fact_orders].[Meal_name].&amp;[Meal 276]" c="Meal 276"/>
              <i n="[Fact_orders].[Meal_name].&amp;[Meal 277]" c="Meal 277"/>
              <i n="[Fact_orders].[Meal_name].&amp;[Meal 278]" c="Meal 278"/>
              <i n="[Fact_orders].[Meal_name].&amp;[Meal 279]" c="Meal 279"/>
              <i n="[Fact_orders].[Meal_name].&amp;[Meal 28]" c="Meal 28"/>
              <i n="[Fact_orders].[Meal_name].&amp;[Meal 280]" c="Meal 280"/>
              <i n="[Fact_orders].[Meal_name].&amp;[Meal 281]" c="Meal 281"/>
              <i n="[Fact_orders].[Meal_name].&amp;[Meal 282]" c="Meal 282"/>
              <i n="[Fact_orders].[Meal_name].&amp;[Meal 283]" c="Meal 283"/>
              <i n="[Fact_orders].[Meal_name].&amp;[Meal 284]" c="Meal 284"/>
              <i n="[Fact_orders].[Meal_name].&amp;[Meal 285]" c="Meal 285"/>
              <i n="[Fact_orders].[Meal_name].&amp;[Meal 286]" c="Meal 286"/>
              <i n="[Fact_orders].[Meal_name].&amp;[Meal 287]" c="Meal 287"/>
              <i n="[Fact_orders].[Meal_name].&amp;[Meal 288]" c="Meal 288"/>
              <i n="[Fact_orders].[Meal_name].&amp;[Meal 289]" c="Meal 289"/>
              <i n="[Fact_orders].[Meal_name].&amp;[Meal 29]" c="Meal 29"/>
              <i n="[Fact_orders].[Meal_name].&amp;[Meal 290]" c="Meal 290"/>
              <i n="[Fact_orders].[Meal_name].&amp;[Meal 291]" c="Meal 291"/>
              <i n="[Fact_orders].[Meal_name].&amp;[Meal 292]" c="Meal 292"/>
              <i n="[Fact_orders].[Meal_name].&amp;[Meal 293]" c="Meal 293"/>
              <i n="[Fact_orders].[Meal_name].&amp;[Meal 294]" c="Meal 294"/>
              <i n="[Fact_orders].[Meal_name].&amp;[Meal 295]" c="Meal 295"/>
              <i n="[Fact_orders].[Meal_name].&amp;[Meal 296]" c="Meal 296"/>
              <i n="[Fact_orders].[Meal_name].&amp;[Meal 297]" c="Meal 297"/>
              <i n="[Fact_orders].[Meal_name].&amp;[Meal 298]" c="Meal 298"/>
              <i n="[Fact_orders].[Meal_name].&amp;[Meal 299]" c="Meal 299"/>
              <i n="[Fact_orders].[Meal_name].&amp;[Meal 3]" c="Meal 3"/>
              <i n="[Fact_orders].[Meal_name].&amp;[Meal 30]" c="Meal 30"/>
              <i n="[Fact_orders].[Meal_name].&amp;[Meal 300]" c="Meal 300"/>
              <i n="[Fact_orders].[Meal_name].&amp;[Meal 301]" c="Meal 301"/>
              <i n="[Fact_orders].[Meal_name].&amp;[Meal 302]" c="Meal 302"/>
              <i n="[Fact_orders].[Meal_name].&amp;[Meal 303]" c="Meal 303"/>
              <i n="[Fact_orders].[Meal_name].&amp;[Meal 304]" c="Meal 304"/>
              <i n="[Fact_orders].[Meal_name].&amp;[Meal 305]" c="Meal 305"/>
              <i n="[Fact_orders].[Meal_name].&amp;[Meal 306]" c="Meal 306"/>
              <i n="[Fact_orders].[Meal_name].&amp;[Meal 307]" c="Meal 307"/>
              <i n="[Fact_orders].[Meal_name].&amp;[Meal 308]" c="Meal 308"/>
              <i n="[Fact_orders].[Meal_name].&amp;[Meal 309]" c="Meal 309"/>
              <i n="[Fact_orders].[Meal_name].&amp;[Meal 31]" c="Meal 31"/>
              <i n="[Fact_orders].[Meal_name].&amp;[Meal 310]" c="Meal 310"/>
              <i n="[Fact_orders].[Meal_name].&amp;[Meal 311]" c="Meal 311"/>
              <i n="[Fact_orders].[Meal_name].&amp;[Meal 312]" c="Meal 312"/>
              <i n="[Fact_orders].[Meal_name].&amp;[Meal 313]" c="Meal 313"/>
              <i n="[Fact_orders].[Meal_name].&amp;[Meal 314]" c="Meal 314"/>
              <i n="[Fact_orders].[Meal_name].&amp;[Meal 315]" c="Meal 315"/>
              <i n="[Fact_orders].[Meal_name].&amp;[Meal 316]" c="Meal 316"/>
              <i n="[Fact_orders].[Meal_name].&amp;[Meal 317]" c="Meal 317"/>
              <i n="[Fact_orders].[Meal_name].&amp;[Meal 318]" c="Meal 318"/>
              <i n="[Fact_orders].[Meal_name].&amp;[Meal 319]" c="Meal 319"/>
              <i n="[Fact_orders].[Meal_name].&amp;[Meal 32]" c="Meal 32"/>
              <i n="[Fact_orders].[Meal_name].&amp;[Meal 320]" c="Meal 320"/>
              <i n="[Fact_orders].[Meal_name].&amp;[Meal 321]" c="Meal 321"/>
              <i n="[Fact_orders].[Meal_name].&amp;[Meal 322]" c="Meal 322"/>
              <i n="[Fact_orders].[Meal_name].&amp;[Meal 323]" c="Meal 323"/>
              <i n="[Fact_orders].[Meal_name].&amp;[Meal 324]" c="Meal 324"/>
              <i n="[Fact_orders].[Meal_name].&amp;[Meal 325]" c="Meal 325"/>
              <i n="[Fact_orders].[Meal_name].&amp;[Meal 326]" c="Meal 326"/>
              <i n="[Fact_orders].[Meal_name].&amp;[Meal 327]" c="Meal 327"/>
              <i n="[Fact_orders].[Meal_name].&amp;[Meal 328]" c="Meal 328"/>
              <i n="[Fact_orders].[Meal_name].&amp;[Meal 329]" c="Meal 329"/>
              <i n="[Fact_orders].[Meal_name].&amp;[Meal 33]" c="Meal 33"/>
              <i n="[Fact_orders].[Meal_name].&amp;[Meal 330]" c="Meal 330"/>
              <i n="[Fact_orders].[Meal_name].&amp;[Meal 331]" c="Meal 331"/>
              <i n="[Fact_orders].[Meal_name].&amp;[Meal 332]" c="Meal 332"/>
              <i n="[Fact_orders].[Meal_name].&amp;[Meal 333]" c="Meal 333"/>
              <i n="[Fact_orders].[Meal_name].&amp;[Meal 334]" c="Meal 334"/>
              <i n="[Fact_orders].[Meal_name].&amp;[Meal 335]" c="Meal 335"/>
              <i n="[Fact_orders].[Meal_name].&amp;[Meal 336]" c="Meal 336"/>
              <i n="[Fact_orders].[Meal_name].&amp;[Meal 337]" c="Meal 337"/>
              <i n="[Fact_orders].[Meal_name].&amp;[Meal 338]" c="Meal 338"/>
              <i n="[Fact_orders].[Meal_name].&amp;[Meal 339]" c="Meal 339"/>
              <i n="[Fact_orders].[Meal_name].&amp;[Meal 34]" c="Meal 34"/>
              <i n="[Fact_orders].[Meal_name].&amp;[Meal 340]" c="Meal 340"/>
              <i n="[Fact_orders].[Meal_name].&amp;[Meal 341]" c="Meal 341"/>
              <i n="[Fact_orders].[Meal_name].&amp;[Meal 342]" c="Meal 342"/>
              <i n="[Fact_orders].[Meal_name].&amp;[Meal 343]" c="Meal 343"/>
              <i n="[Fact_orders].[Meal_name].&amp;[Meal 344]" c="Meal 344"/>
              <i n="[Fact_orders].[Meal_name].&amp;[Meal 345]" c="Meal 345"/>
              <i n="[Fact_orders].[Meal_name].&amp;[Meal 346]" c="Meal 346"/>
              <i n="[Fact_orders].[Meal_name].&amp;[Meal 347]" c="Meal 347"/>
              <i n="[Fact_orders].[Meal_name].&amp;[Meal 348]" c="Meal 348"/>
              <i n="[Fact_orders].[Meal_name].&amp;[Meal 349]" c="Meal 349"/>
              <i n="[Fact_orders].[Meal_name].&amp;[Meal 35]" c="Meal 35"/>
              <i n="[Fact_orders].[Meal_name].&amp;[Meal 350]" c="Meal 350"/>
              <i n="[Fact_orders].[Meal_name].&amp;[Meal 36]" c="Meal 36"/>
              <i n="[Fact_orders].[Meal_name].&amp;[Meal 37]" c="Meal 37"/>
              <i n="[Fact_orders].[Meal_name].&amp;[Meal 38]" c="Meal 38"/>
              <i n="[Fact_orders].[Meal_name].&amp;[Meal 39]" c="Meal 39"/>
              <i n="[Fact_orders].[Meal_name].&amp;[Meal 4]" c="Meal 4"/>
              <i n="[Fact_orders].[Meal_name].&amp;[Meal 40]" c="Meal 40"/>
              <i n="[Fact_orders].[Meal_name].&amp;[Meal 41]" c="Meal 41"/>
              <i n="[Fact_orders].[Meal_name].&amp;[Meal 42]" c="Meal 42"/>
              <i n="[Fact_orders].[Meal_name].&amp;[Meal 43]" c="Meal 43"/>
              <i n="[Fact_orders].[Meal_name].&amp;[Meal 44]" c="Meal 44"/>
              <i n="[Fact_orders].[Meal_name].&amp;[Meal 45]" c="Meal 45"/>
              <i n="[Fact_orders].[Meal_name].&amp;[Meal 46]" c="Meal 46"/>
              <i n="[Fact_orders].[Meal_name].&amp;[Meal 47]" c="Meal 47"/>
              <i n="[Fact_orders].[Meal_name].&amp;[Meal 48]" c="Meal 48"/>
              <i n="[Fact_orders].[Meal_name].&amp;[Meal 49]" c="Meal 49"/>
              <i n="[Fact_orders].[Meal_name].&amp;[Meal 5]" c="Meal 5"/>
              <i n="[Fact_orders].[Meal_name].&amp;[Meal 50]" c="Meal 50"/>
              <i n="[Fact_orders].[Meal_name].&amp;[Meal 51]" c="Meal 51"/>
              <i n="[Fact_orders].[Meal_name].&amp;[Meal 52]" c="Meal 52"/>
              <i n="[Fact_orders].[Meal_name].&amp;[Meal 53]" c="Meal 53"/>
              <i n="[Fact_orders].[Meal_name].&amp;[Meal 54]" c="Meal 54"/>
              <i n="[Fact_orders].[Meal_name].&amp;[Meal 55]" c="Meal 55"/>
              <i n="[Fact_orders].[Meal_name].&amp;[Meal 56]" c="Meal 56"/>
              <i n="[Fact_orders].[Meal_name].&amp;[Meal 57]" c="Meal 57"/>
              <i n="[Fact_orders].[Meal_name].&amp;[Meal 58]" c="Meal 58"/>
              <i n="[Fact_orders].[Meal_name].&amp;[Meal 59]" c="Meal 59"/>
              <i n="[Fact_orders].[Meal_name].&amp;[Meal 6]" c="Meal 6"/>
              <i n="[Fact_orders].[Meal_name].&amp;[Meal 60]" c="Meal 60"/>
              <i n="[Fact_orders].[Meal_name].&amp;[Meal 61]" c="Meal 61"/>
              <i n="[Fact_orders].[Meal_name].&amp;[Meal 62]" c="Meal 62"/>
              <i n="[Fact_orders].[Meal_name].&amp;[Meal 63]" c="Meal 63"/>
              <i n="[Fact_orders].[Meal_name].&amp;[Meal 64]" c="Meal 64"/>
              <i n="[Fact_orders].[Meal_name].&amp;[Meal 65]" c="Meal 65"/>
              <i n="[Fact_orders].[Meal_name].&amp;[Meal 66]" c="Meal 66"/>
              <i n="[Fact_orders].[Meal_name].&amp;[Meal 67]" c="Meal 67"/>
              <i n="[Fact_orders].[Meal_name].&amp;[Meal 68]" c="Meal 68"/>
              <i n="[Fact_orders].[Meal_name].&amp;[Meal 69]" c="Meal 69"/>
              <i n="[Fact_orders].[Meal_name].&amp;[Meal 7]" c="Meal 7"/>
              <i n="[Fact_orders].[Meal_name].&amp;[Meal 70]" c="Meal 70"/>
              <i n="[Fact_orders].[Meal_name].&amp;[Meal 71]" c="Meal 71"/>
              <i n="[Fact_orders].[Meal_name].&amp;[Meal 72]" c="Meal 72"/>
              <i n="[Fact_orders].[Meal_name].&amp;[Meal 73]" c="Meal 73"/>
              <i n="[Fact_orders].[Meal_name].&amp;[Meal 74]" c="Meal 74"/>
              <i n="[Fact_orders].[Meal_name].&amp;[Meal 75]" c="Meal 75"/>
              <i n="[Fact_orders].[Meal_name].&amp;[Meal 76]" c="Meal 76"/>
              <i n="[Fact_orders].[Meal_name].&amp;[Meal 77]" c="Meal 77"/>
              <i n="[Fact_orders].[Meal_name].&amp;[Meal 78]" c="Meal 78"/>
              <i n="[Fact_orders].[Meal_name].&amp;[Meal 79]" c="Meal 79"/>
              <i n="[Fact_orders].[Meal_name].&amp;[Meal 8]" c="Meal 8"/>
              <i n="[Fact_orders].[Meal_name].&amp;[Meal 80]" c="Meal 80"/>
              <i n="[Fact_orders].[Meal_name].&amp;[Meal 81]" c="Meal 81"/>
              <i n="[Fact_orders].[Meal_name].&amp;[Meal 82]" c="Meal 82"/>
              <i n="[Fact_orders].[Meal_name].&amp;[Meal 83]" c="Meal 83"/>
              <i n="[Fact_orders].[Meal_name].&amp;[Meal 84]" c="Meal 84"/>
              <i n="[Fact_orders].[Meal_name].&amp;[Meal 85]" c="Meal 85"/>
              <i n="[Fact_orders].[Meal_name].&amp;[Meal 86]" c="Meal 86"/>
              <i n="[Fact_orders].[Meal_name].&amp;[Meal 87]" c="Meal 87"/>
              <i n="[Fact_orders].[Meal_name].&amp;[Meal 88]" c="Meal 88"/>
              <i n="[Fact_orders].[Meal_name].&amp;[Meal 89]" c="Meal 89"/>
              <i n="[Fact_orders].[Meal_name].&amp;[Meal 9]" c="Meal 9"/>
              <i n="[Fact_orders].[Meal_name].&amp;[Meal 90]" c="Meal 90"/>
              <i n="[Fact_orders].[Meal_name].&amp;[Meal 91]" c="Meal 91"/>
              <i n="[Fact_orders].[Meal_name].&amp;[Meal 92]" c="Meal 92"/>
              <i n="[Fact_orders].[Meal_name].&amp;[Meal 93]" c="Meal 93"/>
              <i n="[Fact_orders].[Meal_name].&amp;[Meal 94]" c="Meal 94"/>
              <i n="[Fact_orders].[Meal_name].&amp;[Meal 95]" c="Meal 95"/>
              <i n="[Fact_orders].[Meal_name].&amp;[Meal 96]" c="Meal 96"/>
              <i n="[Fact_orders].[Meal_name].&amp;[Meal 97]" c="Meal 97"/>
              <i n="[Fact_orders].[Meal_name].&amp;[Meal 98]" c="Meal 98"/>
              <i n="[Fact_orders].[Meal_name].&amp;[Meal 99]" c="Meal 99"/>
            </range>
          </ranges>
        </level>
      </levels>
      <selections count="1">
        <selection n="[Fact_orders].[Meal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1" xr10:uid="{4B959EB2-F0C1-4B3A-AA22-DB39EFB94A77}" sourceName="[Fact_orders].[Restaurant_name]">
  <data>
    <olap pivotCacheId="1028785304">
      <levels count="2">
        <level uniqueName="[Fact_orders].[Restaurant_name].[(All)]" sourceCaption="(All)" count="0"/>
        <level uniqueName="[Fact_orders].[Restaurant_name].[Restaurant_name]" sourceCaption="Restaurant_name" count="30">
          <ranges>
            <range startItem="0">
              <i n="[Fact_orders].[Restaurant_name].&amp;[Restaurant 1]" c="Restaurant 1"/>
              <i n="[Fact_orders].[Restaurant_name].&amp;[Restaurant 10]" c="Restaurant 10"/>
              <i n="[Fact_orders].[Restaurant_name].&amp;[Restaurant 11]" c="Restaurant 11"/>
              <i n="[Fact_orders].[Restaurant_name].&amp;[Restaurant 12]" c="Restaurant 12"/>
              <i n="[Fact_orders].[Restaurant_name].&amp;[Restaurant 13]" c="Restaurant 13"/>
              <i n="[Fact_orders].[Restaurant_name].&amp;[Restaurant 14]" c="Restaurant 14"/>
              <i n="[Fact_orders].[Restaurant_name].&amp;[Restaurant 15]" c="Restaurant 15"/>
              <i n="[Fact_orders].[Restaurant_name].&amp;[Restaurant 16]" c="Restaurant 16"/>
              <i n="[Fact_orders].[Restaurant_name].&amp;[Restaurant 17]" c="Restaurant 17"/>
              <i n="[Fact_orders].[Restaurant_name].&amp;[Restaurant 18]" c="Restaurant 18"/>
              <i n="[Fact_orders].[Restaurant_name].&amp;[Restaurant 19]" c="Restaurant 19"/>
              <i n="[Fact_orders].[Restaurant_name].&amp;[Restaurant 2]" c="Restaurant 2"/>
              <i n="[Fact_orders].[Restaurant_name].&amp;[Restaurant 20]" c="Restaurant 20"/>
              <i n="[Fact_orders].[Restaurant_name].&amp;[Restaurant 21]" c="Restaurant 21"/>
              <i n="[Fact_orders].[Restaurant_name].&amp;[Restaurant 22]" c="Restaurant 22"/>
              <i n="[Fact_orders].[Restaurant_name].&amp;[Restaurant 23]" c="Restaurant 23"/>
              <i n="[Fact_orders].[Restaurant_name].&amp;[Restaurant 24]" c="Restaurant 24"/>
              <i n="[Fact_orders].[Restaurant_name].&amp;[Restaurant 25]" c="Restaurant 25"/>
              <i n="[Fact_orders].[Restaurant_name].&amp;[Restaurant 26]" c="Restaurant 26"/>
              <i n="[Fact_orders].[Restaurant_name].&amp;[Restaurant 27]" c="Restaurant 27"/>
              <i n="[Fact_orders].[Restaurant_name].&amp;[Restaurant 28]" c="Restaurant 28"/>
              <i n="[Fact_orders].[Restaurant_name].&amp;[Restaurant 29]" c="Restaurant 29"/>
              <i n="[Fact_orders].[Restaurant_name].&amp;[Restaurant 3]" c="Restaurant 3"/>
              <i n="[Fact_orders].[Restaurant_name].&amp;[Restaurant 30]" c="Restaurant 30"/>
              <i n="[Fact_orders].[Restaurant_name].&amp;[Restaurant 4]" c="Restaurant 4"/>
              <i n="[Fact_orders].[Restaurant_name].&amp;[Restaurant 5]" c="Restaurant 5"/>
              <i n="[Fact_orders].[Restaurant_name].&amp;[Restaurant 6]" c="Restaurant 6"/>
              <i n="[Fact_orders].[Restaurant_name].&amp;[Restaurant 7]" c="Restaurant 7"/>
              <i n="[Fact_orders].[Restaurant_name].&amp;[Restaurant 8]" c="Restaurant 8"/>
              <i n="[Fact_orders].[Restaurant_name].&amp;[Restaurant 9]" c="Restaurant 9"/>
            </range>
          </ranges>
        </level>
      </levels>
      <selections count="1">
        <selection n="[Fact_orders].[Restaurant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type1" xr10:uid="{36199678-83BF-43B0-B2EA-36B384339D8B}" sourceName="[Fact_orders].[Restaurant_type]">
  <data>
    <olap pivotCacheId="1028785304">
      <levels count="2">
        <level uniqueName="[Fact_orders].[Restaurant_type].[(All)]" sourceCaption="(All)" count="0"/>
        <level uniqueName="[Fact_orders].[Restaurant_type].[Restaurant_type]" sourceCaption="Restaurant_type" count="5">
          <ranges>
            <range startItem="0">
              <i n="[Fact_orders].[Restaurant_type].&amp;[Asian]" c="Asian"/>
              <i n="[Fact_orders].[Restaurant_type].&amp;[Fast Food]" c="Fast Food"/>
              <i n="[Fact_orders].[Restaurant_type].&amp;[Homemade]" c="Homemade"/>
              <i n="[Fact_orders].[Restaurant_type].&amp;[Indian]" c="Indian"/>
              <i n="[Fact_orders].[Restaurant_type].&amp;[Italian]" c="Italian"/>
            </range>
          </ranges>
        </level>
      </levels>
      <selections count="1">
        <selection n="[Fact_orders].[Restaurant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_name 1" xr10:uid="{513B7801-FCCA-4125-A424-2B278EE7EE12}" cache="Slicer_Meal_name1" caption="Meal_name" level="1" style="SlicerStyleOther2" rowHeight="234950"/>
  <slicer name="Restaurant_name 1" xr10:uid="{98D9EA7F-7BE6-4582-AA6B-29C1E9C00827}" cache="Slicer_Restaurant_name1" caption="Restaurant_name" level="1" style="SlicerStyleLight6" rowHeight="234950"/>
  <slicer name="Restaurant_type 1" xr10:uid="{495023EB-51FB-4758-AB13-6805ADB0D0AE}" cache="Slicer_Restaurant_type1" caption="Restaurant_type" level="1" style="SlicerStyleLight6" rowHeight="234950"/>
  <slicer name="Clients_sex 1" xr10:uid="{348826D5-FE53-4090-B43C-C5E6F1B5F884}" cache="Slicer_Clients_sex1" caption="Clients_sex" level="1" style="SlicerStyleLight3" rowHeight="234950"/>
  <slicer name="Serve_type 1" xr10:uid="{4A2679F1-4E1A-4938-978D-C3BC4E948EF6}" cache="Slicer_Serve_type1" caption="Serve_type" level="1" style="SlicerStyleOther2" rowHeight="234950"/>
  <slicer name="hot_cold 1" xr10:uid="{24A50491-8DC5-42BA-81D6-B62EAD7FD040}" cache="Slicer_hot_cold1" caption="hot_cold" level="1"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_name" xr10:uid="{C2F79772-BEBF-4334-B15A-F22DA8EA38EC}" cache="Slicer_Meal_name" caption="Meal_name" level="1" style="SlicerStyleOther2" rowHeight="234950"/>
  <slicer name="Restaurant_name" xr10:uid="{66A198C9-7E8F-438D-8B14-35D8EF18384A}" cache="Slicer_Restaurant_name" caption="Restaurant_name" level="1" style="SlicerStyleLight6" rowHeight="234950"/>
  <slicer name="Restaurant_type" xr10:uid="{503F91B7-2AC6-4DE1-B2A3-C00CB9B82168}" cache="Slicer_Restaurant_type" caption="Restaurant_type" level="1" style="SlicerStyleLight6" rowHeight="234950"/>
  <slicer name="Clients_sex" xr10:uid="{5BB6B9CB-D95E-4C37-9F93-AF1F766975E5}" cache="Slicer_Clients_sex" caption="Clients_sex" level="1" style="SlicerStyleLight4" rowHeight="234950"/>
  <slicer name="Serve_type" xr10:uid="{D8818681-E904-4EEB-BD34-6B43F451DCF6}" cache="Slicer_Serve_type" caption="Serve_type" level="1" style="SlicerStyleOther2" rowHeight="234950"/>
  <slicer name="hot_cold" xr10:uid="{5A3E7259-E088-4FF1-8FD6-5BD269D6AC9F}" cache="Slicer_hot_cold" caption="hot_cold" level="1"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F5FB-108D-496E-9A8E-FBBF3E836EE7}">
  <dimension ref="A1:O202"/>
  <sheetViews>
    <sheetView showGridLines="0" tabSelected="1" workbookViewId="0">
      <selection activeCell="L25" sqref="L25"/>
    </sheetView>
  </sheetViews>
  <sheetFormatPr defaultRowHeight="14.4" x14ac:dyDescent="0.3"/>
  <cols>
    <col min="1" max="1" width="18.44140625" style="7" bestFit="1" customWidth="1"/>
    <col min="2" max="2" width="23.109375" style="5" bestFit="1" customWidth="1"/>
    <col min="3" max="3" width="21.88671875" style="6" bestFit="1" customWidth="1"/>
    <col min="4" max="4" width="10.77734375" bestFit="1" customWidth="1"/>
  </cols>
  <sheetData>
    <row r="1" spans="1:15" x14ac:dyDescent="0.3">
      <c r="A1" s="4"/>
      <c r="B1" s="8" t="str" vm="139">
        <f>CUBEMEMBER("ThisWorkbookDataModel","[Measures].[Distinct Count of Order_id]")</f>
        <v>Distinct Count of Order_id</v>
      </c>
      <c r="C1" s="9" t="str" vm="85">
        <f>CUBEMEMBER("ThisWorkbookDataModel","[Measures].[Sum of Price]")</f>
        <v>Sum of Price</v>
      </c>
    </row>
    <row r="2" spans="1:15" ht="25.8" x14ac:dyDescent="0.5">
      <c r="A2" s="10" t="str" vm="83">
        <f>CUBEMEMBER("ThisWorkbookDataModel","[Fact_orders].[First_and_Last_name].&amp;[Aahil Redman]")</f>
        <v>Aahil Redman</v>
      </c>
      <c r="B2" s="5" vm="455">
        <f>CUBEVALUE("ThisWorkbookDataModel",$A2,B$1,Slicer_Meal_name1,Slicer_Restaurant_name1,Slicer_Restaurant_type1,Slicer_Clients_sex1,Slicer_Serve_type1,Slicer_hot_cold1)</f>
        <v>168</v>
      </c>
      <c r="C2" s="6" vm="456">
        <f>CUBEVALUE("ThisWorkbookDataModel",$A2,C$1,Slicer_Meal_name1,Slicer_Restaurant_name1,Slicer_Restaurant_type1,Slicer_Clients_sex1,Slicer_Serve_type1,Slicer_hot_cold1)</f>
        <v>17983.770023345947</v>
      </c>
      <c r="F2" s="11" t="s">
        <v>204</v>
      </c>
      <c r="G2" s="12"/>
      <c r="H2" s="12"/>
      <c r="I2" s="12"/>
      <c r="J2" s="12"/>
      <c r="K2" s="12"/>
      <c r="L2" s="12"/>
      <c r="M2" s="12"/>
      <c r="N2" s="12"/>
      <c r="O2" s="12"/>
    </row>
    <row r="3" spans="1:15" x14ac:dyDescent="0.3">
      <c r="A3" s="10" t="str" vm="53">
        <f>CUBEMEMBER("ThisWorkbookDataModel","[Fact_orders].[First_and_Last_name].&amp;[Acacia Slater]")</f>
        <v>Acacia Slater</v>
      </c>
      <c r="B3" s="5" vm="393">
        <f>CUBEVALUE("ThisWorkbookDataModel",$A3,B$1,Slicer_Meal_name1,Slicer_Restaurant_name1,Slicer_Restaurant_type1,Slicer_Clients_sex1,Slicer_Serve_type1,Slicer_hot_cold1)</f>
        <v>161</v>
      </c>
      <c r="C3" s="6" vm="460">
        <f>CUBEVALUE("ThisWorkbookDataModel",$A3,C$1,Slicer_Meal_name1,Slicer_Restaurant_name1,Slicer_Restaurant_type1,Slicer_Clients_sex1,Slicer_Serve_type1,Slicer_hot_cold1)</f>
        <v>16229.55002784729</v>
      </c>
    </row>
    <row r="4" spans="1:15" x14ac:dyDescent="0.3">
      <c r="A4" s="10" t="str" vm="25">
        <f>CUBEMEMBER("ThisWorkbookDataModel","[Fact_orders].[First_and_Last_name].&amp;[Adelina Ashley]")</f>
        <v>Adelina Ashley</v>
      </c>
      <c r="B4" s="5" vm="308">
        <f>CUBEVALUE("ThisWorkbookDataModel",$A4,B$1,Slicer_Meal_name1,Slicer_Restaurant_name1,Slicer_Restaurant_type1,Slicer_Clients_sex1,Slicer_Serve_type1,Slicer_hot_cold1)</f>
        <v>148</v>
      </c>
      <c r="C4" s="6" vm="232">
        <f>CUBEVALUE("ThisWorkbookDataModel",$A4,C$1,Slicer_Meal_name1,Slicer_Restaurant_name1,Slicer_Restaurant_type1,Slicer_Clients_sex1,Slicer_Serve_type1,Slicer_hot_cold1)</f>
        <v>14861.190006256104</v>
      </c>
    </row>
    <row r="5" spans="1:15" x14ac:dyDescent="0.3">
      <c r="A5" s="10" t="str" vm="197">
        <f>CUBEMEMBER("ThisWorkbookDataModel","[Fact_orders].[First_and_Last_name].&amp;[Ahsan Oneil]")</f>
        <v>Ahsan Oneil</v>
      </c>
      <c r="B5" s="5" vm="592">
        <f>CUBEVALUE("ThisWorkbookDataModel",$A5,B$1,Slicer_Meal_name1,Slicer_Restaurant_name1,Slicer_Restaurant_type1,Slicer_Clients_sex1,Slicer_Serve_type1,Slicer_hot_cold1)</f>
        <v>174</v>
      </c>
      <c r="C5" s="6" vm="593">
        <f>CUBEVALUE("ThisWorkbookDataModel",$A5,C$1,Slicer_Meal_name1,Slicer_Restaurant_name1,Slicer_Restaurant_type1,Slicer_Clients_sex1,Slicer_Serve_type1,Slicer_hot_cold1)</f>
        <v>18226.62003326416</v>
      </c>
    </row>
    <row r="6" spans="1:15" x14ac:dyDescent="0.3">
      <c r="A6" s="10" t="str" vm="113">
        <f>CUBEMEMBER("ThisWorkbookDataModel","[Fact_orders].[First_and_Last_name].&amp;[Alexa Stokes]")</f>
        <v>Alexa Stokes</v>
      </c>
      <c r="B6" s="5" vm="520">
        <f>CUBEVALUE("ThisWorkbookDataModel",$A6,B$1,Slicer_Meal_name1,Slicer_Restaurant_name1,Slicer_Restaurant_type1,Slicer_Clients_sex1,Slicer_Serve_type1,Slicer_hot_cold1)</f>
        <v>167</v>
      </c>
      <c r="C6" s="6" vm="521">
        <f>CUBEVALUE("ThisWorkbookDataModel",$A6,C$1,Slicer_Meal_name1,Slicer_Restaurant_name1,Slicer_Restaurant_type1,Slicer_Clients_sex1,Slicer_Serve_type1,Slicer_hot_cold1)</f>
        <v>15989.869995117188</v>
      </c>
    </row>
    <row r="7" spans="1:15" x14ac:dyDescent="0.3">
      <c r="A7" s="10" t="str" vm="169">
        <f>CUBEMEMBER("ThisWorkbookDataModel","[Fact_orders].[First_and_Last_name].&amp;[Alexandru Holmes]")</f>
        <v>Alexandru Holmes</v>
      </c>
      <c r="B7" s="5" vm="392">
        <f>CUBEVALUE("ThisWorkbookDataModel",$A7,B$1,Slicer_Meal_name1,Slicer_Restaurant_name1,Slicer_Restaurant_type1,Slicer_Clients_sex1,Slicer_Serve_type1,Slicer_hot_cold1)</f>
        <v>151</v>
      </c>
      <c r="C7" s="6" vm="320">
        <f>CUBEVALUE("ThisWorkbookDataModel",$A7,C$1,Slicer_Meal_name1,Slicer_Restaurant_name1,Slicer_Restaurant_type1,Slicer_Clients_sex1,Slicer_Serve_type1,Slicer_hot_cold1)</f>
        <v>14526.00004196167</v>
      </c>
    </row>
    <row r="8" spans="1:15" x14ac:dyDescent="0.3">
      <c r="A8" s="10" t="str" vm="138">
        <f>CUBEMEMBER("ThisWorkbookDataModel","[Fact_orders].[First_and_Last_name].&amp;[Alyx Conway]")</f>
        <v>Alyx Conway</v>
      </c>
      <c r="B8" s="5" vm="307">
        <f>CUBEVALUE("ThisWorkbookDataModel",$A8,B$1,Slicer_Meal_name1,Slicer_Restaurant_name1,Slicer_Restaurant_type1,Slicer_Clients_sex1,Slicer_Serve_type1,Slicer_hot_cold1)</f>
        <v>146</v>
      </c>
      <c r="C8" s="6" vm="257">
        <f>CUBEVALUE("ThisWorkbookDataModel",$A8,C$1,Slicer_Meal_name1,Slicer_Restaurant_name1,Slicer_Restaurant_type1,Slicer_Clients_sex1,Slicer_Serve_type1,Slicer_hot_cold1)</f>
        <v>15041.809982299805</v>
      </c>
    </row>
    <row r="9" spans="1:15" x14ac:dyDescent="0.3">
      <c r="A9" s="10" t="str" vm="109">
        <f>CUBEMEMBER("ThisWorkbookDataModel","[Fact_orders].[First_and_Last_name].&amp;[Aman Driscoll]")</f>
        <v>Aman Driscoll</v>
      </c>
      <c r="B9" s="5" vm="512">
        <f>CUBEVALUE("ThisWorkbookDataModel",$A9,B$1,Slicer_Meal_name1,Slicer_Restaurant_name1,Slicer_Restaurant_type1,Slicer_Clients_sex1,Slicer_Serve_type1,Slicer_hot_cold1)</f>
        <v>154</v>
      </c>
      <c r="C9" s="6" vm="513">
        <f>CUBEVALUE("ThisWorkbookDataModel",$A9,C$1,Slicer_Meal_name1,Slicer_Restaurant_name1,Slicer_Restaurant_type1,Slicer_Clients_sex1,Slicer_Serve_type1,Slicer_hot_cold1)</f>
        <v>15803.230001449585</v>
      </c>
    </row>
    <row r="10" spans="1:15" x14ac:dyDescent="0.3">
      <c r="A10" s="10" t="str" vm="82">
        <f>CUBEMEMBER("ThisWorkbookDataModel","[Fact_orders].[First_and_Last_name].&amp;[Aman Mccoy]")</f>
        <v>Aman Mccoy</v>
      </c>
      <c r="B10" s="5" vm="453">
        <f>CUBEVALUE("ThisWorkbookDataModel",$A10,B$1,Slicer_Meal_name1,Slicer_Restaurant_name1,Slicer_Restaurant_type1,Slicer_Clients_sex1,Slicer_Serve_type1,Slicer_hot_cold1)</f>
        <v>131</v>
      </c>
      <c r="C10" s="6" vm="454">
        <f>CUBEVALUE("ThisWorkbookDataModel",$A10,C$1,Slicer_Meal_name1,Slicer_Restaurant_name1,Slicer_Restaurant_type1,Slicer_Clients_sex1,Slicer_Serve_type1,Slicer_hot_cold1)</f>
        <v>13794.190029144287</v>
      </c>
    </row>
    <row r="11" spans="1:15" x14ac:dyDescent="0.3">
      <c r="A11" s="10" t="str" vm="52">
        <f>CUBEMEMBER("ThisWorkbookDataModel","[Fact_orders].[First_and_Last_name].&amp;[Amar Hewitt]")</f>
        <v>Amar Hewitt</v>
      </c>
      <c r="B11" s="5" vm="391">
        <f>CUBEVALUE("ThisWorkbookDataModel",$A11,B$1,Slicer_Meal_name1,Slicer_Restaurant_name1,Slicer_Restaurant_type1,Slicer_Clients_sex1,Slicer_Serve_type1,Slicer_hot_cold1)</f>
        <v>169</v>
      </c>
      <c r="C11" s="6" vm="398">
        <f>CUBEVALUE("ThisWorkbookDataModel",$A11,C$1,Slicer_Meal_name1,Slicer_Restaurant_name1,Slicer_Restaurant_type1,Slicer_Clients_sex1,Slicer_Serve_type1,Slicer_hot_cold1)</f>
        <v>17600.480009078979</v>
      </c>
    </row>
    <row r="12" spans="1:15" x14ac:dyDescent="0.3">
      <c r="A12" s="10" t="str" vm="24">
        <f>CUBEMEMBER("ThisWorkbookDataModel","[Fact_orders].[First_and_Last_name].&amp;[Amara Shelton]")</f>
        <v>Amara Shelton</v>
      </c>
      <c r="B12" s="5" vm="306">
        <f>CUBEVALUE("ThisWorkbookDataModel",$A12,B$1,Slicer_Meal_name1,Slicer_Restaurant_name1,Slicer_Restaurant_type1,Slicer_Clients_sex1,Slicer_Serve_type1,Slicer_hot_cold1)</f>
        <v>158</v>
      </c>
      <c r="C12" s="6" vm="231">
        <f>CUBEVALUE("ThisWorkbookDataModel",$A12,C$1,Slicer_Meal_name1,Slicer_Restaurant_name1,Slicer_Restaurant_type1,Slicer_Clients_sex1,Slicer_Serve_type1,Slicer_hot_cold1)</f>
        <v>17508.969999313354</v>
      </c>
    </row>
    <row r="13" spans="1:15" x14ac:dyDescent="0.3">
      <c r="A13" s="10" t="str" vm="196">
        <f>CUBEMEMBER("ThisWorkbookDataModel","[Fact_orders].[First_and_Last_name].&amp;[Amina Hogan]")</f>
        <v>Amina Hogan</v>
      </c>
      <c r="B13" s="5" vm="590">
        <f>CUBEVALUE("ThisWorkbookDataModel",$A13,B$1,Slicer_Meal_name1,Slicer_Restaurant_name1,Slicer_Restaurant_type1,Slicer_Clients_sex1,Slicer_Serve_type1,Slicer_hot_cold1)</f>
        <v>146</v>
      </c>
      <c r="C13" s="6" vm="591">
        <f>CUBEVALUE("ThisWorkbookDataModel",$A13,C$1,Slicer_Meal_name1,Slicer_Restaurant_name1,Slicer_Restaurant_type1,Slicer_Clients_sex1,Slicer_Serve_type1,Slicer_hot_cold1)</f>
        <v>15473.160037994385</v>
      </c>
    </row>
    <row r="14" spans="1:15" x14ac:dyDescent="0.3">
      <c r="A14" s="10" t="str" vm="144">
        <f>CUBEMEMBER("ThisWorkbookDataModel","[Fact_orders].[First_and_Last_name].&amp;[Amman Zavala]")</f>
        <v>Amman Zavala</v>
      </c>
      <c r="B14" s="5" vm="536">
        <f>CUBEVALUE("ThisWorkbookDataModel",$A14,B$1,Slicer_Meal_name1,Slicer_Restaurant_name1,Slicer_Restaurant_type1,Slicer_Clients_sex1,Slicer_Serve_type1,Slicer_hot_cold1)</f>
        <v>165</v>
      </c>
      <c r="C14" s="6" vm="537">
        <f>CUBEVALUE("ThisWorkbookDataModel",$A14,C$1,Slicer_Meal_name1,Slicer_Restaurant_name1,Slicer_Restaurant_type1,Slicer_Clients_sex1,Slicer_Serve_type1,Slicer_hot_cold1)</f>
        <v>16607.260025024414</v>
      </c>
    </row>
    <row r="15" spans="1:15" x14ac:dyDescent="0.3">
      <c r="A15" s="10" t="str" vm="168">
        <f>CUBEMEMBER("ThisWorkbookDataModel","[Fact_orders].[First_and_Last_name].&amp;[Amrit Haworth]")</f>
        <v>Amrit Haworth</v>
      </c>
      <c r="B15" s="5" vm="390">
        <f>CUBEVALUE("ThisWorkbookDataModel",$A15,B$1,Slicer_Meal_name1,Slicer_Restaurant_name1,Slicer_Restaurant_type1,Slicer_Clients_sex1,Slicer_Serve_type1,Slicer_hot_cold1)</f>
        <v>133</v>
      </c>
      <c r="C15" s="6" vm="344">
        <f>CUBEVALUE("ThisWorkbookDataModel",$A15,C$1,Slicer_Meal_name1,Slicer_Restaurant_name1,Slicer_Restaurant_type1,Slicer_Clients_sex1,Slicer_Serve_type1,Slicer_hot_cold1)</f>
        <v>13709.599983215332</v>
      </c>
    </row>
    <row r="16" spans="1:15" x14ac:dyDescent="0.3">
      <c r="A16" s="10" t="str" vm="137">
        <f>CUBEMEMBER("ThisWorkbookDataModel","[Fact_orders].[First_and_Last_name].&amp;[Amy-Louise Mayo]")</f>
        <v>Amy-Louise Mayo</v>
      </c>
      <c r="B16" s="5" vm="305">
        <f>CUBEVALUE("ThisWorkbookDataModel",$A16,B$1,Slicer_Meal_name1,Slicer_Restaurant_name1,Slicer_Restaurant_type1,Slicer_Clients_sex1,Slicer_Serve_type1,Slicer_hot_cold1)</f>
        <v>155</v>
      </c>
      <c r="C16" s="6" vm="256">
        <f>CUBEVALUE("ThisWorkbookDataModel",$A16,C$1,Slicer_Meal_name1,Slicer_Restaurant_name1,Slicer_Restaurant_type1,Slicer_Clients_sex1,Slicer_Serve_type1,Slicer_hot_cold1)</f>
        <v>15862.440052032471</v>
      </c>
    </row>
    <row r="17" spans="1:3" x14ac:dyDescent="0.3">
      <c r="A17" s="10" t="str" vm="54">
        <f>CUBEMEMBER("ThisWorkbookDataModel","[Fact_orders].[First_and_Last_name].&amp;[Anayah Lee]")</f>
        <v>Anayah Lee</v>
      </c>
      <c r="B17" s="5" vm="522">
        <f>CUBEVALUE("ThisWorkbookDataModel",$A17,B$1,Slicer_Meal_name1,Slicer_Restaurant_name1,Slicer_Restaurant_type1,Slicer_Clients_sex1,Slicer_Serve_type1,Slicer_hot_cold1)</f>
        <v>155</v>
      </c>
      <c r="C17" s="6" vm="458">
        <f>CUBEVALUE("ThisWorkbookDataModel",$A17,C$1,Slicer_Meal_name1,Slicer_Restaurant_name1,Slicer_Restaurant_type1,Slicer_Clients_sex1,Slicer_Serve_type1,Slicer_hot_cold1)</f>
        <v>14991.539978027344</v>
      </c>
    </row>
    <row r="18" spans="1:3" x14ac:dyDescent="0.3">
      <c r="A18" s="10" t="str" vm="81">
        <f>CUBEMEMBER("ThisWorkbookDataModel","[Fact_orders].[First_and_Last_name].&amp;[Anisah Downs]")</f>
        <v>Anisah Downs</v>
      </c>
      <c r="B18" s="5" vm="451">
        <f>CUBEVALUE("ThisWorkbookDataModel",$A18,B$1,Slicer_Meal_name1,Slicer_Restaurant_name1,Slicer_Restaurant_type1,Slicer_Clients_sex1,Slicer_Serve_type1,Slicer_hot_cold1)</f>
        <v>136</v>
      </c>
      <c r="C18" s="6" vm="452">
        <f>CUBEVALUE("ThisWorkbookDataModel",$A18,C$1,Slicer_Meal_name1,Slicer_Restaurant_name1,Slicer_Restaurant_type1,Slicer_Clients_sex1,Slicer_Serve_type1,Slicer_hot_cold1)</f>
        <v>13372.40997505188</v>
      </c>
    </row>
    <row r="19" spans="1:3" x14ac:dyDescent="0.3">
      <c r="A19" s="10" t="str" vm="198">
        <f>CUBEMEMBER("ThisWorkbookDataModel","[Fact_orders].[First_and_Last_name].&amp;[Anton Ray]")</f>
        <v>Anton Ray</v>
      </c>
      <c r="B19" s="5" vm="594">
        <f>CUBEVALUE("ThisWorkbookDataModel",$A19,B$1,Slicer_Meal_name1,Slicer_Restaurant_name1,Slicer_Restaurant_type1,Slicer_Clients_sex1,Slicer_Serve_type1,Slicer_hot_cold1)</f>
        <v>171</v>
      </c>
      <c r="C19" s="6" vm="595">
        <f>CUBEVALUE("ThisWorkbookDataModel",$A19,C$1,Slicer_Meal_name1,Slicer_Restaurant_name1,Slicer_Restaurant_type1,Slicer_Clients_sex1,Slicer_Serve_type1,Slicer_hot_cold1)</f>
        <v>18985.330009460449</v>
      </c>
    </row>
    <row r="20" spans="1:3" x14ac:dyDescent="0.3">
      <c r="A20" s="10" t="str" vm="23">
        <f>CUBEMEMBER("ThisWorkbookDataModel","[Fact_orders].[First_and_Last_name].&amp;[Ari Barr]")</f>
        <v>Ari Barr</v>
      </c>
      <c r="B20" s="5" vm="304">
        <f>CUBEVALUE("ThisWorkbookDataModel",$A20,B$1,Slicer_Meal_name1,Slicer_Restaurant_name1,Slicer_Restaurant_type1,Slicer_Clients_sex1,Slicer_Serve_type1,Slicer_hot_cold1)</f>
        <v>150</v>
      </c>
      <c r="C20" s="6" vm="230">
        <f>CUBEVALUE("ThisWorkbookDataModel",$A20,C$1,Slicer_Meal_name1,Slicer_Restaurant_name1,Slicer_Restaurant_type1,Slicer_Clients_sex1,Slicer_Serve_type1,Slicer_hot_cold1)</f>
        <v>14297.270002365112</v>
      </c>
    </row>
    <row r="21" spans="1:3" x14ac:dyDescent="0.3">
      <c r="A21" s="10" t="str" vm="195">
        <f>CUBEMEMBER("ThisWorkbookDataModel","[Fact_orders].[First_and_Last_name].&amp;[Arisha Irving]")</f>
        <v>Arisha Irving</v>
      </c>
      <c r="B21" s="5" vm="588">
        <f>CUBEVALUE("ThisWorkbookDataModel",$A21,B$1,Slicer_Meal_name1,Slicer_Restaurant_name1,Slicer_Restaurant_type1,Slicer_Clients_sex1,Slicer_Serve_type1,Slicer_hot_cold1)</f>
        <v>158</v>
      </c>
      <c r="C21" s="6" vm="589">
        <f>CUBEVALUE("ThisWorkbookDataModel",$A21,C$1,Slicer_Meal_name1,Slicer_Restaurant_name1,Slicer_Restaurant_type1,Slicer_Clients_sex1,Slicer_Serve_type1,Slicer_hot_cold1)</f>
        <v>16935.390022277832</v>
      </c>
    </row>
    <row r="22" spans="1:3" x14ac:dyDescent="0.3">
      <c r="A22" s="10" t="str" vm="203">
        <f>CUBEMEMBER("ThisWorkbookDataModel","[Fact_orders].[First_and_Last_name].&amp;[Ariya Armstrong]")</f>
        <v>Ariya Armstrong</v>
      </c>
      <c r="B22" s="5" vm="604">
        <f>CUBEVALUE("ThisWorkbookDataModel",$A22,B$1,Slicer_Meal_name1,Slicer_Restaurant_name1,Slicer_Restaurant_type1,Slicer_Clients_sex1,Slicer_Serve_type1,Slicer_hot_cold1)</f>
        <v>150</v>
      </c>
      <c r="C22" s="6" vm="605">
        <f>CUBEVALUE("ThisWorkbookDataModel",$A22,C$1,Slicer_Meal_name1,Slicer_Restaurant_name1,Slicer_Restaurant_type1,Slicer_Clients_sex1,Slicer_Serve_type1,Slicer_hot_cold1)</f>
        <v>14795.620012283325</v>
      </c>
    </row>
    <row r="23" spans="1:3" x14ac:dyDescent="0.3">
      <c r="A23" s="10" t="str" vm="167">
        <f>CUBEMEMBER("ThisWorkbookDataModel","[Fact_orders].[First_and_Last_name].&amp;[Armaan Weston]")</f>
        <v>Armaan Weston</v>
      </c>
      <c r="B23" s="5" vm="389">
        <f>CUBEVALUE("ThisWorkbookDataModel",$A23,B$1,Slicer_Meal_name1,Slicer_Restaurant_name1,Slicer_Restaurant_type1,Slicer_Clients_sex1,Slicer_Serve_type1,Slicer_hot_cold1)</f>
        <v>162</v>
      </c>
      <c r="C23" s="6" vm="319">
        <f>CUBEVALUE("ThisWorkbookDataModel",$A23,C$1,Slicer_Meal_name1,Slicer_Restaurant_name1,Slicer_Restaurant_type1,Slicer_Clients_sex1,Slicer_Serve_type1,Slicer_hot_cold1)</f>
        <v>16991.520008087158</v>
      </c>
    </row>
    <row r="24" spans="1:3" x14ac:dyDescent="0.3">
      <c r="A24" s="10" t="str" vm="136">
        <f>CUBEMEMBER("ThisWorkbookDataModel","[Fact_orders].[First_and_Last_name].&amp;[Asia Tang]")</f>
        <v>Asia Tang</v>
      </c>
      <c r="B24" s="5" vm="303">
        <f>CUBEVALUE("ThisWorkbookDataModel",$A24,B$1,Slicer_Meal_name1,Slicer_Restaurant_name1,Slicer_Restaurant_type1,Slicer_Clients_sex1,Slicer_Serve_type1,Slicer_hot_cold1)</f>
        <v>176</v>
      </c>
      <c r="C24" s="6" vm="255">
        <f>CUBEVALUE("ThisWorkbookDataModel",$A24,C$1,Slicer_Meal_name1,Slicer_Restaurant_name1,Slicer_Restaurant_type1,Slicer_Clients_sex1,Slicer_Serve_type1,Slicer_hot_cold1)</f>
        <v>18811.720024108887</v>
      </c>
    </row>
    <row r="25" spans="1:3" x14ac:dyDescent="0.3">
      <c r="A25" s="10" t="str" vm="27">
        <f>CUBEMEMBER("ThisWorkbookDataModel","[Fact_orders].[First_and_Last_name].&amp;[Atlanta Cunningham]")</f>
        <v>Atlanta Cunningham</v>
      </c>
      <c r="B25" s="5" vm="523">
        <f>CUBEVALUE("ThisWorkbookDataModel",$A25,B$1,Slicer_Meal_name1,Slicer_Restaurant_name1,Slicer_Restaurant_type1,Slicer_Clients_sex1,Slicer_Serve_type1,Slicer_hot_cold1)</f>
        <v>140</v>
      </c>
      <c r="C25" s="6" vm="459">
        <f>CUBEVALUE("ThisWorkbookDataModel",$A25,C$1,Slicer_Meal_name1,Slicer_Restaurant_name1,Slicer_Restaurant_type1,Slicer_Clients_sex1,Slicer_Serve_type1,Slicer_hot_cold1)</f>
        <v>15366.740015029907</v>
      </c>
    </row>
    <row r="26" spans="1:3" x14ac:dyDescent="0.3">
      <c r="A26" s="10" t="str" vm="80">
        <f>CUBEMEMBER("ThisWorkbookDataModel","[Fact_orders].[First_and_Last_name].&amp;[Axl Bull]")</f>
        <v>Axl Bull</v>
      </c>
      <c r="B26" s="5" vm="449">
        <f>CUBEVALUE("ThisWorkbookDataModel",$A26,B$1,Slicer_Meal_name1,Slicer_Restaurant_name1,Slicer_Restaurant_type1,Slicer_Clients_sex1,Slicer_Serve_type1,Slicer_hot_cold1)</f>
        <v>129</v>
      </c>
      <c r="C26" s="6" vm="450">
        <f>CUBEVALUE("ThisWorkbookDataModel",$A26,C$1,Slicer_Meal_name1,Slicer_Restaurant_name1,Slicer_Restaurant_type1,Slicer_Clients_sex1,Slicer_Serve_type1,Slicer_hot_cold1)</f>
        <v>12252.380033493042</v>
      </c>
    </row>
    <row r="27" spans="1:3" x14ac:dyDescent="0.3">
      <c r="A27" s="10" t="str" vm="26">
        <f>CUBEMEMBER("ThisWorkbookDataModel","[Fact_orders].[First_and_Last_name].&amp;[Aydin Hirst]")</f>
        <v>Aydin Hirst</v>
      </c>
      <c r="B27" s="5" vm="388">
        <f>CUBEVALUE("ThisWorkbookDataModel",$A27,B$1,Slicer_Meal_name1,Slicer_Restaurant_name1,Slicer_Restaurant_type1,Slicer_Clients_sex1,Slicer_Serve_type1,Slicer_hot_cold1)</f>
        <v>148</v>
      </c>
      <c r="C27" s="6" vm="258">
        <f>CUBEVALUE("ThisWorkbookDataModel",$A27,C$1,Slicer_Meal_name1,Slicer_Restaurant_name1,Slicer_Restaurant_type1,Slicer_Clients_sex1,Slicer_Serve_type1,Slicer_hot_cold1)</f>
        <v>15186.150045394897</v>
      </c>
    </row>
    <row r="28" spans="1:3" x14ac:dyDescent="0.3">
      <c r="A28" s="10" t="str" vm="22">
        <f>CUBEMEMBER("ThisWorkbookDataModel","[Fact_orders].[First_and_Last_name].&amp;[Barbara Hayward]")</f>
        <v>Barbara Hayward</v>
      </c>
      <c r="B28" s="5" vm="302">
        <f>CUBEVALUE("ThisWorkbookDataModel",$A28,B$1,Slicer_Meal_name1,Slicer_Restaurant_name1,Slicer_Restaurant_type1,Slicer_Clients_sex1,Slicer_Serve_type1,Slicer_hot_cold1)</f>
        <v>147</v>
      </c>
      <c r="C28" s="6" vm="229">
        <f>CUBEVALUE("ThisWorkbookDataModel",$A28,C$1,Slicer_Meal_name1,Slicer_Restaurant_name1,Slicer_Restaurant_type1,Slicer_Clients_sex1,Slicer_Serve_type1,Slicer_hot_cold1)</f>
        <v>15576.150003433228</v>
      </c>
    </row>
    <row r="29" spans="1:3" x14ac:dyDescent="0.3">
      <c r="A29" s="10" t="str" vm="194">
        <f>CUBEMEMBER("ThisWorkbookDataModel","[Fact_orders].[First_and_Last_name].&amp;[Bilaal Berry]")</f>
        <v>Bilaal Berry</v>
      </c>
      <c r="B29" s="5" vm="586">
        <f>CUBEVALUE("ThisWorkbookDataModel",$A29,B$1,Slicer_Meal_name1,Slicer_Restaurant_name1,Slicer_Restaurant_type1,Slicer_Clients_sex1,Slicer_Serve_type1,Slicer_hot_cold1)</f>
        <v>168</v>
      </c>
      <c r="C29" s="6" vm="587">
        <f>CUBEVALUE("ThisWorkbookDataModel",$A29,C$1,Slicer_Meal_name1,Slicer_Restaurant_name1,Slicer_Restaurant_type1,Slicer_Clients_sex1,Slicer_Serve_type1,Slicer_hot_cold1)</f>
        <v>18161.409997940063</v>
      </c>
    </row>
    <row r="30" spans="1:3" x14ac:dyDescent="0.3">
      <c r="A30" s="10" t="str" vm="30">
        <f>CUBEMEMBER("ThisWorkbookDataModel","[Fact_orders].[First_and_Last_name].&amp;[Blake Dyer]")</f>
        <v>Blake Dyer</v>
      </c>
      <c r="B30" s="5" vm="525">
        <f>CUBEVALUE("ThisWorkbookDataModel",$A30,B$1,Slicer_Meal_name1,Slicer_Restaurant_name1,Slicer_Restaurant_type1,Slicer_Clients_sex1,Slicer_Serve_type1,Slicer_hot_cold1)</f>
        <v>160</v>
      </c>
      <c r="C30" s="6" vm="463">
        <f>CUBEVALUE("ThisWorkbookDataModel",$A30,C$1,Slicer_Meal_name1,Slicer_Restaurant_name1,Slicer_Restaurant_type1,Slicer_Clients_sex1,Slicer_Serve_type1,Slicer_hot_cold1)</f>
        <v>15868.499965667725</v>
      </c>
    </row>
    <row r="31" spans="1:3" x14ac:dyDescent="0.3">
      <c r="A31" s="10" t="str" vm="166">
        <f>CUBEMEMBER("ThisWorkbookDataModel","[Fact_orders].[First_and_Last_name].&amp;[Blane Compton]")</f>
        <v>Blane Compton</v>
      </c>
      <c r="B31" s="5" vm="387">
        <f>CUBEVALUE("ThisWorkbookDataModel",$A31,B$1,Slicer_Meal_name1,Slicer_Restaurant_name1,Slicer_Restaurant_type1,Slicer_Clients_sex1,Slicer_Serve_type1,Slicer_hot_cold1)</f>
        <v>150</v>
      </c>
      <c r="C31" s="6" vm="318">
        <f>CUBEVALUE("ThisWorkbookDataModel",$A31,C$1,Slicer_Meal_name1,Slicer_Restaurant_name1,Slicer_Restaurant_type1,Slicer_Clients_sex1,Slicer_Serve_type1,Slicer_hot_cold1)</f>
        <v>16091.360000610352</v>
      </c>
    </row>
    <row r="32" spans="1:3" x14ac:dyDescent="0.3">
      <c r="A32" s="10" t="str" vm="135">
        <f>CUBEMEMBER("ThisWorkbookDataModel","[Fact_orders].[First_and_Last_name].&amp;[Bobbie Cochran]")</f>
        <v>Bobbie Cochran</v>
      </c>
      <c r="B32" s="5" vm="301">
        <f>CUBEVALUE("ThisWorkbookDataModel",$A32,B$1,Slicer_Meal_name1,Slicer_Restaurant_name1,Slicer_Restaurant_type1,Slicer_Clients_sex1,Slicer_Serve_type1,Slicer_hot_cold1)</f>
        <v>170</v>
      </c>
      <c r="C32" s="6" vm="254">
        <f>CUBEVALUE("ThisWorkbookDataModel",$A32,C$1,Slicer_Meal_name1,Slicer_Restaurant_name1,Slicer_Restaurant_type1,Slicer_Clients_sex1,Slicer_Serve_type1,Slicer_hot_cold1)</f>
        <v>18498.209993362427</v>
      </c>
    </row>
    <row r="33" spans="1:3" x14ac:dyDescent="0.3">
      <c r="A33" s="10" t="str" vm="199">
        <f>CUBEMEMBER("ThisWorkbookDataModel","[Fact_orders].[First_and_Last_name].&amp;[Bonita Benton]")</f>
        <v>Bonita Benton</v>
      </c>
      <c r="B33" s="5" vm="596">
        <f>CUBEVALUE("ThisWorkbookDataModel",$A33,B$1,Slicer_Meal_name1,Slicer_Restaurant_name1,Slicer_Restaurant_type1,Slicer_Clients_sex1,Slicer_Serve_type1,Slicer_hot_cold1)</f>
        <v>126</v>
      </c>
      <c r="C33" s="6" vm="597">
        <f>CUBEVALUE("ThisWorkbookDataModel",$A33,C$1,Slicer_Meal_name1,Slicer_Restaurant_name1,Slicer_Restaurant_type1,Slicer_Clients_sex1,Slicer_Serve_type1,Slicer_hot_cold1)</f>
        <v>12119.479978561401</v>
      </c>
    </row>
    <row r="34" spans="1:3" x14ac:dyDescent="0.3">
      <c r="A34" s="10" t="str" vm="79">
        <f>CUBEMEMBER("ThisWorkbookDataModel","[Fact_orders].[First_and_Last_name].&amp;[Brandi Travis]")</f>
        <v>Brandi Travis</v>
      </c>
      <c r="B34" s="5" vm="447">
        <f>CUBEVALUE("ThisWorkbookDataModel",$A34,B$1,Slicer_Meal_name1,Slicer_Restaurant_name1,Slicer_Restaurant_type1,Slicer_Clients_sex1,Slicer_Serve_type1,Slicer_hot_cold1)</f>
        <v>167</v>
      </c>
      <c r="C34" s="6" vm="448">
        <f>CUBEVALUE("ThisWorkbookDataModel",$A34,C$1,Slicer_Meal_name1,Slicer_Restaurant_name1,Slicer_Restaurant_type1,Slicer_Clients_sex1,Slicer_Serve_type1,Slicer_hot_cold1)</f>
        <v>16956.350019454956</v>
      </c>
    </row>
    <row r="35" spans="1:3" x14ac:dyDescent="0.3">
      <c r="A35" s="10" t="str" vm="51">
        <f>CUBEMEMBER("ThisWorkbookDataModel","[Fact_orders].[First_and_Last_name].&amp;[Bridget Colley]")</f>
        <v>Bridget Colley</v>
      </c>
      <c r="B35" s="5" vm="386">
        <f>CUBEVALUE("ThisWorkbookDataModel",$A35,B$1,Slicer_Meal_name1,Slicer_Restaurant_name1,Slicer_Restaurant_type1,Slicer_Clients_sex1,Slicer_Serve_type1,Slicer_hot_cold1)</f>
        <v>156</v>
      </c>
      <c r="C35" s="6" vm="397">
        <f>CUBEVALUE("ThisWorkbookDataModel",$A35,C$1,Slicer_Meal_name1,Slicer_Restaurant_name1,Slicer_Restaurant_type1,Slicer_Clients_sex1,Slicer_Serve_type1,Slicer_hot_cold1)</f>
        <v>15752.53000831604</v>
      </c>
    </row>
    <row r="36" spans="1:3" x14ac:dyDescent="0.3">
      <c r="A36" s="10" t="str" vm="21">
        <f>CUBEMEMBER("ThisWorkbookDataModel","[Fact_orders].[First_and_Last_name].&amp;[Bridie Morales]")</f>
        <v>Bridie Morales</v>
      </c>
      <c r="B36" s="5" vm="300">
        <f>CUBEVALUE("ThisWorkbookDataModel",$A36,B$1,Slicer_Meal_name1,Slicer_Restaurant_name1,Slicer_Restaurant_type1,Slicer_Clients_sex1,Slicer_Serve_type1,Slicer_hot_cold1)</f>
        <v>156</v>
      </c>
      <c r="C36" s="6" vm="228">
        <f>CUBEVALUE("ThisWorkbookDataModel",$A36,C$1,Slicer_Meal_name1,Slicer_Restaurant_name1,Slicer_Restaurant_type1,Slicer_Clients_sex1,Slicer_Serve_type1,Slicer_hot_cold1)</f>
        <v>15348.940013885498</v>
      </c>
    </row>
    <row r="37" spans="1:3" x14ac:dyDescent="0.3">
      <c r="A37" s="10" t="str" vm="193">
        <f>CUBEMEMBER("ThisWorkbookDataModel","[Fact_orders].[First_and_Last_name].&amp;[Briony Plummer]")</f>
        <v>Briony Plummer</v>
      </c>
      <c r="B37" s="5" vm="584">
        <f>CUBEVALUE("ThisWorkbookDataModel",$A37,B$1,Slicer_Meal_name1,Slicer_Restaurant_name1,Slicer_Restaurant_type1,Slicer_Clients_sex1,Slicer_Serve_type1,Slicer_hot_cold1)</f>
        <v>146</v>
      </c>
      <c r="C37" s="6" vm="585">
        <f>CUBEVALUE("ThisWorkbookDataModel",$A37,C$1,Slicer_Meal_name1,Slicer_Restaurant_name1,Slicer_Restaurant_type1,Slicer_Clients_sex1,Slicer_Serve_type1,Slicer_hot_cold1)</f>
        <v>14449.079998016357</v>
      </c>
    </row>
    <row r="38" spans="1:3" x14ac:dyDescent="0.3">
      <c r="A38" s="10" t="str" vm="57">
        <f>CUBEMEMBER("ThisWorkbookDataModel","[Fact_orders].[First_and_Last_name].&amp;[Bryson Lynch]")</f>
        <v>Bryson Lynch</v>
      </c>
      <c r="B38" s="5" vm="403">
        <f>CUBEVALUE("ThisWorkbookDataModel",$A38,B$1,Slicer_Meal_name1,Slicer_Restaurant_name1,Slicer_Restaurant_type1,Slicer_Clients_sex1,Slicer_Serve_type1,Slicer_hot_cold1)</f>
        <v>152</v>
      </c>
      <c r="C38" s="6" vm="404">
        <f>CUBEVALUE("ThisWorkbookDataModel",$A38,C$1,Slicer_Meal_name1,Slicer_Restaurant_name1,Slicer_Restaurant_type1,Slicer_Clients_sex1,Slicer_Serve_type1,Slicer_hot_cold1)</f>
        <v>16157.860019683838</v>
      </c>
    </row>
    <row r="39" spans="1:3" x14ac:dyDescent="0.3">
      <c r="A39" s="10" t="str" vm="165">
        <f>CUBEMEMBER("ThisWorkbookDataModel","[Fact_orders].[First_and_Last_name].&amp;[Callen Dodd]")</f>
        <v>Callen Dodd</v>
      </c>
      <c r="B39" s="5" vm="385">
        <f>CUBEVALUE("ThisWorkbookDataModel",$A39,B$1,Slicer_Meal_name1,Slicer_Restaurant_name1,Slicer_Restaurant_type1,Slicer_Clients_sex1,Slicer_Serve_type1,Slicer_hot_cold1)</f>
        <v>149</v>
      </c>
      <c r="C39" s="6" vm="317">
        <f>CUBEVALUE("ThisWorkbookDataModel",$A39,C$1,Slicer_Meal_name1,Slicer_Restaurant_name1,Slicer_Restaurant_type1,Slicer_Clients_sex1,Slicer_Serve_type1,Slicer_hot_cold1)</f>
        <v>17169.390035629272</v>
      </c>
    </row>
    <row r="40" spans="1:3" x14ac:dyDescent="0.3">
      <c r="A40" s="10" t="str" vm="134">
        <f>CUBEMEMBER("ThisWorkbookDataModel","[Fact_orders].[First_and_Last_name].&amp;[Campbell Alvarez]")</f>
        <v>Campbell Alvarez</v>
      </c>
      <c r="B40" s="5" vm="299">
        <f>CUBEVALUE("ThisWorkbookDataModel",$A40,B$1,Slicer_Meal_name1,Slicer_Restaurant_name1,Slicer_Restaurant_type1,Slicer_Clients_sex1,Slicer_Serve_type1,Slicer_hot_cold1)</f>
        <v>142</v>
      </c>
      <c r="C40" s="6" vm="253">
        <f>CUBEVALUE("ThisWorkbookDataModel",$A40,C$1,Slicer_Meal_name1,Slicer_Restaurant_name1,Slicer_Restaurant_type1,Slicer_Clients_sex1,Slicer_Serve_type1,Slicer_hot_cold1)</f>
        <v>14714.090017318726</v>
      </c>
    </row>
    <row r="41" spans="1:3" x14ac:dyDescent="0.3">
      <c r="A41" s="10" t="str" vm="108">
        <f>CUBEMEMBER("ThisWorkbookDataModel","[Fact_orders].[First_and_Last_name].&amp;[Carmen Calvert]")</f>
        <v>Carmen Calvert</v>
      </c>
      <c r="B41" s="5" vm="510">
        <f>CUBEVALUE("ThisWorkbookDataModel",$A41,B$1,Slicer_Meal_name1,Slicer_Restaurant_name1,Slicer_Restaurant_type1,Slicer_Clients_sex1,Slicer_Serve_type1,Slicer_hot_cold1)</f>
        <v>168</v>
      </c>
      <c r="C41" s="6" vm="511">
        <f>CUBEVALUE("ThisWorkbookDataModel",$A41,C$1,Slicer_Meal_name1,Slicer_Restaurant_name1,Slicer_Restaurant_type1,Slicer_Clients_sex1,Slicer_Serve_type1,Slicer_hot_cold1)</f>
        <v>17871.099994659424</v>
      </c>
    </row>
    <row r="42" spans="1:3" x14ac:dyDescent="0.3">
      <c r="A42" s="10" t="str" vm="78">
        <f>CUBEMEMBER("ThisWorkbookDataModel","[Fact_orders].[First_and_Last_name].&amp;[Cassidy Villa]")</f>
        <v>Cassidy Villa</v>
      </c>
      <c r="B42" s="5" vm="445">
        <f>CUBEVALUE("ThisWorkbookDataModel",$A42,B$1,Slicer_Meal_name1,Slicer_Restaurant_name1,Slicer_Restaurant_type1,Slicer_Clients_sex1,Slicer_Serve_type1,Slicer_hot_cold1)</f>
        <v>141</v>
      </c>
      <c r="C42" s="6" vm="446">
        <f>CUBEVALUE("ThisWorkbookDataModel",$A42,C$1,Slicer_Meal_name1,Slicer_Restaurant_name1,Slicer_Restaurant_type1,Slicer_Clients_sex1,Slicer_Serve_type1,Slicer_hot_cold1)</f>
        <v>13268.630041122437</v>
      </c>
    </row>
    <row r="43" spans="1:3" x14ac:dyDescent="0.3">
      <c r="A43" s="10" t="str" vm="50">
        <f>CUBEMEMBER("ThisWorkbookDataModel","[Fact_orders].[First_and_Last_name].&amp;[Cavan Bates]")</f>
        <v>Cavan Bates</v>
      </c>
      <c r="B43" s="5" vm="384">
        <f>CUBEVALUE("ThisWorkbookDataModel",$A43,B$1,Slicer_Meal_name1,Slicer_Restaurant_name1,Slicer_Restaurant_type1,Slicer_Clients_sex1,Slicer_Serve_type1,Slicer_hot_cold1)</f>
        <v>166</v>
      </c>
      <c r="C43" s="6" vm="343">
        <f>CUBEVALUE("ThisWorkbookDataModel",$A43,C$1,Slicer_Meal_name1,Slicer_Restaurant_name1,Slicer_Restaurant_type1,Slicer_Clients_sex1,Slicer_Serve_type1,Slicer_hot_cold1)</f>
        <v>17791.62998008728</v>
      </c>
    </row>
    <row r="44" spans="1:3" x14ac:dyDescent="0.3">
      <c r="A44" s="10" t="str" vm="20">
        <f>CUBEMEMBER("ThisWorkbookDataModel","[Fact_orders].[First_and_Last_name].&amp;[Cecil Hatfield]")</f>
        <v>Cecil Hatfield</v>
      </c>
      <c r="B44" s="5" vm="298">
        <f>CUBEVALUE("ThisWorkbookDataModel",$A44,B$1,Slicer_Meal_name1,Slicer_Restaurant_name1,Slicer_Restaurant_type1,Slicer_Clients_sex1,Slicer_Serve_type1,Slicer_hot_cold1)</f>
        <v>158</v>
      </c>
      <c r="C44" s="6" vm="227">
        <f>CUBEVALUE("ThisWorkbookDataModel",$A44,C$1,Slicer_Meal_name1,Slicer_Restaurant_name1,Slicer_Restaurant_type1,Slicer_Clients_sex1,Slicer_Serve_type1,Slicer_hot_cold1)</f>
        <v>15226.970018386841</v>
      </c>
    </row>
    <row r="45" spans="1:3" x14ac:dyDescent="0.3">
      <c r="A45" s="10" t="str" vm="192">
        <f>CUBEMEMBER("ThisWorkbookDataModel","[Fact_orders].[First_and_Last_name].&amp;[Chanel Paine]")</f>
        <v>Chanel Paine</v>
      </c>
      <c r="B45" s="5" vm="582">
        <f>CUBEVALUE("ThisWorkbookDataModel",$A45,B$1,Slicer_Meal_name1,Slicer_Restaurant_name1,Slicer_Restaurant_type1,Slicer_Clients_sex1,Slicer_Serve_type1,Slicer_hot_cold1)</f>
        <v>160</v>
      </c>
      <c r="C45" s="6" vm="583">
        <f>CUBEVALUE("ThisWorkbookDataModel",$A45,C$1,Slicer_Meal_name1,Slicer_Restaurant_name1,Slicer_Restaurant_type1,Slicer_Clients_sex1,Slicer_Serve_type1,Slicer_hot_cold1)</f>
        <v>15567.230056762695</v>
      </c>
    </row>
    <row r="46" spans="1:3" x14ac:dyDescent="0.3">
      <c r="A46" s="10" t="str" vm="88">
        <f>CUBEMEMBER("ThisWorkbookDataModel","[Fact_orders].[First_and_Last_name].&amp;[Christina Blankenship]")</f>
        <v>Christina Blankenship</v>
      </c>
      <c r="B46" s="5" vm="470">
        <f>CUBEVALUE("ThisWorkbookDataModel",$A46,B$1,Slicer_Meal_name1,Slicer_Restaurant_name1,Slicer_Restaurant_type1,Slicer_Clients_sex1,Slicer_Serve_type1,Slicer_hot_cold1)</f>
        <v>148</v>
      </c>
      <c r="C46" s="6" vm="471">
        <f>CUBEVALUE("ThisWorkbookDataModel",$A46,C$1,Slicer_Meal_name1,Slicer_Restaurant_name1,Slicer_Restaurant_type1,Slicer_Clients_sex1,Slicer_Serve_type1,Slicer_hot_cold1)</f>
        <v>15154.390027999878</v>
      </c>
    </row>
    <row r="47" spans="1:3" x14ac:dyDescent="0.3">
      <c r="A47" s="10" t="str" vm="164">
        <f>CUBEMEMBER("ThisWorkbookDataModel","[Fact_orders].[First_and_Last_name].&amp;[Christos Rodriquez]")</f>
        <v>Christos Rodriquez</v>
      </c>
      <c r="B47" s="5" vm="383">
        <f>CUBEVALUE("ThisWorkbookDataModel",$A47,B$1,Slicer_Meal_name1,Slicer_Restaurant_name1,Slicer_Restaurant_type1,Slicer_Clients_sex1,Slicer_Serve_type1,Slicer_hot_cold1)</f>
        <v>148</v>
      </c>
      <c r="C47" s="6" vm="316">
        <f>CUBEVALUE("ThisWorkbookDataModel",$A47,C$1,Slicer_Meal_name1,Slicer_Restaurant_name1,Slicer_Restaurant_type1,Slicer_Clients_sex1,Slicer_Serve_type1,Slicer_hot_cold1)</f>
        <v>16744.640016555786</v>
      </c>
    </row>
    <row r="48" spans="1:3" x14ac:dyDescent="0.3">
      <c r="A48" s="10" t="str" vm="133">
        <f>CUBEMEMBER("ThisWorkbookDataModel","[Fact_orders].[First_and_Last_name].&amp;[Clarke Ponce]")</f>
        <v>Clarke Ponce</v>
      </c>
      <c r="B48" s="5" vm="297">
        <f>CUBEVALUE("ThisWorkbookDataModel",$A48,B$1,Slicer_Meal_name1,Slicer_Restaurant_name1,Slicer_Restaurant_type1,Slicer_Clients_sex1,Slicer_Serve_type1,Slicer_hot_cold1)</f>
        <v>174</v>
      </c>
      <c r="C48" s="6" vm="252">
        <f>CUBEVALUE("ThisWorkbookDataModel",$A48,C$1,Slicer_Meal_name1,Slicer_Restaurant_name1,Slicer_Restaurant_type1,Slicer_Clients_sex1,Slicer_Serve_type1,Slicer_hot_cold1)</f>
        <v>18560.449981689453</v>
      </c>
    </row>
    <row r="49" spans="1:3" x14ac:dyDescent="0.3">
      <c r="A49" s="10" t="str" vm="107">
        <f>CUBEMEMBER("ThisWorkbookDataModel","[Fact_orders].[First_and_Last_name].&amp;[Claude Patel]")</f>
        <v>Claude Patel</v>
      </c>
      <c r="B49" s="5" vm="508">
        <f>CUBEVALUE("ThisWorkbookDataModel",$A49,B$1,Slicer_Meal_name1,Slicer_Restaurant_name1,Slicer_Restaurant_type1,Slicer_Clients_sex1,Slicer_Serve_type1,Slicer_hot_cold1)</f>
        <v>154</v>
      </c>
      <c r="C49" s="6" vm="509">
        <f>CUBEVALUE("ThisWorkbookDataModel",$A49,C$1,Slicer_Meal_name1,Slicer_Restaurant_name1,Slicer_Restaurant_type1,Slicer_Clients_sex1,Slicer_Serve_type1,Slicer_hot_cold1)</f>
        <v>16495.900011062622</v>
      </c>
    </row>
    <row r="50" spans="1:3" x14ac:dyDescent="0.3">
      <c r="A50" s="10" t="str" vm="77">
        <f>CUBEMEMBER("ThisWorkbookDataModel","[Fact_orders].[First_and_Last_name].&amp;[Colleen Steele]")</f>
        <v>Colleen Steele</v>
      </c>
      <c r="B50" s="5" vm="443">
        <f>CUBEVALUE("ThisWorkbookDataModel",$A50,B$1,Slicer_Meal_name1,Slicer_Restaurant_name1,Slicer_Restaurant_type1,Slicer_Clients_sex1,Slicer_Serve_type1,Slicer_hot_cold1)</f>
        <v>135</v>
      </c>
      <c r="C50" s="6" vm="444">
        <f>CUBEVALUE("ThisWorkbookDataModel",$A50,C$1,Slicer_Meal_name1,Slicer_Restaurant_name1,Slicer_Restaurant_type1,Slicer_Clients_sex1,Slicer_Serve_type1,Slicer_hot_cold1)</f>
        <v>15069.129995346069</v>
      </c>
    </row>
    <row r="51" spans="1:3" x14ac:dyDescent="0.3">
      <c r="A51" s="10" t="str" vm="49">
        <f>CUBEMEMBER("ThisWorkbookDataModel","[Fact_orders].[First_and_Last_name].&amp;[Cynthia Frye]")</f>
        <v>Cynthia Frye</v>
      </c>
      <c r="B51" s="5" vm="382">
        <f>CUBEVALUE("ThisWorkbookDataModel",$A51,B$1,Slicer_Meal_name1,Slicer_Restaurant_name1,Slicer_Restaurant_type1,Slicer_Clients_sex1,Slicer_Serve_type1,Slicer_hot_cold1)</f>
        <v>165</v>
      </c>
      <c r="C51" s="6" vm="205">
        <f>CUBEVALUE("ThisWorkbookDataModel",$A51,C$1,Slicer_Meal_name1,Slicer_Restaurant_name1,Slicer_Restaurant_type1,Slicer_Clients_sex1,Slicer_Serve_type1,Slicer_hot_cold1)</f>
        <v>16513.710048675537</v>
      </c>
    </row>
    <row r="52" spans="1:3" x14ac:dyDescent="0.3">
      <c r="A52" s="10" t="str" vm="19">
        <f>CUBEMEMBER("ThisWorkbookDataModel","[Fact_orders].[First_and_Last_name].&amp;[Daanyal Holding]")</f>
        <v>Daanyal Holding</v>
      </c>
      <c r="B52" s="5" vm="296">
        <f>CUBEVALUE("ThisWorkbookDataModel",$A52,B$1,Slicer_Meal_name1,Slicer_Restaurant_name1,Slicer_Restaurant_type1,Slicer_Clients_sex1,Slicer_Serve_type1,Slicer_hot_cold1)</f>
        <v>143</v>
      </c>
      <c r="C52" s="6" vm="226">
        <f>CUBEVALUE("ThisWorkbookDataModel",$A52,C$1,Slicer_Meal_name1,Slicer_Restaurant_name1,Slicer_Restaurant_type1,Slicer_Clients_sex1,Slicer_Serve_type1,Slicer_hot_cold1)</f>
        <v>13694.040044784546</v>
      </c>
    </row>
    <row r="53" spans="1:3" x14ac:dyDescent="0.3">
      <c r="A53" s="10" t="str" vm="191">
        <f>CUBEMEMBER("ThisWorkbookDataModel","[Fact_orders].[First_and_Last_name].&amp;[Daniel Calderon]")</f>
        <v>Daniel Calderon</v>
      </c>
      <c r="B53" s="5" vm="580">
        <f>CUBEVALUE("ThisWorkbookDataModel",$A53,B$1,Slicer_Meal_name1,Slicer_Restaurant_name1,Slicer_Restaurant_type1,Slicer_Clients_sex1,Slicer_Serve_type1,Slicer_hot_cold1)</f>
        <v>152</v>
      </c>
      <c r="C53" s="6" vm="581">
        <f>CUBEVALUE("ThisWorkbookDataModel",$A53,C$1,Slicer_Meal_name1,Slicer_Restaurant_name1,Slicer_Restaurant_type1,Slicer_Clients_sex1,Slicer_Serve_type1,Slicer_hot_cold1)</f>
        <v>15552.790021896362</v>
      </c>
    </row>
    <row r="54" spans="1:3" x14ac:dyDescent="0.3">
      <c r="A54" s="10" t="str" vm="172">
        <f>CUBEMEMBER("ThisWorkbookDataModel","[Fact_orders].[First_and_Last_name].&amp;[Danny Ortiz]")</f>
        <v>Danny Ortiz</v>
      </c>
      <c r="B54" s="5" vm="542">
        <f>CUBEVALUE("ThisWorkbookDataModel",$A54,B$1,Slicer_Meal_name1,Slicer_Restaurant_name1,Slicer_Restaurant_type1,Slicer_Clients_sex1,Slicer_Serve_type1,Slicer_hot_cold1)</f>
        <v>168</v>
      </c>
      <c r="C54" s="6" vm="543">
        <f>CUBEVALUE("ThisWorkbookDataModel",$A54,C$1,Slicer_Meal_name1,Slicer_Restaurant_name1,Slicer_Restaurant_type1,Slicer_Clients_sex1,Slicer_Serve_type1,Slicer_hot_cold1)</f>
        <v>17093.650014877319</v>
      </c>
    </row>
    <row r="55" spans="1:3" x14ac:dyDescent="0.3">
      <c r="A55" s="10" t="str" vm="163">
        <f>CUBEMEMBER("ThisWorkbookDataModel","[Fact_orders].[First_and_Last_name].&amp;[Danyal Brennan]")</f>
        <v>Danyal Brennan</v>
      </c>
      <c r="B55" s="5" vm="381">
        <f>CUBEVALUE("ThisWorkbookDataModel",$A55,B$1,Slicer_Meal_name1,Slicer_Restaurant_name1,Slicer_Restaurant_type1,Slicer_Clients_sex1,Slicer_Serve_type1,Slicer_hot_cold1)</f>
        <v>163</v>
      </c>
      <c r="C55" s="6" vm="315">
        <f>CUBEVALUE("ThisWorkbookDataModel",$A55,C$1,Slicer_Meal_name1,Slicer_Restaurant_name1,Slicer_Restaurant_type1,Slicer_Clients_sex1,Slicer_Serve_type1,Slicer_hot_cold1)</f>
        <v>15972.490039825439</v>
      </c>
    </row>
    <row r="56" spans="1:3" x14ac:dyDescent="0.3">
      <c r="A56" s="10" t="str" vm="132">
        <f>CUBEMEMBER("ThisWorkbookDataModel","[Fact_orders].[First_and_Last_name].&amp;[Danyl Martins]")</f>
        <v>Danyl Martins</v>
      </c>
      <c r="B56" s="5" vm="295">
        <f>CUBEVALUE("ThisWorkbookDataModel",$A56,B$1,Slicer_Meal_name1,Slicer_Restaurant_name1,Slicer_Restaurant_type1,Slicer_Clients_sex1,Slicer_Serve_type1,Slicer_hot_cold1)</f>
        <v>143</v>
      </c>
      <c r="C56" s="6" vm="251">
        <f>CUBEVALUE("ThisWorkbookDataModel",$A56,C$1,Slicer_Meal_name1,Slicer_Restaurant_name1,Slicer_Restaurant_type1,Slicer_Clients_sex1,Slicer_Serve_type1,Slicer_hot_cold1)</f>
        <v>16066.950025558472</v>
      </c>
    </row>
    <row r="57" spans="1:3" x14ac:dyDescent="0.3">
      <c r="A57" s="10" t="str" vm="106">
        <f>CUBEMEMBER("ThisWorkbookDataModel","[Fact_orders].[First_and_Last_name].&amp;[Darlene Perry]")</f>
        <v>Darlene Perry</v>
      </c>
      <c r="B57" s="5" vm="506">
        <f>CUBEVALUE("ThisWorkbookDataModel",$A57,B$1,Slicer_Meal_name1,Slicer_Restaurant_name1,Slicer_Restaurant_type1,Slicer_Clients_sex1,Slicer_Serve_type1,Slicer_hot_cold1)</f>
        <v>148</v>
      </c>
      <c r="C57" s="6" vm="507">
        <f>CUBEVALUE("ThisWorkbookDataModel",$A57,C$1,Slicer_Meal_name1,Slicer_Restaurant_name1,Slicer_Restaurant_type1,Slicer_Clients_sex1,Slicer_Serve_type1,Slicer_hot_cold1)</f>
        <v>13974.829992294312</v>
      </c>
    </row>
    <row r="58" spans="1:3" x14ac:dyDescent="0.3">
      <c r="A58" s="10" t="str" vm="76">
        <f>CUBEMEMBER("ThisWorkbookDataModel","[Fact_orders].[First_and_Last_name].&amp;[Diya Myers]")</f>
        <v>Diya Myers</v>
      </c>
      <c r="B58" s="5" vm="441">
        <f>CUBEVALUE("ThisWorkbookDataModel",$A58,B$1,Slicer_Meal_name1,Slicer_Restaurant_name1,Slicer_Restaurant_type1,Slicer_Clients_sex1,Slicer_Serve_type1,Slicer_hot_cold1)</f>
        <v>156</v>
      </c>
      <c r="C58" s="6" vm="442">
        <f>CUBEVALUE("ThisWorkbookDataModel",$A58,C$1,Slicer_Meal_name1,Slicer_Restaurant_name1,Slicer_Restaurant_type1,Slicer_Clients_sex1,Slicer_Serve_type1,Slicer_hot_cold1)</f>
        <v>15533.150003433228</v>
      </c>
    </row>
    <row r="59" spans="1:3" x14ac:dyDescent="0.3">
      <c r="A59" s="10" t="str" vm="48">
        <f>CUBEMEMBER("ThisWorkbookDataModel","[Fact_orders].[First_and_Last_name].&amp;[Drew Begum]")</f>
        <v>Drew Begum</v>
      </c>
      <c r="B59" s="5" vm="380">
        <f>CUBEVALUE("ThisWorkbookDataModel",$A59,B$1,Slicer_Meal_name1,Slicer_Restaurant_name1,Slicer_Restaurant_type1,Slicer_Clients_sex1,Slicer_Serve_type1,Slicer_hot_cold1)</f>
        <v>145</v>
      </c>
      <c r="C59" s="6" vm="461">
        <f>CUBEVALUE("ThisWorkbookDataModel",$A59,C$1,Slicer_Meal_name1,Slicer_Restaurant_name1,Slicer_Restaurant_type1,Slicer_Clients_sex1,Slicer_Serve_type1,Slicer_hot_cold1)</f>
        <v>15346.889991760254</v>
      </c>
    </row>
    <row r="60" spans="1:3" x14ac:dyDescent="0.3">
      <c r="A60" s="10" t="str" vm="18">
        <f>CUBEMEMBER("ThisWorkbookDataModel","[Fact_orders].[First_and_Last_name].&amp;[Elijah Beech]")</f>
        <v>Elijah Beech</v>
      </c>
      <c r="B60" s="5" vm="294">
        <f>CUBEVALUE("ThisWorkbookDataModel",$A60,B$1,Slicer_Meal_name1,Slicer_Restaurant_name1,Slicer_Restaurant_type1,Slicer_Clients_sex1,Slicer_Serve_type1,Slicer_hot_cold1)</f>
        <v>182</v>
      </c>
      <c r="C60" s="6" vm="225">
        <f>CUBEVALUE("ThisWorkbookDataModel",$A60,C$1,Slicer_Meal_name1,Slicer_Restaurant_name1,Slicer_Restaurant_type1,Slicer_Clients_sex1,Slicer_Serve_type1,Slicer_hot_cold1)</f>
        <v>17504.680030822754</v>
      </c>
    </row>
    <row r="61" spans="1:3" x14ac:dyDescent="0.3">
      <c r="A61" s="10" t="str" vm="190">
        <f>CUBEMEMBER("ThisWorkbookDataModel","[Fact_orders].[First_and_Last_name].&amp;[Ellena Castro]")</f>
        <v>Ellena Castro</v>
      </c>
      <c r="B61" s="5" vm="578">
        <f>CUBEVALUE("ThisWorkbookDataModel",$A61,B$1,Slicer_Meal_name1,Slicer_Restaurant_name1,Slicer_Restaurant_type1,Slicer_Clients_sex1,Slicer_Serve_type1,Slicer_hot_cold1)</f>
        <v>126</v>
      </c>
      <c r="C61" s="6" vm="579">
        <f>CUBEVALUE("ThisWorkbookDataModel",$A61,C$1,Slicer_Meal_name1,Slicer_Restaurant_name1,Slicer_Restaurant_type1,Slicer_Clients_sex1,Slicer_Serve_type1,Slicer_hot_cold1)</f>
        <v>12040.060037612915</v>
      </c>
    </row>
    <row r="62" spans="1:3" x14ac:dyDescent="0.3">
      <c r="A62" s="10" t="str" vm="143">
        <f>CUBEMEMBER("ThisWorkbookDataModel","[Fact_orders].[First_and_Last_name].&amp;[Ellis Coates]")</f>
        <v>Ellis Coates</v>
      </c>
      <c r="B62" s="5" vm="534">
        <f>CUBEVALUE("ThisWorkbookDataModel",$A62,B$1,Slicer_Meal_name1,Slicer_Restaurant_name1,Slicer_Restaurant_type1,Slicer_Clients_sex1,Slicer_Serve_type1,Slicer_hot_cold1)</f>
        <v>130</v>
      </c>
      <c r="C62" s="6" vm="535">
        <f>CUBEVALUE("ThisWorkbookDataModel",$A62,C$1,Slicer_Meal_name1,Slicer_Restaurant_name1,Slicer_Restaurant_type1,Slicer_Clients_sex1,Slicer_Serve_type1,Slicer_hot_cold1)</f>
        <v>12280.309989929199</v>
      </c>
    </row>
    <row r="63" spans="1:3" x14ac:dyDescent="0.3">
      <c r="A63" s="10" t="str" vm="162">
        <f>CUBEMEMBER("ThisWorkbookDataModel","[Fact_orders].[First_and_Last_name].&amp;[Elspeth Zuniga]")</f>
        <v>Elspeth Zuniga</v>
      </c>
      <c r="B63" s="5" vm="379">
        <f>CUBEVALUE("ThisWorkbookDataModel",$A63,B$1,Slicer_Meal_name1,Slicer_Restaurant_name1,Slicer_Restaurant_type1,Slicer_Clients_sex1,Slicer_Serve_type1,Slicer_hot_cold1)</f>
        <v>143</v>
      </c>
      <c r="C63" s="6" vm="396">
        <f>CUBEVALUE("ThisWorkbookDataModel",$A63,C$1,Slicer_Meal_name1,Slicer_Restaurant_name1,Slicer_Restaurant_type1,Slicer_Clients_sex1,Slicer_Serve_type1,Slicer_hot_cold1)</f>
        <v>13906.670001983643</v>
      </c>
    </row>
    <row r="64" spans="1:3" x14ac:dyDescent="0.3">
      <c r="A64" s="10" t="str" vm="131">
        <f>CUBEMEMBER("ThisWorkbookDataModel","[Fact_orders].[First_and_Last_name].&amp;[Emaan Greenaway]")</f>
        <v>Emaan Greenaway</v>
      </c>
      <c r="B64" s="5" vm="293">
        <f>CUBEVALUE("ThisWorkbookDataModel",$A64,B$1,Slicer_Meal_name1,Slicer_Restaurant_name1,Slicer_Restaurant_type1,Slicer_Clients_sex1,Slicer_Serve_type1,Slicer_hot_cold1)</f>
        <v>137</v>
      </c>
      <c r="C64" s="6" vm="250">
        <f>CUBEVALUE("ThisWorkbookDataModel",$A64,C$1,Slicer_Meal_name1,Slicer_Restaurant_name1,Slicer_Restaurant_type1,Slicer_Clients_sex1,Slicer_Serve_type1,Slicer_hot_cold1)</f>
        <v>13891.180027008057</v>
      </c>
    </row>
    <row r="65" spans="1:3" x14ac:dyDescent="0.3">
      <c r="A65" s="10" t="str" vm="105">
        <f>CUBEMEMBER("ThisWorkbookDataModel","[Fact_orders].[First_and_Last_name].&amp;[Essa Hope]")</f>
        <v>Essa Hope</v>
      </c>
      <c r="B65" s="5" vm="504">
        <f>CUBEVALUE("ThisWorkbookDataModel",$A65,B$1,Slicer_Meal_name1,Slicer_Restaurant_name1,Slicer_Restaurant_type1,Slicer_Clients_sex1,Slicer_Serve_type1,Slicer_hot_cold1)</f>
        <v>174</v>
      </c>
      <c r="C65" s="6" vm="505">
        <f>CUBEVALUE("ThisWorkbookDataModel",$A65,C$1,Slicer_Meal_name1,Slicer_Restaurant_name1,Slicer_Restaurant_type1,Slicer_Clients_sex1,Slicer_Serve_type1,Slicer_hot_cold1)</f>
        <v>18949.200031280518</v>
      </c>
    </row>
    <row r="66" spans="1:3" x14ac:dyDescent="0.3">
      <c r="A66" s="10" t="str" vm="75">
        <f>CUBEMEMBER("ThisWorkbookDataModel","[Fact_orders].[First_and_Last_name].&amp;[Estelle Doherty]")</f>
        <v>Estelle Doherty</v>
      </c>
      <c r="B66" s="5" vm="439">
        <f>CUBEVALUE("ThisWorkbookDataModel",$A66,B$1,Slicer_Meal_name1,Slicer_Restaurant_name1,Slicer_Restaurant_type1,Slicer_Clients_sex1,Slicer_Serve_type1,Slicer_hot_cold1)</f>
        <v>153</v>
      </c>
      <c r="C66" s="6" vm="440">
        <f>CUBEVALUE("ThisWorkbookDataModel",$A66,C$1,Slicer_Meal_name1,Slicer_Restaurant_name1,Slicer_Restaurant_type1,Slicer_Clients_sex1,Slicer_Serve_type1,Slicer_hot_cold1)</f>
        <v>17261.169981002808</v>
      </c>
    </row>
    <row r="67" spans="1:3" x14ac:dyDescent="0.3">
      <c r="A67" s="10" t="str" vm="47">
        <f>CUBEMEMBER("ThisWorkbookDataModel","[Fact_orders].[First_and_Last_name].&amp;[Evie Berg]")</f>
        <v>Evie Berg</v>
      </c>
      <c r="B67" s="5" vm="378">
        <f>CUBEVALUE("ThisWorkbookDataModel",$A67,B$1,Slicer_Meal_name1,Slicer_Restaurant_name1,Slicer_Restaurant_type1,Slicer_Clients_sex1,Slicer_Serve_type1,Slicer_hot_cold1)</f>
        <v>145</v>
      </c>
      <c r="C67" s="6" vm="342">
        <f>CUBEVALUE("ThisWorkbookDataModel",$A67,C$1,Slicer_Meal_name1,Slicer_Restaurant_name1,Slicer_Restaurant_type1,Slicer_Clients_sex1,Slicer_Serve_type1,Slicer_hot_cold1)</f>
        <v>13899.610004425049</v>
      </c>
    </row>
    <row r="68" spans="1:3" x14ac:dyDescent="0.3">
      <c r="A68" s="10" t="str" vm="17">
        <f>CUBEMEMBER("ThisWorkbookDataModel","[Fact_orders].[First_and_Last_name].&amp;[Faith Owen]")</f>
        <v>Faith Owen</v>
      </c>
      <c r="B68" s="5" vm="292">
        <f>CUBEVALUE("ThisWorkbookDataModel",$A68,B$1,Slicer_Meal_name1,Slicer_Restaurant_name1,Slicer_Restaurant_type1,Slicer_Clients_sex1,Slicer_Serve_type1,Slicer_hot_cold1)</f>
        <v>176</v>
      </c>
      <c r="C68" s="6" vm="224">
        <f>CUBEVALUE("ThisWorkbookDataModel",$A68,C$1,Slicer_Meal_name1,Slicer_Restaurant_name1,Slicer_Restaurant_type1,Slicer_Clients_sex1,Slicer_Serve_type1,Slicer_hot_cold1)</f>
        <v>20017.520030975342</v>
      </c>
    </row>
    <row r="69" spans="1:3" x14ac:dyDescent="0.3">
      <c r="A69" s="10" t="str" vm="189">
        <f>CUBEMEMBER("ThisWorkbookDataModel","[Fact_orders].[First_and_Last_name].&amp;[Fallon Case]")</f>
        <v>Fallon Case</v>
      </c>
      <c r="B69" s="5" vm="576">
        <f>CUBEVALUE("ThisWorkbookDataModel",$A69,B$1,Slicer_Meal_name1,Slicer_Restaurant_name1,Slicer_Restaurant_type1,Slicer_Clients_sex1,Slicer_Serve_type1,Slicer_hot_cold1)</f>
        <v>170</v>
      </c>
      <c r="C69" s="6" vm="577">
        <f>CUBEVALUE("ThisWorkbookDataModel",$A69,C$1,Slicer_Meal_name1,Slicer_Restaurant_name1,Slicer_Restaurant_type1,Slicer_Clients_sex1,Slicer_Serve_type1,Slicer_hot_cold1)</f>
        <v>18677.410013198853</v>
      </c>
    </row>
    <row r="70" spans="1:3" x14ac:dyDescent="0.3">
      <c r="A70" s="10" t="str" vm="202">
        <f>CUBEMEMBER("ThisWorkbookDataModel","[Fact_orders].[First_and_Last_name].&amp;[Farah Sutton]")</f>
        <v>Farah Sutton</v>
      </c>
      <c r="B70" s="5" vm="602">
        <f>CUBEVALUE("ThisWorkbookDataModel",$A70,B$1,Slicer_Meal_name1,Slicer_Restaurant_name1,Slicer_Restaurant_type1,Slicer_Clients_sex1,Slicer_Serve_type1,Slicer_hot_cold1)</f>
        <v>155</v>
      </c>
      <c r="C70" s="6" vm="603">
        <f>CUBEVALUE("ThisWorkbookDataModel",$A70,C$1,Slicer_Meal_name1,Slicer_Restaurant_name1,Slicer_Restaurant_type1,Slicer_Clients_sex1,Slicer_Serve_type1,Slicer_hot_cold1)</f>
        <v>16190.290023803711</v>
      </c>
    </row>
    <row r="71" spans="1:3" x14ac:dyDescent="0.3">
      <c r="A71" s="10" t="str" vm="161">
        <f>CUBEMEMBER("ThisWorkbookDataModel","[Fact_orders].[First_and_Last_name].&amp;[Florrie Wilson]")</f>
        <v>Florrie Wilson</v>
      </c>
      <c r="B71" s="5" vm="377">
        <f>CUBEVALUE("ThisWorkbookDataModel",$A71,B$1,Slicer_Meal_name1,Slicer_Restaurant_name1,Slicer_Restaurant_type1,Slicer_Clients_sex1,Slicer_Serve_type1,Slicer_hot_cold1)</f>
        <v>133</v>
      </c>
      <c r="C71" s="6" vm="314">
        <f>CUBEVALUE("ThisWorkbookDataModel",$A71,C$1,Slicer_Meal_name1,Slicer_Restaurant_name1,Slicer_Restaurant_type1,Slicer_Clients_sex1,Slicer_Serve_type1,Slicer_hot_cold1)</f>
        <v>13508.520009994507</v>
      </c>
    </row>
    <row r="72" spans="1:3" x14ac:dyDescent="0.3">
      <c r="A72" s="10" t="str" vm="130">
        <f>CUBEMEMBER("ThisWorkbookDataModel","[Fact_orders].[First_and_Last_name].&amp;[Fox Hunt]")</f>
        <v>Fox Hunt</v>
      </c>
      <c r="B72" s="5" vm="291">
        <f>CUBEVALUE("ThisWorkbookDataModel",$A72,B$1,Slicer_Meal_name1,Slicer_Restaurant_name1,Slicer_Restaurant_type1,Slicer_Clients_sex1,Slicer_Serve_type1,Slicer_hot_cold1)</f>
        <v>153</v>
      </c>
      <c r="C72" s="6" vm="249">
        <f>CUBEVALUE("ThisWorkbookDataModel",$A72,C$1,Slicer_Meal_name1,Slicer_Restaurant_name1,Slicer_Restaurant_type1,Slicer_Clients_sex1,Slicer_Serve_type1,Slicer_hot_cold1)</f>
        <v>15502.20005607605</v>
      </c>
    </row>
    <row r="73" spans="1:3" x14ac:dyDescent="0.3">
      <c r="A73" s="10" t="str" vm="84">
        <f>CUBEMEMBER("ThisWorkbookDataModel","[Fact_orders].[First_and_Last_name].&amp;[Frances Major]")</f>
        <v>Frances Major</v>
      </c>
      <c r="B73" s="5" vm="524">
        <f>CUBEVALUE("ThisWorkbookDataModel",$A73,B$1,Slicer_Meal_name1,Slicer_Restaurant_name1,Slicer_Restaurant_type1,Slicer_Clients_sex1,Slicer_Serve_type1,Slicer_hot_cold1)</f>
        <v>143</v>
      </c>
      <c r="C73" s="6" vm="457">
        <f>CUBEVALUE("ThisWorkbookDataModel",$A73,C$1,Slicer_Meal_name1,Slicer_Restaurant_name1,Slicer_Restaurant_type1,Slicer_Clients_sex1,Slicer_Serve_type1,Slicer_hot_cold1)</f>
        <v>13439.120006561279</v>
      </c>
    </row>
    <row r="74" spans="1:3" x14ac:dyDescent="0.3">
      <c r="A74" s="10" t="str" vm="74">
        <f>CUBEMEMBER("ThisWorkbookDataModel","[Fact_orders].[First_and_Last_name].&amp;[Frankie Huff]")</f>
        <v>Frankie Huff</v>
      </c>
      <c r="B74" s="5" vm="437">
        <f>CUBEVALUE("ThisWorkbookDataModel",$A74,B$1,Slicer_Meal_name1,Slicer_Restaurant_name1,Slicer_Restaurant_type1,Slicer_Clients_sex1,Slicer_Serve_type1,Slicer_hot_cold1)</f>
        <v>158</v>
      </c>
      <c r="C74" s="6" vm="438">
        <f>CUBEVALUE("ThisWorkbookDataModel",$A74,C$1,Slicer_Meal_name1,Slicer_Restaurant_name1,Slicer_Restaurant_type1,Slicer_Clients_sex1,Slicer_Serve_type1,Slicer_hot_cold1)</f>
        <v>16699.049999237061</v>
      </c>
    </row>
    <row r="75" spans="1:3" x14ac:dyDescent="0.3">
      <c r="A75" s="10" t="str" vm="46">
        <f>CUBEMEMBER("ThisWorkbookDataModel","[Fact_orders].[First_and_Last_name].&amp;[Franklyn Findlay]")</f>
        <v>Franklyn Findlay</v>
      </c>
      <c r="B75" s="5" vm="376">
        <f>CUBEVALUE("ThisWorkbookDataModel",$A75,B$1,Slicer_Meal_name1,Slicer_Restaurant_name1,Slicer_Restaurant_type1,Slicer_Clients_sex1,Slicer_Serve_type1,Slicer_hot_cold1)</f>
        <v>159</v>
      </c>
      <c r="C75" s="6" vm="204">
        <f>CUBEVALUE("ThisWorkbookDataModel",$A75,C$1,Slicer_Meal_name1,Slicer_Restaurant_name1,Slicer_Restaurant_type1,Slicer_Clients_sex1,Slicer_Serve_type1,Slicer_hot_cold1)</f>
        <v>17335.690008163452</v>
      </c>
    </row>
    <row r="76" spans="1:3" x14ac:dyDescent="0.3">
      <c r="A76" s="10" t="str" vm="16">
        <f>CUBEMEMBER("ThisWorkbookDataModel","[Fact_orders].[First_and_Last_name].&amp;[Freyja Molina]")</f>
        <v>Freyja Molina</v>
      </c>
      <c r="B76" s="5" vm="290">
        <f>CUBEVALUE("ThisWorkbookDataModel",$A76,B$1,Slicer_Meal_name1,Slicer_Restaurant_name1,Slicer_Restaurant_type1,Slicer_Clients_sex1,Slicer_Serve_type1,Slicer_hot_cold1)</f>
        <v>165</v>
      </c>
      <c r="C76" s="6" vm="223">
        <f>CUBEVALUE("ThisWorkbookDataModel",$A76,C$1,Slicer_Meal_name1,Slicer_Restaurant_name1,Slicer_Restaurant_type1,Slicer_Clients_sex1,Slicer_Serve_type1,Slicer_hot_cold1)</f>
        <v>17466.249971389771</v>
      </c>
    </row>
    <row r="77" spans="1:3" x14ac:dyDescent="0.3">
      <c r="A77" s="10" t="str" vm="188">
        <f>CUBEMEMBER("ThisWorkbookDataModel","[Fact_orders].[First_and_Last_name].&amp;[Gabriel Bannister]")</f>
        <v>Gabriel Bannister</v>
      </c>
      <c r="B77" s="5" vm="574">
        <f>CUBEVALUE("ThisWorkbookDataModel",$A77,B$1,Slicer_Meal_name1,Slicer_Restaurant_name1,Slicer_Restaurant_type1,Slicer_Clients_sex1,Slicer_Serve_type1,Slicer_hot_cold1)</f>
        <v>149</v>
      </c>
      <c r="C77" s="6" vm="575">
        <f>CUBEVALUE("ThisWorkbookDataModel",$A77,C$1,Slicer_Meal_name1,Slicer_Restaurant_name1,Slicer_Restaurant_type1,Slicer_Clients_sex1,Slicer_Serve_type1,Slicer_hot_cold1)</f>
        <v>16903.10001373291</v>
      </c>
    </row>
    <row r="78" spans="1:3" x14ac:dyDescent="0.3">
      <c r="A78" s="10" t="str" vm="112">
        <f>CUBEMEMBER("ThisWorkbookDataModel","[Fact_orders].[First_and_Last_name].&amp;[Glyn Cooper]")</f>
        <v>Glyn Cooper</v>
      </c>
      <c r="B78" s="5" vm="518">
        <f>CUBEVALUE("ThisWorkbookDataModel",$A78,B$1,Slicer_Meal_name1,Slicer_Restaurant_name1,Slicer_Restaurant_type1,Slicer_Clients_sex1,Slicer_Serve_type1,Slicer_hot_cold1)</f>
        <v>133</v>
      </c>
      <c r="C78" s="6" vm="519">
        <f>CUBEVALUE("ThisWorkbookDataModel",$A78,C$1,Slicer_Meal_name1,Slicer_Restaurant_name1,Slicer_Restaurant_type1,Slicer_Clients_sex1,Slicer_Serve_type1,Slicer_hot_cold1)</f>
        <v>13488.320032119751</v>
      </c>
    </row>
    <row r="79" spans="1:3" x14ac:dyDescent="0.3">
      <c r="A79" s="10" t="str" vm="160">
        <f>CUBEMEMBER("ThisWorkbookDataModel","[Fact_orders].[First_and_Last_name].&amp;[Gregor Bishop]")</f>
        <v>Gregor Bishop</v>
      </c>
      <c r="B79" s="5" vm="375">
        <f>CUBEVALUE("ThisWorkbookDataModel",$A79,B$1,Slicer_Meal_name1,Slicer_Restaurant_name1,Slicer_Restaurant_type1,Slicer_Clients_sex1,Slicer_Serve_type1,Slicer_hot_cold1)</f>
        <v>168</v>
      </c>
      <c r="C79" s="6" vm="313">
        <f>CUBEVALUE("ThisWorkbookDataModel",$A79,C$1,Slicer_Meal_name1,Slicer_Restaurant_name1,Slicer_Restaurant_type1,Slicer_Clients_sex1,Slicer_Serve_type1,Slicer_hot_cold1)</f>
        <v>15231.230007171631</v>
      </c>
    </row>
    <row r="80" spans="1:3" x14ac:dyDescent="0.3">
      <c r="A80" s="10" t="str" vm="129">
        <f>CUBEMEMBER("ThisWorkbookDataModel","[Fact_orders].[First_and_Last_name].&amp;[Griff Blackwell]")</f>
        <v>Griff Blackwell</v>
      </c>
      <c r="B80" s="5" vm="289">
        <f>CUBEVALUE("ThisWorkbookDataModel",$A80,B$1,Slicer_Meal_name1,Slicer_Restaurant_name1,Slicer_Restaurant_type1,Slicer_Clients_sex1,Slicer_Serve_type1,Slicer_hot_cold1)</f>
        <v>154</v>
      </c>
      <c r="C80" s="6" vm="248">
        <f>CUBEVALUE("ThisWorkbookDataModel",$A80,C$1,Slicer_Meal_name1,Slicer_Restaurant_name1,Slicer_Restaurant_type1,Slicer_Clients_sex1,Slicer_Serve_type1,Slicer_hot_cold1)</f>
        <v>15582.260042190552</v>
      </c>
    </row>
    <row r="81" spans="1:3" x14ac:dyDescent="0.3">
      <c r="A81" s="10" t="str" vm="104">
        <f>CUBEMEMBER("ThisWorkbookDataModel","[Fact_orders].[First_and_Last_name].&amp;[Hadi Gardiner]")</f>
        <v>Hadi Gardiner</v>
      </c>
      <c r="B81" s="5" vm="502">
        <f>CUBEVALUE("ThisWorkbookDataModel",$A81,B$1,Slicer_Meal_name1,Slicer_Restaurant_name1,Slicer_Restaurant_type1,Slicer_Clients_sex1,Slicer_Serve_type1,Slicer_hot_cold1)</f>
        <v>152</v>
      </c>
      <c r="C81" s="6" vm="503">
        <f>CUBEVALUE("ThisWorkbookDataModel",$A81,C$1,Slicer_Meal_name1,Slicer_Restaurant_name1,Slicer_Restaurant_type1,Slicer_Clients_sex1,Slicer_Serve_type1,Slicer_hot_cold1)</f>
        <v>16611.119976043701</v>
      </c>
    </row>
    <row r="82" spans="1:3" x14ac:dyDescent="0.3">
      <c r="A82" s="10" t="str" vm="73">
        <f>CUBEMEMBER("ThisWorkbookDataModel","[Fact_orders].[First_and_Last_name].&amp;[Haleemah Davidson]")</f>
        <v>Haleemah Davidson</v>
      </c>
      <c r="B82" s="5" vm="435">
        <f>CUBEVALUE("ThisWorkbookDataModel",$A82,B$1,Slicer_Meal_name1,Slicer_Restaurant_name1,Slicer_Restaurant_type1,Slicer_Clients_sex1,Slicer_Serve_type1,Slicer_hot_cold1)</f>
        <v>151</v>
      </c>
      <c r="C82" s="6" vm="436">
        <f>CUBEVALUE("ThisWorkbookDataModel",$A82,C$1,Slicer_Meal_name1,Slicer_Restaurant_name1,Slicer_Restaurant_type1,Slicer_Clients_sex1,Slicer_Serve_type1,Slicer_hot_cold1)</f>
        <v>17252.379983901978</v>
      </c>
    </row>
    <row r="83" spans="1:3" x14ac:dyDescent="0.3">
      <c r="A83" s="10" t="str" vm="45">
        <f>CUBEMEMBER("ThisWorkbookDataModel","[Fact_orders].[First_and_Last_name].&amp;[Hanna Shelton]")</f>
        <v>Hanna Shelton</v>
      </c>
      <c r="B83" s="5" vm="374">
        <f>CUBEVALUE("ThisWorkbookDataModel",$A83,B$1,Slicer_Meal_name1,Slicer_Restaurant_name1,Slicer_Restaurant_type1,Slicer_Clients_sex1,Slicer_Serve_type1,Slicer_hot_cold1)</f>
        <v>159</v>
      </c>
      <c r="C83" s="6" vm="207">
        <f>CUBEVALUE("ThisWorkbookDataModel",$A83,C$1,Slicer_Meal_name1,Slicer_Restaurant_name1,Slicer_Restaurant_type1,Slicer_Clients_sex1,Slicer_Serve_type1,Slicer_hot_cold1)</f>
        <v>16964.430017471313</v>
      </c>
    </row>
    <row r="84" spans="1:3" x14ac:dyDescent="0.3">
      <c r="A84" s="10" t="str" vm="15">
        <f>CUBEMEMBER("ThisWorkbookDataModel","[Fact_orders].[First_and_Last_name].&amp;[Imogen Lynch]")</f>
        <v>Imogen Lynch</v>
      </c>
      <c r="B84" s="5" vm="288">
        <f>CUBEVALUE("ThisWorkbookDataModel",$A84,B$1,Slicer_Meal_name1,Slicer_Restaurant_name1,Slicer_Restaurant_type1,Slicer_Clients_sex1,Slicer_Serve_type1,Slicer_hot_cold1)</f>
        <v>162</v>
      </c>
      <c r="C84" s="6" vm="222">
        <f>CUBEVALUE("ThisWorkbookDataModel",$A84,C$1,Slicer_Meal_name1,Slicer_Restaurant_name1,Slicer_Restaurant_type1,Slicer_Clients_sex1,Slicer_Serve_type1,Slicer_hot_cold1)</f>
        <v>15819.189981460571</v>
      </c>
    </row>
    <row r="85" spans="1:3" x14ac:dyDescent="0.3">
      <c r="A85" s="10" t="str" vm="187">
        <f>CUBEMEMBER("ThisWorkbookDataModel","[Fact_orders].[First_and_Last_name].&amp;[Ines Lott]")</f>
        <v>Ines Lott</v>
      </c>
      <c r="B85" s="5" vm="572">
        <f>CUBEVALUE("ThisWorkbookDataModel",$A85,B$1,Slicer_Meal_name1,Slicer_Restaurant_name1,Slicer_Restaurant_type1,Slicer_Clients_sex1,Slicer_Serve_type1,Slicer_hot_cold1)</f>
        <v>134</v>
      </c>
      <c r="C85" s="6" vm="573">
        <f>CUBEVALUE("ThisWorkbookDataModel",$A85,C$1,Slicer_Meal_name1,Slicer_Restaurant_name1,Slicer_Restaurant_type1,Slicer_Clients_sex1,Slicer_Serve_type1,Slicer_hot_cold1)</f>
        <v>14361.289978027344</v>
      </c>
    </row>
    <row r="86" spans="1:3" x14ac:dyDescent="0.3">
      <c r="A86" s="10" t="str" vm="29">
        <f>CUBEMEMBER("ThisWorkbookDataModel","[Fact_orders].[First_and_Last_name].&amp;[Isla-Rose Heaton]")</f>
        <v>Isla-Rose Heaton</v>
      </c>
      <c r="B86" s="5" vm="526">
        <f>CUBEVALUE("ThisWorkbookDataModel",$A86,B$1,Slicer_Meal_name1,Slicer_Restaurant_name1,Slicer_Restaurant_type1,Slicer_Clients_sex1,Slicer_Serve_type1,Slicer_hot_cold1)</f>
        <v>143</v>
      </c>
      <c r="C86" s="6" vm="464">
        <f>CUBEVALUE("ThisWorkbookDataModel",$A86,C$1,Slicer_Meal_name1,Slicer_Restaurant_name1,Slicer_Restaurant_type1,Slicer_Clients_sex1,Slicer_Serve_type1,Slicer_hot_cold1)</f>
        <v>14851.689968109131</v>
      </c>
    </row>
    <row r="87" spans="1:3" x14ac:dyDescent="0.3">
      <c r="A87" s="10" t="str" vm="159">
        <f>CUBEMEMBER("ThisWorkbookDataModel","[Fact_orders].[First_and_Last_name].&amp;[Israel Dunlap]")</f>
        <v>Israel Dunlap</v>
      </c>
      <c r="B87" s="5" vm="373">
        <f>CUBEVALUE("ThisWorkbookDataModel",$A87,B$1,Slicer_Meal_name1,Slicer_Restaurant_name1,Slicer_Restaurant_type1,Slicer_Clients_sex1,Slicer_Serve_type1,Slicer_hot_cold1)</f>
        <v>147</v>
      </c>
      <c r="C87" s="6" vm="312">
        <f>CUBEVALUE("ThisWorkbookDataModel",$A87,C$1,Slicer_Meal_name1,Slicer_Restaurant_name1,Slicer_Restaurant_type1,Slicer_Clients_sex1,Slicer_Serve_type1,Slicer_hot_cold1)</f>
        <v>15878.090002059937</v>
      </c>
    </row>
    <row r="88" spans="1:3" x14ac:dyDescent="0.3">
      <c r="A88" s="10" t="str" vm="128">
        <f>CUBEMEMBER("ThisWorkbookDataModel","[Fact_orders].[First_and_Last_name].&amp;[Jadine Holt]")</f>
        <v>Jadine Holt</v>
      </c>
      <c r="B88" s="5" vm="287">
        <f>CUBEVALUE("ThisWorkbookDataModel",$A88,B$1,Slicer_Meal_name1,Slicer_Restaurant_name1,Slicer_Restaurant_type1,Slicer_Clients_sex1,Slicer_Serve_type1,Slicer_hot_cold1)</f>
        <v>149</v>
      </c>
      <c r="C88" s="6" vm="247">
        <f>CUBEVALUE("ThisWorkbookDataModel",$A88,C$1,Slicer_Meal_name1,Slicer_Restaurant_name1,Slicer_Restaurant_type1,Slicer_Clients_sex1,Slicer_Serve_type1,Slicer_hot_cold1)</f>
        <v>14709.749961853027</v>
      </c>
    </row>
    <row r="89" spans="1:3" x14ac:dyDescent="0.3">
      <c r="A89" s="10" t="str" vm="103">
        <f>CUBEMEMBER("ThisWorkbookDataModel","[Fact_orders].[First_and_Last_name].&amp;[Jaime Britton]")</f>
        <v>Jaime Britton</v>
      </c>
      <c r="B89" s="5" vm="500">
        <f>CUBEVALUE("ThisWorkbookDataModel",$A89,B$1,Slicer_Meal_name1,Slicer_Restaurant_name1,Slicer_Restaurant_type1,Slicer_Clients_sex1,Slicer_Serve_type1,Slicer_hot_cold1)</f>
        <v>172</v>
      </c>
      <c r="C89" s="6" vm="501">
        <f>CUBEVALUE("ThisWorkbookDataModel",$A89,C$1,Slicer_Meal_name1,Slicer_Restaurant_name1,Slicer_Restaurant_type1,Slicer_Clients_sex1,Slicer_Serve_type1,Slicer_hot_cold1)</f>
        <v>18561.599987030029</v>
      </c>
    </row>
    <row r="90" spans="1:3" x14ac:dyDescent="0.3">
      <c r="A90" s="10" t="str" vm="72">
        <f>CUBEMEMBER("ThisWorkbookDataModel","[Fact_orders].[First_and_Last_name].&amp;[Janine Coulson]")</f>
        <v>Janine Coulson</v>
      </c>
      <c r="B90" s="5" vm="433">
        <f>CUBEVALUE("ThisWorkbookDataModel",$A90,B$1,Slicer_Meal_name1,Slicer_Restaurant_name1,Slicer_Restaurant_type1,Slicer_Clients_sex1,Slicer_Serve_type1,Slicer_hot_cold1)</f>
        <v>137</v>
      </c>
      <c r="C90" s="6" vm="434">
        <f>CUBEVALUE("ThisWorkbookDataModel",$A90,C$1,Slicer_Meal_name1,Slicer_Restaurant_name1,Slicer_Restaurant_type1,Slicer_Clients_sex1,Slicer_Serve_type1,Slicer_hot_cold1)</f>
        <v>14706.159976959229</v>
      </c>
    </row>
    <row r="91" spans="1:3" x14ac:dyDescent="0.3">
      <c r="A91" s="10" t="str" vm="44">
        <f>CUBEMEMBER("ThisWorkbookDataModel","[Fact_orders].[First_and_Last_name].&amp;[Jayda Lord]")</f>
        <v>Jayda Lord</v>
      </c>
      <c r="B91" s="5" vm="372">
        <f>CUBEVALUE("ThisWorkbookDataModel",$A91,B$1,Slicer_Meal_name1,Slicer_Restaurant_name1,Slicer_Restaurant_type1,Slicer_Clients_sex1,Slicer_Serve_type1,Slicer_hot_cold1)</f>
        <v>139</v>
      </c>
      <c r="C91" s="6" vm="341">
        <f>CUBEVALUE("ThisWorkbookDataModel",$A91,C$1,Slicer_Meal_name1,Slicer_Restaurant_name1,Slicer_Restaurant_type1,Slicer_Clients_sex1,Slicer_Serve_type1,Slicer_hot_cold1)</f>
        <v>14928.190010070801</v>
      </c>
    </row>
    <row r="92" spans="1:3" x14ac:dyDescent="0.3">
      <c r="A92" s="10" t="str" vm="14">
        <f>CUBEMEMBER("ThisWorkbookDataModel","[Fact_orders].[First_and_Last_name].&amp;[Jaydon Trujillo]")</f>
        <v>Jaydon Trujillo</v>
      </c>
      <c r="B92" s="5" vm="286">
        <f>CUBEVALUE("ThisWorkbookDataModel",$A92,B$1,Slicer_Meal_name1,Slicer_Restaurant_name1,Slicer_Restaurant_type1,Slicer_Clients_sex1,Slicer_Serve_type1,Slicer_hot_cold1)</f>
        <v>169</v>
      </c>
      <c r="C92" s="6" vm="221">
        <f>CUBEVALUE("ThisWorkbookDataModel",$A92,C$1,Slicer_Meal_name1,Slicer_Restaurant_name1,Slicer_Restaurant_type1,Slicer_Clients_sex1,Slicer_Serve_type1,Slicer_hot_cold1)</f>
        <v>17451.009971618652</v>
      </c>
    </row>
    <row r="93" spans="1:3" x14ac:dyDescent="0.3">
      <c r="A93" s="10" t="str" vm="186">
        <f>CUBEMEMBER("ThisWorkbookDataModel","[Fact_orders].[First_and_Last_name].&amp;[Jed Fuentes]")</f>
        <v>Jed Fuentes</v>
      </c>
      <c r="B93" s="5" vm="570">
        <f>CUBEVALUE("ThisWorkbookDataModel",$A93,B$1,Slicer_Meal_name1,Slicer_Restaurant_name1,Slicer_Restaurant_type1,Slicer_Clients_sex1,Slicer_Serve_type1,Slicer_hot_cold1)</f>
        <v>134</v>
      </c>
      <c r="C93" s="6" vm="571">
        <f>CUBEVALUE("ThisWorkbookDataModel",$A93,C$1,Slicer_Meal_name1,Slicer_Restaurant_name1,Slicer_Restaurant_type1,Slicer_Clients_sex1,Slicer_Serve_type1,Slicer_hot_cold1)</f>
        <v>14246.100027084351</v>
      </c>
    </row>
    <row r="94" spans="1:3" x14ac:dyDescent="0.3">
      <c r="A94" s="10" t="str" vm="56">
        <f>CUBEMEMBER("ThisWorkbookDataModel","[Fact_orders].[First_and_Last_name].&amp;[Jerry Smith]")</f>
        <v>Jerry Smith</v>
      </c>
      <c r="B94" s="5" vm="401">
        <f>CUBEVALUE("ThisWorkbookDataModel",$A94,B$1,Slicer_Meal_name1,Slicer_Restaurant_name1,Slicer_Restaurant_type1,Slicer_Clients_sex1,Slicer_Serve_type1,Slicer_hot_cold1)</f>
        <v>171</v>
      </c>
      <c r="C94" s="6" vm="402">
        <f>CUBEVALUE("ThisWorkbookDataModel",$A94,C$1,Slicer_Meal_name1,Slicer_Restaurant_name1,Slicer_Restaurant_type1,Slicer_Clients_sex1,Slicer_Serve_type1,Slicer_hot_cold1)</f>
        <v>18784.169933319092</v>
      </c>
    </row>
    <row r="95" spans="1:3" x14ac:dyDescent="0.3">
      <c r="A95" s="10" t="str" vm="158">
        <f>CUBEMEMBER("ThisWorkbookDataModel","[Fact_orders].[First_and_Last_name].&amp;[Jia Delarosa]")</f>
        <v>Jia Delarosa</v>
      </c>
      <c r="B95" s="5" vm="371">
        <f>CUBEVALUE("ThisWorkbookDataModel",$A95,B$1,Slicer_Meal_name1,Slicer_Restaurant_name1,Slicer_Restaurant_type1,Slicer_Clients_sex1,Slicer_Serve_type1,Slicer_hot_cold1)</f>
        <v>158</v>
      </c>
      <c r="C95" s="6" vm="395">
        <f>CUBEVALUE("ThisWorkbookDataModel",$A95,C$1,Slicer_Meal_name1,Slicer_Restaurant_name1,Slicer_Restaurant_type1,Slicer_Clients_sex1,Slicer_Serve_type1,Slicer_hot_cold1)</f>
        <v>16238.830018997192</v>
      </c>
    </row>
    <row r="96" spans="1:3" x14ac:dyDescent="0.3">
      <c r="A96" s="10" t="str" vm="127">
        <f>CUBEMEMBER("ThisWorkbookDataModel","[Fact_orders].[First_and_Last_name].&amp;[Jill Frame]")</f>
        <v>Jill Frame</v>
      </c>
      <c r="B96" s="5" vm="285">
        <f>CUBEVALUE("ThisWorkbookDataModel",$A96,B$1,Slicer_Meal_name1,Slicer_Restaurant_name1,Slicer_Restaurant_type1,Slicer_Clients_sex1,Slicer_Serve_type1,Slicer_hot_cold1)</f>
        <v>149</v>
      </c>
      <c r="C96" s="6" vm="246">
        <f>CUBEVALUE("ThisWorkbookDataModel",$A96,C$1,Slicer_Meal_name1,Slicer_Restaurant_name1,Slicer_Restaurant_type1,Slicer_Clients_sex1,Slicer_Serve_type1,Slicer_hot_cold1)</f>
        <v>14326.250019073486</v>
      </c>
    </row>
    <row r="97" spans="1:3" x14ac:dyDescent="0.3">
      <c r="A97" s="10" t="str" vm="102">
        <f>CUBEMEMBER("ThisWorkbookDataModel","[Fact_orders].[First_and_Last_name].&amp;[Jiya Raymond]")</f>
        <v>Jiya Raymond</v>
      </c>
      <c r="B97" s="5" vm="498">
        <f>CUBEVALUE("ThisWorkbookDataModel",$A97,B$1,Slicer_Meal_name1,Slicer_Restaurant_name1,Slicer_Restaurant_type1,Slicer_Clients_sex1,Slicer_Serve_type1,Slicer_hot_cold1)</f>
        <v>152</v>
      </c>
      <c r="C97" s="6" vm="499">
        <f>CUBEVALUE("ThisWorkbookDataModel",$A97,C$1,Slicer_Meal_name1,Slicer_Restaurant_name1,Slicer_Restaurant_type1,Slicer_Clients_sex1,Slicer_Serve_type1,Slicer_hot_cold1)</f>
        <v>15304.340030670166</v>
      </c>
    </row>
    <row r="98" spans="1:3" x14ac:dyDescent="0.3">
      <c r="A98" s="10" t="str" vm="71">
        <f>CUBEMEMBER("ThisWorkbookDataModel","[Fact_orders].[First_and_Last_name].&amp;[Jody Horn]")</f>
        <v>Jody Horn</v>
      </c>
      <c r="B98" s="5" vm="431">
        <f>CUBEVALUE("ThisWorkbookDataModel",$A98,B$1,Slicer_Meal_name1,Slicer_Restaurant_name1,Slicer_Restaurant_type1,Slicer_Clients_sex1,Slicer_Serve_type1,Slicer_hot_cold1)</f>
        <v>142</v>
      </c>
      <c r="C98" s="6" vm="432">
        <f>CUBEVALUE("ThisWorkbookDataModel",$A98,C$1,Slicer_Meal_name1,Slicer_Restaurant_name1,Slicer_Restaurant_type1,Slicer_Clients_sex1,Slicer_Serve_type1,Slicer_hot_cold1)</f>
        <v>13994.450029373169</v>
      </c>
    </row>
    <row r="99" spans="1:3" x14ac:dyDescent="0.3">
      <c r="A99" s="10" t="str" vm="43">
        <f>CUBEMEMBER("ThisWorkbookDataModel","[Fact_orders].[First_and_Last_name].&amp;[Joss Brandt]")</f>
        <v>Joss Brandt</v>
      </c>
      <c r="B99" s="5" vm="370">
        <f>CUBEVALUE("ThisWorkbookDataModel",$A99,B$1,Slicer_Meal_name1,Slicer_Restaurant_name1,Slicer_Restaurant_type1,Slicer_Clients_sex1,Slicer_Serve_type1,Slicer_hot_cold1)</f>
        <v>139</v>
      </c>
      <c r="C99" s="6" vm="340">
        <f>CUBEVALUE("ThisWorkbookDataModel",$A99,C$1,Slicer_Meal_name1,Slicer_Restaurant_name1,Slicer_Restaurant_type1,Slicer_Clients_sex1,Slicer_Serve_type1,Slicer_hot_cold1)</f>
        <v>14526.18000793457</v>
      </c>
    </row>
    <row r="100" spans="1:3" x14ac:dyDescent="0.3">
      <c r="A100" s="10" t="str" vm="13">
        <f>CUBEMEMBER("ThisWorkbookDataModel","[Fact_orders].[First_and_Last_name].&amp;[Joyce Newton]")</f>
        <v>Joyce Newton</v>
      </c>
      <c r="B100" s="5" vm="284">
        <f>CUBEVALUE("ThisWorkbookDataModel",$A100,B$1,Slicer_Meal_name1,Slicer_Restaurant_name1,Slicer_Restaurant_type1,Slicer_Clients_sex1,Slicer_Serve_type1,Slicer_hot_cold1)</f>
        <v>132</v>
      </c>
      <c r="C100" s="6" vm="220">
        <f>CUBEVALUE("ThisWorkbookDataModel",$A100,C$1,Slicer_Meal_name1,Slicer_Restaurant_name1,Slicer_Restaurant_type1,Slicer_Clients_sex1,Slicer_Serve_type1,Slicer_hot_cold1)</f>
        <v>13515.610006332397</v>
      </c>
    </row>
    <row r="101" spans="1:3" x14ac:dyDescent="0.3">
      <c r="A101" s="10" t="str" vm="185">
        <f>CUBEMEMBER("ThisWorkbookDataModel","[Fact_orders].[First_and_Last_name].&amp;[Juan Barlow]")</f>
        <v>Juan Barlow</v>
      </c>
      <c r="B101" s="5" vm="568">
        <f>CUBEVALUE("ThisWorkbookDataModel",$A101,B$1,Slicer_Meal_name1,Slicer_Restaurant_name1,Slicer_Restaurant_type1,Slicer_Clients_sex1,Slicer_Serve_type1,Slicer_hot_cold1)</f>
        <v>156</v>
      </c>
      <c r="C101" s="6" vm="569">
        <f>CUBEVALUE("ThisWorkbookDataModel",$A101,C$1,Slicer_Meal_name1,Slicer_Restaurant_name1,Slicer_Restaurant_type1,Slicer_Clients_sex1,Slicer_Serve_type1,Slicer_hot_cold1)</f>
        <v>16397.590017318726</v>
      </c>
    </row>
    <row r="102" spans="1:3" x14ac:dyDescent="0.3">
      <c r="A102" s="10" t="str" vm="142">
        <f>CUBEMEMBER("ThisWorkbookDataModel","[Fact_orders].[First_and_Last_name].&amp;[Jun Barnard]")</f>
        <v>Jun Barnard</v>
      </c>
      <c r="B102" s="5" vm="532">
        <f>CUBEVALUE("ThisWorkbookDataModel",$A102,B$1,Slicer_Meal_name1,Slicer_Restaurant_name1,Slicer_Restaurant_type1,Slicer_Clients_sex1,Slicer_Serve_type1,Slicer_hot_cold1)</f>
        <v>150</v>
      </c>
      <c r="C102" s="6" vm="533">
        <f>CUBEVALUE("ThisWorkbookDataModel",$A102,C$1,Slicer_Meal_name1,Slicer_Restaurant_name1,Slicer_Restaurant_type1,Slicer_Clients_sex1,Slicer_Serve_type1,Slicer_hot_cold1)</f>
        <v>16452.290063858032</v>
      </c>
    </row>
    <row r="103" spans="1:3" x14ac:dyDescent="0.3">
      <c r="A103" s="10" t="str" vm="157">
        <f>CUBEMEMBER("ThisWorkbookDataModel","[Fact_orders].[First_and_Last_name].&amp;[Kaden Oneal]")</f>
        <v>Kaden Oneal</v>
      </c>
      <c r="B103" s="5" vm="369">
        <f>CUBEVALUE("ThisWorkbookDataModel",$A103,B$1,Slicer_Meal_name1,Slicer_Restaurant_name1,Slicer_Restaurant_type1,Slicer_Clients_sex1,Slicer_Serve_type1,Slicer_hot_cold1)</f>
        <v>150</v>
      </c>
      <c r="C103" s="6" vm="339">
        <f>CUBEVALUE("ThisWorkbookDataModel",$A103,C$1,Slicer_Meal_name1,Slicer_Restaurant_name1,Slicer_Restaurant_type1,Slicer_Clients_sex1,Slicer_Serve_type1,Slicer_hot_cold1)</f>
        <v>15631.229986190796</v>
      </c>
    </row>
    <row r="104" spans="1:3" x14ac:dyDescent="0.3">
      <c r="A104" s="10" t="str" vm="126">
        <f>CUBEMEMBER("ThisWorkbookDataModel","[Fact_orders].[First_and_Last_name].&amp;[Kaisha Watkins]")</f>
        <v>Kaisha Watkins</v>
      </c>
      <c r="B104" s="5" vm="283">
        <f>CUBEVALUE("ThisWorkbookDataModel",$A104,B$1,Slicer_Meal_name1,Slicer_Restaurant_name1,Slicer_Restaurant_type1,Slicer_Clients_sex1,Slicer_Serve_type1,Slicer_hot_cold1)</f>
        <v>153</v>
      </c>
      <c r="C104" s="6" vm="245">
        <f>CUBEVALUE("ThisWorkbookDataModel",$A104,C$1,Slicer_Meal_name1,Slicer_Restaurant_name1,Slicer_Restaurant_type1,Slicer_Clients_sex1,Slicer_Serve_type1,Slicer_hot_cold1)</f>
        <v>16601.820041656494</v>
      </c>
    </row>
    <row r="105" spans="1:3" x14ac:dyDescent="0.3">
      <c r="A105" s="10" t="str" vm="101">
        <f>CUBEMEMBER("ThisWorkbookDataModel","[Fact_orders].[First_and_Last_name].&amp;[Kaison Harvey]")</f>
        <v>Kaison Harvey</v>
      </c>
      <c r="B105" s="5" vm="496">
        <f>CUBEVALUE("ThisWorkbookDataModel",$A105,B$1,Slicer_Meal_name1,Slicer_Restaurant_name1,Slicer_Restaurant_type1,Slicer_Clients_sex1,Slicer_Serve_type1,Slicer_hot_cold1)</f>
        <v>157</v>
      </c>
      <c r="C105" s="6" vm="497">
        <f>CUBEVALUE("ThisWorkbookDataModel",$A105,C$1,Slicer_Meal_name1,Slicer_Restaurant_name1,Slicer_Restaurant_type1,Slicer_Clients_sex1,Slicer_Serve_type1,Slicer_hot_cold1)</f>
        <v>16049.000019073486</v>
      </c>
    </row>
    <row r="106" spans="1:3" x14ac:dyDescent="0.3">
      <c r="A106" s="10" t="str" vm="70">
        <f>CUBEMEMBER("ThisWorkbookDataModel","[Fact_orders].[First_and_Last_name].&amp;[Kaiya Robin]")</f>
        <v>Kaiya Robin</v>
      </c>
      <c r="B106" s="5" vm="429">
        <f>CUBEVALUE("ThisWorkbookDataModel",$A106,B$1,Slicer_Meal_name1,Slicer_Restaurant_name1,Slicer_Restaurant_type1,Slicer_Clients_sex1,Slicer_Serve_type1,Slicer_hot_cold1)</f>
        <v>155</v>
      </c>
      <c r="C106" s="6" vm="430">
        <f>CUBEVALUE("ThisWorkbookDataModel",$A106,C$1,Slicer_Meal_name1,Slicer_Restaurant_name1,Slicer_Restaurant_type1,Slicer_Clients_sex1,Slicer_Serve_type1,Slicer_hot_cold1)</f>
        <v>16351.350038528442</v>
      </c>
    </row>
    <row r="107" spans="1:3" x14ac:dyDescent="0.3">
      <c r="A107" s="10" t="str" vm="42">
        <f>CUBEMEMBER("ThisWorkbookDataModel","[Fact_orders].[First_and_Last_name].&amp;[Kamron Goodwin]")</f>
        <v>Kamron Goodwin</v>
      </c>
      <c r="B107" s="5" vm="368">
        <f>CUBEVALUE("ThisWorkbookDataModel",$A107,B$1,Slicer_Meal_name1,Slicer_Restaurant_name1,Slicer_Restaurant_type1,Slicer_Clients_sex1,Slicer_Serve_type1,Slicer_hot_cold1)</f>
        <v>145</v>
      </c>
      <c r="C107" s="6" vm="338">
        <f>CUBEVALUE("ThisWorkbookDataModel",$A107,C$1,Slicer_Meal_name1,Slicer_Restaurant_name1,Slicer_Restaurant_type1,Slicer_Clients_sex1,Slicer_Serve_type1,Slicer_hot_cold1)</f>
        <v>14045.589998245239</v>
      </c>
    </row>
    <row r="108" spans="1:3" x14ac:dyDescent="0.3">
      <c r="A108" s="10" t="str" vm="12">
        <f>CUBEMEMBER("ThisWorkbookDataModel","[Fact_orders].[First_and_Last_name].&amp;[Kara Thompson]")</f>
        <v>Kara Thompson</v>
      </c>
      <c r="B108" s="5" vm="282">
        <f>CUBEVALUE("ThisWorkbookDataModel",$A108,B$1,Slicer_Meal_name1,Slicer_Restaurant_name1,Slicer_Restaurant_type1,Slicer_Clients_sex1,Slicer_Serve_type1,Slicer_hot_cold1)</f>
        <v>150</v>
      </c>
      <c r="C108" s="6" vm="219">
        <f>CUBEVALUE("ThisWorkbookDataModel",$A108,C$1,Slicer_Meal_name1,Slicer_Restaurant_name1,Slicer_Restaurant_type1,Slicer_Clients_sex1,Slicer_Serve_type1,Slicer_hot_cold1)</f>
        <v>14658.409976959229</v>
      </c>
    </row>
    <row r="109" spans="1:3" x14ac:dyDescent="0.3">
      <c r="A109" s="10" t="str" vm="184">
        <f>CUBEMEMBER("ThisWorkbookDataModel","[Fact_orders].[First_and_Last_name].&amp;[Keir Broughton]")</f>
        <v>Keir Broughton</v>
      </c>
      <c r="B109" s="5" vm="566">
        <f>CUBEVALUE("ThisWorkbookDataModel",$A109,B$1,Slicer_Meal_name1,Slicer_Restaurant_name1,Slicer_Restaurant_type1,Slicer_Clients_sex1,Slicer_Serve_type1,Slicer_hot_cold1)</f>
        <v>163</v>
      </c>
      <c r="C109" s="6" vm="567">
        <f>CUBEVALUE("ThisWorkbookDataModel",$A109,C$1,Slicer_Meal_name1,Slicer_Restaurant_name1,Slicer_Restaurant_type1,Slicer_Clients_sex1,Slicer_Serve_type1,Slicer_hot_cold1)</f>
        <v>15796.67999458313</v>
      </c>
    </row>
    <row r="110" spans="1:3" x14ac:dyDescent="0.3">
      <c r="A110" s="10" t="str" vm="87">
        <f>CUBEMEMBER("ThisWorkbookDataModel","[Fact_orders].[First_and_Last_name].&amp;[Keir Ewing]")</f>
        <v>Keir Ewing</v>
      </c>
      <c r="B110" s="5" vm="468">
        <f>CUBEVALUE("ThisWorkbookDataModel",$A110,B$1,Slicer_Meal_name1,Slicer_Restaurant_name1,Slicer_Restaurant_type1,Slicer_Clients_sex1,Slicer_Serve_type1,Slicer_hot_cold1)</f>
        <v>177</v>
      </c>
      <c r="C110" s="6" vm="469">
        <f>CUBEVALUE("ThisWorkbookDataModel",$A110,C$1,Slicer_Meal_name1,Slicer_Restaurant_name1,Slicer_Restaurant_type1,Slicer_Clients_sex1,Slicer_Serve_type1,Slicer_hot_cold1)</f>
        <v>18520.300006866455</v>
      </c>
    </row>
    <row r="111" spans="1:3" x14ac:dyDescent="0.3">
      <c r="A111" s="10" t="str" vm="156">
        <f>CUBEMEMBER("ThisWorkbookDataModel","[Fact_orders].[First_and_Last_name].&amp;[Kiki Schneider]")</f>
        <v>Kiki Schneider</v>
      </c>
      <c r="B111" s="5" vm="367">
        <f>CUBEVALUE("ThisWorkbookDataModel",$A111,B$1,Slicer_Meal_name1,Slicer_Restaurant_name1,Slicer_Restaurant_type1,Slicer_Clients_sex1,Slicer_Serve_type1,Slicer_hot_cold1)</f>
        <v>150</v>
      </c>
      <c r="C111" s="6" vm="337">
        <f>CUBEVALUE("ThisWorkbookDataModel",$A111,C$1,Slicer_Meal_name1,Slicer_Restaurant_name1,Slicer_Restaurant_type1,Slicer_Clients_sex1,Slicer_Serve_type1,Slicer_hot_cold1)</f>
        <v>15760.170013427734</v>
      </c>
    </row>
    <row r="112" spans="1:3" x14ac:dyDescent="0.3">
      <c r="A112" s="10" t="str" vm="125">
        <f>CUBEMEMBER("ThisWorkbookDataModel","[Fact_orders].[First_and_Last_name].&amp;[Kristi Faulkner]")</f>
        <v>Kristi Faulkner</v>
      </c>
      <c r="B112" s="5" vm="281">
        <f>CUBEVALUE("ThisWorkbookDataModel",$A112,B$1,Slicer_Meal_name1,Slicer_Restaurant_name1,Slicer_Restaurant_type1,Slicer_Clients_sex1,Slicer_Serve_type1,Slicer_hot_cold1)</f>
        <v>153</v>
      </c>
      <c r="C112" s="6" vm="244">
        <f>CUBEVALUE("ThisWorkbookDataModel",$A112,C$1,Slicer_Meal_name1,Slicer_Restaurant_name1,Slicer_Restaurant_type1,Slicer_Clients_sex1,Slicer_Serve_type1,Slicer_hot_cold1)</f>
        <v>16308.490034103394</v>
      </c>
    </row>
    <row r="113" spans="1:3" x14ac:dyDescent="0.3">
      <c r="A113" s="10" t="str" vm="100">
        <f>CUBEMEMBER("ThisWorkbookDataModel","[Fact_orders].[First_and_Last_name].&amp;[Kristina Hutchinson]")</f>
        <v>Kristina Hutchinson</v>
      </c>
      <c r="B113" s="5" vm="494">
        <f>CUBEVALUE("ThisWorkbookDataModel",$A113,B$1,Slicer_Meal_name1,Slicer_Restaurant_name1,Slicer_Restaurant_type1,Slicer_Clients_sex1,Slicer_Serve_type1,Slicer_hot_cold1)</f>
        <v>138</v>
      </c>
      <c r="C113" s="6" vm="495">
        <f>CUBEVALUE("ThisWorkbookDataModel",$A113,C$1,Slicer_Meal_name1,Slicer_Restaurant_name1,Slicer_Restaurant_type1,Slicer_Clients_sex1,Slicer_Serve_type1,Slicer_hot_cold1)</f>
        <v>14305.930021286011</v>
      </c>
    </row>
    <row r="114" spans="1:3" x14ac:dyDescent="0.3">
      <c r="A114" s="10" t="str" vm="69">
        <f>CUBEMEMBER("ThisWorkbookDataModel","[Fact_orders].[First_and_Last_name].&amp;[Krystal Bridges]")</f>
        <v>Krystal Bridges</v>
      </c>
      <c r="B114" s="5" vm="427">
        <f>CUBEVALUE("ThisWorkbookDataModel",$A114,B$1,Slicer_Meal_name1,Slicer_Restaurant_name1,Slicer_Restaurant_type1,Slicer_Clients_sex1,Slicer_Serve_type1,Slicer_hot_cold1)</f>
        <v>149</v>
      </c>
      <c r="C114" s="6" vm="428">
        <f>CUBEVALUE("ThisWorkbookDataModel",$A114,C$1,Slicer_Meal_name1,Slicer_Restaurant_name1,Slicer_Restaurant_type1,Slicer_Clients_sex1,Slicer_Serve_type1,Slicer_hot_cold1)</f>
        <v>14675.359985351563</v>
      </c>
    </row>
    <row r="115" spans="1:3" x14ac:dyDescent="0.3">
      <c r="A115" s="10" t="str" vm="41">
        <f>CUBEMEMBER("ThisWorkbookDataModel","[Fact_orders].[First_and_Last_name].&amp;[Kya Melton]")</f>
        <v>Kya Melton</v>
      </c>
      <c r="B115" s="5" vm="366">
        <f>CUBEVALUE("ThisWorkbookDataModel",$A115,B$1,Slicer_Meal_name1,Slicer_Restaurant_name1,Slicer_Restaurant_type1,Slicer_Clients_sex1,Slicer_Serve_type1,Slicer_hot_cold1)</f>
        <v>160</v>
      </c>
      <c r="C115" s="6" vm="336">
        <f>CUBEVALUE("ThisWorkbookDataModel",$A115,C$1,Slicer_Meal_name1,Slicer_Restaurant_name1,Slicer_Restaurant_type1,Slicer_Clients_sex1,Slicer_Serve_type1,Slicer_hot_cold1)</f>
        <v>15902.049991607666</v>
      </c>
    </row>
    <row r="116" spans="1:3" x14ac:dyDescent="0.3">
      <c r="A116" s="10" t="str" vm="11">
        <f>CUBEMEMBER("ThisWorkbookDataModel","[Fact_orders].[First_and_Last_name].&amp;[Kyra Mccann]")</f>
        <v>Kyra Mccann</v>
      </c>
      <c r="B116" s="5" vm="280">
        <f>CUBEVALUE("ThisWorkbookDataModel",$A116,B$1,Slicer_Meal_name1,Slicer_Restaurant_name1,Slicer_Restaurant_type1,Slicer_Clients_sex1,Slicer_Serve_type1,Slicer_hot_cold1)</f>
        <v>141</v>
      </c>
      <c r="C116" s="6" vm="218">
        <f>CUBEVALUE("ThisWorkbookDataModel",$A116,C$1,Slicer_Meal_name1,Slicer_Restaurant_name1,Slicer_Restaurant_type1,Slicer_Clients_sex1,Slicer_Serve_type1,Slicer_hot_cold1)</f>
        <v>14566.399991989136</v>
      </c>
    </row>
    <row r="117" spans="1:3" x14ac:dyDescent="0.3">
      <c r="A117" s="10" t="str" vm="183">
        <f>CUBEMEMBER("ThisWorkbookDataModel","[Fact_orders].[First_and_Last_name].&amp;[Landon Bishop]")</f>
        <v>Landon Bishop</v>
      </c>
      <c r="B117" s="5" vm="564">
        <f>CUBEVALUE("ThisWorkbookDataModel",$A117,B$1,Slicer_Meal_name1,Slicer_Restaurant_name1,Slicer_Restaurant_type1,Slicer_Clients_sex1,Slicer_Serve_type1,Slicer_hot_cold1)</f>
        <v>144</v>
      </c>
      <c r="C117" s="6" vm="565">
        <f>CUBEVALUE("ThisWorkbookDataModel",$A117,C$1,Slicer_Meal_name1,Slicer_Restaurant_name1,Slicer_Restaurant_type1,Slicer_Clients_sex1,Slicer_Serve_type1,Slicer_hot_cold1)</f>
        <v>15602.400014877319</v>
      </c>
    </row>
    <row r="118" spans="1:3" x14ac:dyDescent="0.3">
      <c r="A118" s="10" t="str" vm="171">
        <f>CUBEMEMBER("ThisWorkbookDataModel","[Fact_orders].[First_and_Last_name].&amp;[Lani O'Reilly]")</f>
        <v>Lani O'Reilly</v>
      </c>
      <c r="B118" s="5" vm="540">
        <f>CUBEVALUE("ThisWorkbookDataModel",$A118,B$1,Slicer_Meal_name1,Slicer_Restaurant_name1,Slicer_Restaurant_type1,Slicer_Clients_sex1,Slicer_Serve_type1,Slicer_hot_cold1)</f>
        <v>157</v>
      </c>
      <c r="C118" s="6" vm="541">
        <f>CUBEVALUE("ThisWorkbookDataModel",$A118,C$1,Slicer_Meal_name1,Slicer_Restaurant_name1,Slicer_Restaurant_type1,Slicer_Clients_sex1,Slicer_Serve_type1,Slicer_hot_cold1)</f>
        <v>16689.900016784668</v>
      </c>
    </row>
    <row r="119" spans="1:3" x14ac:dyDescent="0.3">
      <c r="A119" s="10" t="str" vm="155">
        <f>CUBEMEMBER("ThisWorkbookDataModel","[Fact_orders].[First_and_Last_name].&amp;[Leo Walton]")</f>
        <v>Leo Walton</v>
      </c>
      <c r="B119" s="5" vm="365">
        <f>CUBEVALUE("ThisWorkbookDataModel",$A119,B$1,Slicer_Meal_name1,Slicer_Restaurant_name1,Slicer_Restaurant_type1,Slicer_Clients_sex1,Slicer_Serve_type1,Slicer_hot_cold1)</f>
        <v>148</v>
      </c>
      <c r="C119" s="6" vm="311">
        <f>CUBEVALUE("ThisWorkbookDataModel",$A119,C$1,Slicer_Meal_name1,Slicer_Restaurant_name1,Slicer_Restaurant_type1,Slicer_Clients_sex1,Slicer_Serve_type1,Slicer_hot_cold1)</f>
        <v>15463.409942626953</v>
      </c>
    </row>
    <row r="120" spans="1:3" x14ac:dyDescent="0.3">
      <c r="A120" s="10" t="str" vm="124">
        <f>CUBEMEMBER("ThisWorkbookDataModel","[Fact_orders].[First_and_Last_name].&amp;[Leoni Lindsay]")</f>
        <v>Leoni Lindsay</v>
      </c>
      <c r="B120" s="5" vm="279">
        <f>CUBEVALUE("ThisWorkbookDataModel",$A120,B$1,Slicer_Meal_name1,Slicer_Restaurant_name1,Slicer_Restaurant_type1,Slicer_Clients_sex1,Slicer_Serve_type1,Slicer_hot_cold1)</f>
        <v>159</v>
      </c>
      <c r="C120" s="6" vm="243">
        <f>CUBEVALUE("ThisWorkbookDataModel",$A120,C$1,Slicer_Meal_name1,Slicer_Restaurant_name1,Slicer_Restaurant_type1,Slicer_Clients_sex1,Slicer_Serve_type1,Slicer_hot_cold1)</f>
        <v>16966.230037689209</v>
      </c>
    </row>
    <row r="121" spans="1:3" x14ac:dyDescent="0.3">
      <c r="A121" s="10" t="str" vm="99">
        <f>CUBEMEMBER("ThisWorkbookDataModel","[Fact_orders].[First_and_Last_name].&amp;[Lillie Barnard]")</f>
        <v>Lillie Barnard</v>
      </c>
      <c r="B121" s="5" vm="492">
        <f>CUBEVALUE("ThisWorkbookDataModel",$A121,B$1,Slicer_Meal_name1,Slicer_Restaurant_name1,Slicer_Restaurant_type1,Slicer_Clients_sex1,Slicer_Serve_type1,Slicer_hot_cold1)</f>
        <v>158</v>
      </c>
      <c r="C121" s="6" vm="493">
        <f>CUBEVALUE("ThisWorkbookDataModel",$A121,C$1,Slicer_Meal_name1,Slicer_Restaurant_name1,Slicer_Restaurant_type1,Slicer_Clients_sex1,Slicer_Serve_type1,Slicer_hot_cold1)</f>
        <v>16015.139986038208</v>
      </c>
    </row>
    <row r="122" spans="1:3" x14ac:dyDescent="0.3">
      <c r="A122" s="10" t="str" vm="68">
        <f>CUBEMEMBER("ThisWorkbookDataModel","[Fact_orders].[First_and_Last_name].&amp;[Lilly-Ann Frey]")</f>
        <v>Lilly-Ann Frey</v>
      </c>
      <c r="B122" s="5" vm="425">
        <f>CUBEVALUE("ThisWorkbookDataModel",$A122,B$1,Slicer_Meal_name1,Slicer_Restaurant_name1,Slicer_Restaurant_type1,Slicer_Clients_sex1,Slicer_Serve_type1,Slicer_hot_cold1)</f>
        <v>142</v>
      </c>
      <c r="C122" s="6" vm="426">
        <f>CUBEVALUE("ThisWorkbookDataModel",$A122,C$1,Slicer_Meal_name1,Slicer_Restaurant_name1,Slicer_Restaurant_type1,Slicer_Clients_sex1,Slicer_Serve_type1,Slicer_hot_cold1)</f>
        <v>14753.1399974823</v>
      </c>
    </row>
    <row r="123" spans="1:3" x14ac:dyDescent="0.3">
      <c r="A123" s="10" t="str" vm="40">
        <f>CUBEMEMBER("ThisWorkbookDataModel","[Fact_orders].[First_and_Last_name].&amp;[Lilly-Mae Greer]")</f>
        <v>Lilly-Mae Greer</v>
      </c>
      <c r="B123" s="5" vm="364">
        <f>CUBEVALUE("ThisWorkbookDataModel",$A123,B$1,Slicer_Meal_name1,Slicer_Restaurant_name1,Slicer_Restaurant_type1,Slicer_Clients_sex1,Slicer_Serve_type1,Slicer_hot_cold1)</f>
        <v>130</v>
      </c>
      <c r="C123" s="6" vm="394">
        <f>CUBEVALUE("ThisWorkbookDataModel",$A123,C$1,Slicer_Meal_name1,Slicer_Restaurant_name1,Slicer_Restaurant_type1,Slicer_Clients_sex1,Slicer_Serve_type1,Slicer_hot_cold1)</f>
        <v>13681.500017166138</v>
      </c>
    </row>
    <row r="124" spans="1:3" x14ac:dyDescent="0.3">
      <c r="A124" s="10" t="str" vm="10">
        <f>CUBEMEMBER("ThisWorkbookDataModel","[Fact_orders].[First_and_Last_name].&amp;[Liyana Stanton]")</f>
        <v>Liyana Stanton</v>
      </c>
      <c r="B124" s="5" vm="278">
        <f>CUBEVALUE("ThisWorkbookDataModel",$A124,B$1,Slicer_Meal_name1,Slicer_Restaurant_name1,Slicer_Restaurant_type1,Slicer_Clients_sex1,Slicer_Serve_type1,Slicer_hot_cold1)</f>
        <v>148</v>
      </c>
      <c r="C124" s="6" vm="217">
        <f>CUBEVALUE("ThisWorkbookDataModel",$A124,C$1,Slicer_Meal_name1,Slicer_Restaurant_name1,Slicer_Restaurant_type1,Slicer_Clients_sex1,Slicer_Serve_type1,Slicer_hot_cold1)</f>
        <v>14266.390012741089</v>
      </c>
    </row>
    <row r="125" spans="1:3" x14ac:dyDescent="0.3">
      <c r="A125" s="10" t="str" vm="182">
        <f>CUBEMEMBER("ThisWorkbookDataModel","[Fact_orders].[First_and_Last_name].&amp;[Lorena Dunkley]")</f>
        <v>Lorena Dunkley</v>
      </c>
      <c r="B125" s="5" vm="562">
        <f>CUBEVALUE("ThisWorkbookDataModel",$A125,B$1,Slicer_Meal_name1,Slicer_Restaurant_name1,Slicer_Restaurant_type1,Slicer_Clients_sex1,Slicer_Serve_type1,Slicer_hot_cold1)</f>
        <v>162</v>
      </c>
      <c r="C125" s="6" vm="563">
        <f>CUBEVALUE("ThisWorkbookDataModel",$A125,C$1,Slicer_Meal_name1,Slicer_Restaurant_name1,Slicer_Restaurant_type1,Slicer_Clients_sex1,Slicer_Serve_type1,Slicer_hot_cold1)</f>
        <v>17955.780004501343</v>
      </c>
    </row>
    <row r="126" spans="1:3" x14ac:dyDescent="0.3">
      <c r="A126" s="10" t="str" vm="201">
        <f>CUBEMEMBER("ThisWorkbookDataModel","[Fact_orders].[First_and_Last_name].&amp;[Louisa Grant]")</f>
        <v>Louisa Grant</v>
      </c>
      <c r="B126" s="5" vm="600">
        <f>CUBEVALUE("ThisWorkbookDataModel",$A126,B$1,Slicer_Meal_name1,Slicer_Restaurant_name1,Slicer_Restaurant_type1,Slicer_Clients_sex1,Slicer_Serve_type1,Slicer_hot_cold1)</f>
        <v>156</v>
      </c>
      <c r="C126" s="6" vm="601">
        <f>CUBEVALUE("ThisWorkbookDataModel",$A126,C$1,Slicer_Meal_name1,Slicer_Restaurant_name1,Slicer_Restaurant_type1,Slicer_Clients_sex1,Slicer_Serve_type1,Slicer_hot_cold1)</f>
        <v>15965.280055999756</v>
      </c>
    </row>
    <row r="127" spans="1:3" x14ac:dyDescent="0.3">
      <c r="A127" s="10" t="str" vm="154">
        <f>CUBEMEMBER("ThisWorkbookDataModel","[Fact_orders].[First_and_Last_name].&amp;[Luka Holder]")</f>
        <v>Luka Holder</v>
      </c>
      <c r="B127" s="5" vm="363">
        <f>CUBEVALUE("ThisWorkbookDataModel",$A127,B$1,Slicer_Meal_name1,Slicer_Restaurant_name1,Slicer_Restaurant_type1,Slicer_Clients_sex1,Slicer_Serve_type1,Slicer_hot_cold1)</f>
        <v>155</v>
      </c>
      <c r="C127" s="6" vm="310">
        <f>CUBEVALUE("ThisWorkbookDataModel",$A127,C$1,Slicer_Meal_name1,Slicer_Restaurant_name1,Slicer_Restaurant_type1,Slicer_Clients_sex1,Slicer_Serve_type1,Slicer_hot_cold1)</f>
        <v>15082.69002532959</v>
      </c>
    </row>
    <row r="128" spans="1:3" x14ac:dyDescent="0.3">
      <c r="A128" s="10" t="str" vm="123">
        <f>CUBEMEMBER("ThisWorkbookDataModel","[Fact_orders].[First_and_Last_name].&amp;[Lynn Mackie]")</f>
        <v>Lynn Mackie</v>
      </c>
      <c r="B128" s="5" vm="277">
        <f>CUBEVALUE("ThisWorkbookDataModel",$A128,B$1,Slicer_Meal_name1,Slicer_Restaurant_name1,Slicer_Restaurant_type1,Slicer_Clients_sex1,Slicer_Serve_type1,Slicer_hot_cold1)</f>
        <v>186</v>
      </c>
      <c r="C128" s="6" vm="242">
        <f>CUBEVALUE("ThisWorkbookDataModel",$A128,C$1,Slicer_Meal_name1,Slicer_Restaurant_name1,Slicer_Restaurant_type1,Slicer_Clients_sex1,Slicer_Serve_type1,Slicer_hot_cold1)</f>
        <v>19849.720052719116</v>
      </c>
    </row>
    <row r="129" spans="1:3" x14ac:dyDescent="0.3">
      <c r="A129" s="10" t="str" vm="98">
        <f>CUBEMEMBER("ThisWorkbookDataModel","[Fact_orders].[First_and_Last_name].&amp;[Macey Almond]")</f>
        <v>Macey Almond</v>
      </c>
      <c r="B129" s="5" vm="490">
        <f>CUBEVALUE("ThisWorkbookDataModel",$A129,B$1,Slicer_Meal_name1,Slicer_Restaurant_name1,Slicer_Restaurant_type1,Slicer_Clients_sex1,Slicer_Serve_type1,Slicer_hot_cold1)</f>
        <v>158</v>
      </c>
      <c r="C129" s="6" vm="491">
        <f>CUBEVALUE("ThisWorkbookDataModel",$A129,C$1,Slicer_Meal_name1,Slicer_Restaurant_name1,Slicer_Restaurant_type1,Slicer_Clients_sex1,Slicer_Serve_type1,Slicer_hot_cold1)</f>
        <v>16200.250043869019</v>
      </c>
    </row>
    <row r="130" spans="1:3" x14ac:dyDescent="0.3">
      <c r="A130" s="10" t="str" vm="67">
        <f>CUBEMEMBER("ThisWorkbookDataModel","[Fact_orders].[First_and_Last_name].&amp;[Macie Lara]")</f>
        <v>Macie Lara</v>
      </c>
      <c r="B130" s="5" vm="423">
        <f>CUBEVALUE("ThisWorkbookDataModel",$A130,B$1,Slicer_Meal_name1,Slicer_Restaurant_name1,Slicer_Restaurant_type1,Slicer_Clients_sex1,Slicer_Serve_type1,Slicer_hot_cold1)</f>
        <v>180</v>
      </c>
      <c r="C130" s="6" vm="424">
        <f>CUBEVALUE("ThisWorkbookDataModel",$A130,C$1,Slicer_Meal_name1,Slicer_Restaurant_name1,Slicer_Restaurant_type1,Slicer_Clients_sex1,Slicer_Serve_type1,Slicer_hot_cold1)</f>
        <v>19351.00001335144</v>
      </c>
    </row>
    <row r="131" spans="1:3" x14ac:dyDescent="0.3">
      <c r="A131" s="10" t="str" vm="39">
        <f>CUBEMEMBER("ThisWorkbookDataModel","[Fact_orders].[First_and_Last_name].&amp;[Madison Sanchez]")</f>
        <v>Madison Sanchez</v>
      </c>
      <c r="B131" s="5" vm="362">
        <f>CUBEVALUE("ThisWorkbookDataModel",$A131,B$1,Slicer_Meal_name1,Slicer_Restaurant_name1,Slicer_Restaurant_type1,Slicer_Clients_sex1,Slicer_Serve_type1,Slicer_hot_cold1)</f>
        <v>158</v>
      </c>
      <c r="C131" s="6" vm="462">
        <f>CUBEVALUE("ThisWorkbookDataModel",$A131,C$1,Slicer_Meal_name1,Slicer_Restaurant_name1,Slicer_Restaurant_type1,Slicer_Clients_sex1,Slicer_Serve_type1,Slicer_hot_cold1)</f>
        <v>15559.560009002686</v>
      </c>
    </row>
    <row r="132" spans="1:3" x14ac:dyDescent="0.3">
      <c r="A132" s="10" t="str" vm="9">
        <f>CUBEMEMBER("ThisWorkbookDataModel","[Fact_orders].[First_and_Last_name].&amp;[Mahad Ware]")</f>
        <v>Mahad Ware</v>
      </c>
      <c r="B132" s="5" vm="276">
        <f>CUBEVALUE("ThisWorkbookDataModel",$A132,B$1,Slicer_Meal_name1,Slicer_Restaurant_name1,Slicer_Restaurant_type1,Slicer_Clients_sex1,Slicer_Serve_type1,Slicer_hot_cold1)</f>
        <v>143</v>
      </c>
      <c r="C132" s="6" vm="216">
        <f>CUBEVALUE("ThisWorkbookDataModel",$A132,C$1,Slicer_Meal_name1,Slicer_Restaurant_name1,Slicer_Restaurant_type1,Slicer_Clients_sex1,Slicer_Serve_type1,Slicer_hot_cold1)</f>
        <v>14462.849975585938</v>
      </c>
    </row>
    <row r="133" spans="1:3" x14ac:dyDescent="0.3">
      <c r="A133" s="10" t="str" vm="181">
        <f>CUBEMEMBER("ThisWorkbookDataModel","[Fact_orders].[First_and_Last_name].&amp;[Maheen Marin]")</f>
        <v>Maheen Marin</v>
      </c>
      <c r="B133" s="5" vm="560">
        <f>CUBEVALUE("ThisWorkbookDataModel",$A133,B$1,Slicer_Meal_name1,Slicer_Restaurant_name1,Slicer_Restaurant_type1,Slicer_Clients_sex1,Slicer_Serve_type1,Slicer_hot_cold1)</f>
        <v>149</v>
      </c>
      <c r="C133" s="6" vm="561">
        <f>CUBEVALUE("ThisWorkbookDataModel",$A133,C$1,Slicer_Meal_name1,Slicer_Restaurant_name1,Slicer_Restaurant_type1,Slicer_Clients_sex1,Slicer_Serve_type1,Slicer_hot_cold1)</f>
        <v>14806.120004653931</v>
      </c>
    </row>
    <row r="134" spans="1:3" x14ac:dyDescent="0.3">
      <c r="A134" s="10" t="str" vm="111">
        <f>CUBEMEMBER("ThisWorkbookDataModel","[Fact_orders].[First_and_Last_name].&amp;[Mairead Acevedo]")</f>
        <v>Mairead Acevedo</v>
      </c>
      <c r="B134" s="5" vm="516">
        <f>CUBEVALUE("ThisWorkbookDataModel",$A134,B$1,Slicer_Meal_name1,Slicer_Restaurant_name1,Slicer_Restaurant_type1,Slicer_Clients_sex1,Slicer_Serve_type1,Slicer_hot_cold1)</f>
        <v>151</v>
      </c>
      <c r="C134" s="6" vm="517">
        <f>CUBEVALUE("ThisWorkbookDataModel",$A134,C$1,Slicer_Meal_name1,Slicer_Restaurant_name1,Slicer_Restaurant_type1,Slicer_Clients_sex1,Slicer_Serve_type1,Slicer_hot_cold1)</f>
        <v>15705.320068359375</v>
      </c>
    </row>
    <row r="135" spans="1:3" x14ac:dyDescent="0.3">
      <c r="A135" s="10" t="str" vm="153">
        <f>CUBEMEMBER("ThisWorkbookDataModel","[Fact_orders].[First_and_Last_name].&amp;[Maison Watt]")</f>
        <v>Maison Watt</v>
      </c>
      <c r="B135" s="5" vm="361">
        <f>CUBEVALUE("ThisWorkbookDataModel",$A135,B$1,Slicer_Meal_name1,Slicer_Restaurant_name1,Slicer_Restaurant_type1,Slicer_Clients_sex1,Slicer_Serve_type1,Slicer_hot_cold1)</f>
        <v>160</v>
      </c>
      <c r="C135" s="6" vm="309">
        <f>CUBEVALUE("ThisWorkbookDataModel",$A135,C$1,Slicer_Meal_name1,Slicer_Restaurant_name1,Slicer_Restaurant_type1,Slicer_Clients_sex1,Slicer_Serve_type1,Slicer_hot_cold1)</f>
        <v>17419.030019760132</v>
      </c>
    </row>
    <row r="136" spans="1:3" x14ac:dyDescent="0.3">
      <c r="A136" s="10" t="str" vm="122">
        <f>CUBEMEMBER("ThisWorkbookDataModel","[Fact_orders].[First_and_Last_name].&amp;[Manveer Knight]")</f>
        <v>Manveer Knight</v>
      </c>
      <c r="B136" s="5" vm="275">
        <f>CUBEVALUE("ThisWorkbookDataModel",$A136,B$1,Slicer_Meal_name1,Slicer_Restaurant_name1,Slicer_Restaurant_type1,Slicer_Clients_sex1,Slicer_Serve_type1,Slicer_hot_cold1)</f>
        <v>167</v>
      </c>
      <c r="C136" s="6" vm="241">
        <f>CUBEVALUE("ThisWorkbookDataModel",$A136,C$1,Slicer_Meal_name1,Slicer_Restaurant_name1,Slicer_Restaurant_type1,Slicer_Clients_sex1,Slicer_Serve_type1,Slicer_hot_cold1)</f>
        <v>16087.130002975464</v>
      </c>
    </row>
    <row r="137" spans="1:3" x14ac:dyDescent="0.3">
      <c r="A137" s="10" t="str" vm="97">
        <f>CUBEMEMBER("ThisWorkbookDataModel","[Fact_orders].[First_and_Last_name].&amp;[Mariyah Green]")</f>
        <v>Mariyah Green</v>
      </c>
      <c r="B137" s="5" vm="488">
        <f>CUBEVALUE("ThisWorkbookDataModel",$A137,B$1,Slicer_Meal_name1,Slicer_Restaurant_name1,Slicer_Restaurant_type1,Slicer_Clients_sex1,Slicer_Serve_type1,Slicer_hot_cold1)</f>
        <v>151</v>
      </c>
      <c r="C137" s="6" vm="489">
        <f>CUBEVALUE("ThisWorkbookDataModel",$A137,C$1,Slicer_Meal_name1,Slicer_Restaurant_name1,Slicer_Restaurant_type1,Slicer_Clients_sex1,Slicer_Serve_type1,Slicer_hot_cold1)</f>
        <v>15879.270013809204</v>
      </c>
    </row>
    <row r="138" spans="1:3" x14ac:dyDescent="0.3">
      <c r="A138" s="10" t="str" vm="66">
        <f>CUBEMEMBER("ThisWorkbookDataModel","[Fact_orders].[First_and_Last_name].&amp;[Marlon Day]")</f>
        <v>Marlon Day</v>
      </c>
      <c r="B138" s="5" vm="421">
        <f>CUBEVALUE("ThisWorkbookDataModel",$A138,B$1,Slicer_Meal_name1,Slicer_Restaurant_name1,Slicer_Restaurant_type1,Slicer_Clients_sex1,Slicer_Serve_type1,Slicer_hot_cold1)</f>
        <v>157</v>
      </c>
      <c r="C138" s="6" vm="422">
        <f>CUBEVALUE("ThisWorkbookDataModel",$A138,C$1,Slicer_Meal_name1,Slicer_Restaurant_name1,Slicer_Restaurant_type1,Slicer_Clients_sex1,Slicer_Serve_type1,Slicer_hot_cold1)</f>
        <v>16090.690006256104</v>
      </c>
    </row>
    <row r="139" spans="1:3" x14ac:dyDescent="0.3">
      <c r="A139" s="10" t="str" vm="38">
        <f>CUBEMEMBER("ThisWorkbookDataModel","[Fact_orders].[First_and_Last_name].&amp;[Mason Booth]")</f>
        <v>Mason Booth</v>
      </c>
      <c r="B139" s="5" vm="360">
        <f>CUBEVALUE("ThisWorkbookDataModel",$A139,B$1,Slicer_Meal_name1,Slicer_Restaurant_name1,Slicer_Restaurant_type1,Slicer_Clients_sex1,Slicer_Serve_type1,Slicer_hot_cold1)</f>
        <v>158</v>
      </c>
      <c r="C139" s="6" vm="206">
        <f>CUBEVALUE("ThisWorkbookDataModel",$A139,C$1,Slicer_Meal_name1,Slicer_Restaurant_name1,Slicer_Restaurant_type1,Slicer_Clients_sex1,Slicer_Serve_type1,Slicer_hot_cold1)</f>
        <v>17841.630041122437</v>
      </c>
    </row>
    <row r="140" spans="1:3" x14ac:dyDescent="0.3">
      <c r="A140" s="10" t="str" vm="8">
        <f>CUBEMEMBER("ThisWorkbookDataModel","[Fact_orders].[First_and_Last_name].&amp;[Matthias Norton]")</f>
        <v>Matthias Norton</v>
      </c>
      <c r="B140" s="5" vm="274">
        <f>CUBEVALUE("ThisWorkbookDataModel",$A140,B$1,Slicer_Meal_name1,Slicer_Restaurant_name1,Slicer_Restaurant_type1,Slicer_Clients_sex1,Slicer_Serve_type1,Slicer_hot_cold1)</f>
        <v>155</v>
      </c>
      <c r="C140" s="6" vm="215">
        <f>CUBEVALUE("ThisWorkbookDataModel",$A140,C$1,Slicer_Meal_name1,Slicer_Restaurant_name1,Slicer_Restaurant_type1,Slicer_Clients_sex1,Slicer_Serve_type1,Slicer_hot_cold1)</f>
        <v>16634.719976425171</v>
      </c>
    </row>
    <row r="141" spans="1:3" x14ac:dyDescent="0.3">
      <c r="A141" s="10" t="str" vm="180">
        <f>CUBEMEMBER("ThisWorkbookDataModel","[Fact_orders].[First_and_Last_name].&amp;[Micah Tucker]")</f>
        <v>Micah Tucker</v>
      </c>
      <c r="B141" s="5" vm="558">
        <f>CUBEVALUE("ThisWorkbookDataModel",$A141,B$1,Slicer_Meal_name1,Slicer_Restaurant_name1,Slicer_Restaurant_type1,Slicer_Clients_sex1,Slicer_Serve_type1,Slicer_hot_cold1)</f>
        <v>155</v>
      </c>
      <c r="C141" s="6" vm="559">
        <f>CUBEVALUE("ThisWorkbookDataModel",$A141,C$1,Slicer_Meal_name1,Slicer_Restaurant_name1,Slicer_Restaurant_type1,Slicer_Clients_sex1,Slicer_Serve_type1,Slicer_hot_cold1)</f>
        <v>16304.100008010864</v>
      </c>
    </row>
    <row r="142" spans="1:3" x14ac:dyDescent="0.3">
      <c r="A142" s="10" t="str" vm="28">
        <f>CUBEMEMBER("ThisWorkbookDataModel","[Fact_orders].[First_and_Last_name].&amp;[Mikaela Croft]")</f>
        <v>Mikaela Croft</v>
      </c>
      <c r="B142" s="5" vm="527">
        <f>CUBEVALUE("ThisWorkbookDataModel",$A142,B$1,Slicer_Meal_name1,Slicer_Restaurant_name1,Slicer_Restaurant_type1,Slicer_Clients_sex1,Slicer_Serve_type1,Slicer_hot_cold1)</f>
        <v>150</v>
      </c>
      <c r="C142" s="6" vm="465">
        <f>CUBEVALUE("ThisWorkbookDataModel",$A142,C$1,Slicer_Meal_name1,Slicer_Restaurant_name1,Slicer_Restaurant_type1,Slicer_Clients_sex1,Slicer_Serve_type1,Slicer_hot_cold1)</f>
        <v>16020.04002571106</v>
      </c>
    </row>
    <row r="143" spans="1:3" x14ac:dyDescent="0.3">
      <c r="A143" s="10" t="str" vm="152">
        <f>CUBEMEMBER("ThisWorkbookDataModel","[Fact_orders].[First_and_Last_name].&amp;[Milan Brookes]")</f>
        <v>Milan Brookes</v>
      </c>
      <c r="B143" s="5" vm="359">
        <f>CUBEVALUE("ThisWorkbookDataModel",$A143,B$1,Slicer_Meal_name1,Slicer_Restaurant_name1,Slicer_Restaurant_type1,Slicer_Clients_sex1,Slicer_Serve_type1,Slicer_hot_cold1)</f>
        <v>171</v>
      </c>
      <c r="C143" s="6" vm="335">
        <f>CUBEVALUE("ThisWorkbookDataModel",$A143,C$1,Slicer_Meal_name1,Slicer_Restaurant_name1,Slicer_Restaurant_type1,Slicer_Clients_sex1,Slicer_Serve_type1,Slicer_hot_cold1)</f>
        <v>16248.049980163574</v>
      </c>
    </row>
    <row r="144" spans="1:3" x14ac:dyDescent="0.3">
      <c r="A144" s="10" t="str" vm="121">
        <f>CUBEMEMBER("ThisWorkbookDataModel","[Fact_orders].[First_and_Last_name].&amp;[Milly Cash]")</f>
        <v>Milly Cash</v>
      </c>
      <c r="B144" s="5" vm="273">
        <f>CUBEVALUE("ThisWorkbookDataModel",$A144,B$1,Slicer_Meal_name1,Slicer_Restaurant_name1,Slicer_Restaurant_type1,Slicer_Clients_sex1,Slicer_Serve_type1,Slicer_hot_cold1)</f>
        <v>153</v>
      </c>
      <c r="C144" s="6" vm="240">
        <f>CUBEVALUE("ThisWorkbookDataModel",$A144,C$1,Slicer_Meal_name1,Slicer_Restaurant_name1,Slicer_Restaurant_type1,Slicer_Clients_sex1,Slicer_Serve_type1,Slicer_hot_cold1)</f>
        <v>16187.290012359619</v>
      </c>
    </row>
    <row r="145" spans="1:3" x14ac:dyDescent="0.3">
      <c r="A145" s="10" t="str" vm="96">
        <f>CUBEMEMBER("ThisWorkbookDataModel","[Fact_orders].[First_and_Last_name].&amp;[Mira Kent]")</f>
        <v>Mira Kent</v>
      </c>
      <c r="B145" s="5" vm="486">
        <f>CUBEVALUE("ThisWorkbookDataModel",$A145,B$1,Slicer_Meal_name1,Slicer_Restaurant_name1,Slicer_Restaurant_type1,Slicer_Clients_sex1,Slicer_Serve_type1,Slicer_hot_cold1)</f>
        <v>145</v>
      </c>
      <c r="C145" s="6" vm="487">
        <f>CUBEVALUE("ThisWorkbookDataModel",$A145,C$1,Slicer_Meal_name1,Slicer_Restaurant_name1,Slicer_Restaurant_type1,Slicer_Clients_sex1,Slicer_Serve_type1,Slicer_hot_cold1)</f>
        <v>14316.260038375854</v>
      </c>
    </row>
    <row r="146" spans="1:3" x14ac:dyDescent="0.3">
      <c r="A146" s="10" t="str" vm="65">
        <f>CUBEMEMBER("ThisWorkbookDataModel","[Fact_orders].[First_and_Last_name].&amp;[Misha Ashley]")</f>
        <v>Misha Ashley</v>
      </c>
      <c r="B146" s="5" vm="419">
        <f>CUBEVALUE("ThisWorkbookDataModel",$A146,B$1,Slicer_Meal_name1,Slicer_Restaurant_name1,Slicer_Restaurant_type1,Slicer_Clients_sex1,Slicer_Serve_type1,Slicer_hot_cold1)</f>
        <v>140</v>
      </c>
      <c r="C146" s="6" vm="420">
        <f>CUBEVALUE("ThisWorkbookDataModel",$A146,C$1,Slicer_Meal_name1,Slicer_Restaurant_name1,Slicer_Restaurant_type1,Slicer_Clients_sex1,Slicer_Serve_type1,Slicer_hot_cold1)</f>
        <v>13964.999992370605</v>
      </c>
    </row>
    <row r="147" spans="1:3" x14ac:dyDescent="0.3">
      <c r="A147" s="10" t="str" vm="37">
        <f>CUBEMEMBER("ThisWorkbookDataModel","[Fact_orders].[First_and_Last_name].&amp;[Natalia Daniel]")</f>
        <v>Natalia Daniel</v>
      </c>
      <c r="B147" s="5" vm="358">
        <f>CUBEVALUE("ThisWorkbookDataModel",$A147,B$1,Slicer_Meal_name1,Slicer_Restaurant_name1,Slicer_Restaurant_type1,Slicer_Clients_sex1,Slicer_Serve_type1,Slicer_hot_cold1)</f>
        <v>167</v>
      </c>
      <c r="C147" s="6" vm="334">
        <f>CUBEVALUE("ThisWorkbookDataModel",$A147,C$1,Slicer_Meal_name1,Slicer_Restaurant_name1,Slicer_Restaurant_type1,Slicer_Clients_sex1,Slicer_Serve_type1,Slicer_hot_cold1)</f>
        <v>17461.649993896484</v>
      </c>
    </row>
    <row r="148" spans="1:3" x14ac:dyDescent="0.3">
      <c r="A148" s="10" t="str" vm="7">
        <f>CUBEMEMBER("ThisWorkbookDataModel","[Fact_orders].[First_and_Last_name].&amp;[Nathalie Marshall]")</f>
        <v>Nathalie Marshall</v>
      </c>
      <c r="B148" s="5" vm="272">
        <f>CUBEVALUE("ThisWorkbookDataModel",$A148,B$1,Slicer_Meal_name1,Slicer_Restaurant_name1,Slicer_Restaurant_type1,Slicer_Clients_sex1,Slicer_Serve_type1,Slicer_hot_cold1)</f>
        <v>174</v>
      </c>
      <c r="C148" s="6" vm="214">
        <f>CUBEVALUE("ThisWorkbookDataModel",$A148,C$1,Slicer_Meal_name1,Slicer_Restaurant_name1,Slicer_Restaurant_type1,Slicer_Clients_sex1,Slicer_Serve_type1,Slicer_hot_cold1)</f>
        <v>17240.6800365448</v>
      </c>
    </row>
    <row r="149" spans="1:3" x14ac:dyDescent="0.3">
      <c r="A149" s="10" t="str" vm="179">
        <f>CUBEMEMBER("ThisWorkbookDataModel","[Fact_orders].[First_and_Last_name].&amp;[Nelson Esparza]")</f>
        <v>Nelson Esparza</v>
      </c>
      <c r="B149" s="5" vm="556">
        <f>CUBEVALUE("ThisWorkbookDataModel",$A149,B$1,Slicer_Meal_name1,Slicer_Restaurant_name1,Slicer_Restaurant_type1,Slicer_Clients_sex1,Slicer_Serve_type1,Slicer_hot_cold1)</f>
        <v>182</v>
      </c>
      <c r="C149" s="6" vm="557">
        <f>CUBEVALUE("ThisWorkbookDataModel",$A149,C$1,Slicer_Meal_name1,Slicer_Restaurant_name1,Slicer_Restaurant_type1,Slicer_Clients_sex1,Slicer_Serve_type1,Slicer_hot_cold1)</f>
        <v>18894.240003585815</v>
      </c>
    </row>
    <row r="150" spans="1:3" x14ac:dyDescent="0.3">
      <c r="A150" s="10" t="str" vm="141">
        <f>CUBEMEMBER("ThisWorkbookDataModel","[Fact_orders].[First_and_Last_name].&amp;[Nial Meadows]")</f>
        <v>Nial Meadows</v>
      </c>
      <c r="B150" s="5" vm="530">
        <f>CUBEVALUE("ThisWorkbookDataModel",$A150,B$1,Slicer_Meal_name1,Slicer_Restaurant_name1,Slicer_Restaurant_type1,Slicer_Clients_sex1,Slicer_Serve_type1,Slicer_hot_cold1)</f>
        <v>161</v>
      </c>
      <c r="C150" s="6" vm="531">
        <f>CUBEVALUE("ThisWorkbookDataModel",$A150,C$1,Slicer_Meal_name1,Slicer_Restaurant_name1,Slicer_Restaurant_type1,Slicer_Clients_sex1,Slicer_Serve_type1,Slicer_hot_cold1)</f>
        <v>16122.339990615845</v>
      </c>
    </row>
    <row r="151" spans="1:3" x14ac:dyDescent="0.3">
      <c r="A151" s="10" t="str" vm="151">
        <f>CUBEMEMBER("ThisWorkbookDataModel","[Fact_orders].[First_and_Last_name].&amp;[Nichole Edge]")</f>
        <v>Nichole Edge</v>
      </c>
      <c r="B151" s="5" vm="357">
        <f>CUBEVALUE("ThisWorkbookDataModel",$A151,B$1,Slicer_Meal_name1,Slicer_Restaurant_name1,Slicer_Restaurant_type1,Slicer_Clients_sex1,Slicer_Serve_type1,Slicer_hot_cold1)</f>
        <v>144</v>
      </c>
      <c r="C151" s="6" vm="333">
        <f>CUBEVALUE("ThisWorkbookDataModel",$A151,C$1,Slicer_Meal_name1,Slicer_Restaurant_name1,Slicer_Restaurant_type1,Slicer_Clients_sex1,Slicer_Serve_type1,Slicer_hot_cold1)</f>
        <v>14421.290046691895</v>
      </c>
    </row>
    <row r="152" spans="1:3" x14ac:dyDescent="0.3">
      <c r="A152" s="10" t="str" vm="120">
        <f>CUBEMEMBER("ThisWorkbookDataModel","[Fact_orders].[First_and_Last_name].&amp;[Nico Hastings]")</f>
        <v>Nico Hastings</v>
      </c>
      <c r="B152" s="5" vm="271">
        <f>CUBEVALUE("ThisWorkbookDataModel",$A152,B$1,Slicer_Meal_name1,Slicer_Restaurant_name1,Slicer_Restaurant_type1,Slicer_Clients_sex1,Slicer_Serve_type1,Slicer_hot_cold1)</f>
        <v>139</v>
      </c>
      <c r="C152" s="6" vm="239">
        <f>CUBEVALUE("ThisWorkbookDataModel",$A152,C$1,Slicer_Meal_name1,Slicer_Restaurant_name1,Slicer_Restaurant_type1,Slicer_Clients_sex1,Slicer_Serve_type1,Slicer_hot_cold1)</f>
        <v>13984.720001220703</v>
      </c>
    </row>
    <row r="153" spans="1:3" x14ac:dyDescent="0.3">
      <c r="A153" s="10" t="str" vm="95">
        <f>CUBEMEMBER("ThisWorkbookDataModel","[Fact_orders].[First_and_Last_name].&amp;[Niyah Whelan]")</f>
        <v>Niyah Whelan</v>
      </c>
      <c r="B153" s="5" vm="484">
        <f>CUBEVALUE("ThisWorkbookDataModel",$A153,B$1,Slicer_Meal_name1,Slicer_Restaurant_name1,Slicer_Restaurant_type1,Slicer_Clients_sex1,Slicer_Serve_type1,Slicer_hot_cold1)</f>
        <v>162</v>
      </c>
      <c r="C153" s="6" vm="485">
        <f>CUBEVALUE("ThisWorkbookDataModel",$A153,C$1,Slicer_Meal_name1,Slicer_Restaurant_name1,Slicer_Restaurant_type1,Slicer_Clients_sex1,Slicer_Serve_type1,Slicer_hot_cold1)</f>
        <v>15978.739994049072</v>
      </c>
    </row>
    <row r="154" spans="1:3" x14ac:dyDescent="0.3">
      <c r="A154" s="10" t="str" vm="64">
        <f>CUBEMEMBER("ThisWorkbookDataModel","[Fact_orders].[First_and_Last_name].&amp;[Nora Xiong]")</f>
        <v>Nora Xiong</v>
      </c>
      <c r="B154" s="5" vm="417">
        <f>CUBEVALUE("ThisWorkbookDataModel",$A154,B$1,Slicer_Meal_name1,Slicer_Restaurant_name1,Slicer_Restaurant_type1,Slicer_Clients_sex1,Slicer_Serve_type1,Slicer_hot_cold1)</f>
        <v>170</v>
      </c>
      <c r="C154" s="6" vm="418">
        <f>CUBEVALUE("ThisWorkbookDataModel",$A154,C$1,Slicer_Meal_name1,Slicer_Restaurant_name1,Slicer_Restaurant_type1,Slicer_Clients_sex1,Slicer_Serve_type1,Slicer_hot_cold1)</f>
        <v>16563.480009078979</v>
      </c>
    </row>
    <row r="155" spans="1:3" x14ac:dyDescent="0.3">
      <c r="A155" s="10" t="str" vm="36">
        <f>CUBEMEMBER("ThisWorkbookDataModel","[Fact_orders].[First_and_Last_name].&amp;[Octavia Hooper]")</f>
        <v>Octavia Hooper</v>
      </c>
      <c r="B155" s="5" vm="356">
        <f>CUBEVALUE("ThisWorkbookDataModel",$A155,B$1,Slicer_Meal_name1,Slicer_Restaurant_name1,Slicer_Restaurant_type1,Slicer_Clients_sex1,Slicer_Serve_type1,Slicer_hot_cold1)</f>
        <v>142</v>
      </c>
      <c r="C155" s="6" vm="332">
        <f>CUBEVALUE("ThisWorkbookDataModel",$A155,C$1,Slicer_Meal_name1,Slicer_Restaurant_name1,Slicer_Restaurant_type1,Slicer_Clients_sex1,Slicer_Serve_type1,Slicer_hot_cold1)</f>
        <v>14995.210010528564</v>
      </c>
    </row>
    <row r="156" spans="1:3" x14ac:dyDescent="0.3">
      <c r="A156" s="10" t="str" vm="6">
        <f>CUBEMEMBER("ThisWorkbookDataModel","[Fact_orders].[First_and_Last_name].&amp;[Ollie Kinney]")</f>
        <v>Ollie Kinney</v>
      </c>
      <c r="B156" s="5" vm="270">
        <f>CUBEVALUE("ThisWorkbookDataModel",$A156,B$1,Slicer_Meal_name1,Slicer_Restaurant_name1,Slicer_Restaurant_type1,Slicer_Clients_sex1,Slicer_Serve_type1,Slicer_hot_cold1)</f>
        <v>157</v>
      </c>
      <c r="C156" s="6" vm="213">
        <f>CUBEVALUE("ThisWorkbookDataModel",$A156,C$1,Slicer_Meal_name1,Slicer_Restaurant_name1,Slicer_Restaurant_type1,Slicer_Clients_sex1,Slicer_Serve_type1,Slicer_hot_cold1)</f>
        <v>14800.590017318726</v>
      </c>
    </row>
    <row r="157" spans="1:3" x14ac:dyDescent="0.3">
      <c r="A157" s="10" t="str" vm="178">
        <f>CUBEMEMBER("ThisWorkbookDataModel","[Fact_orders].[First_and_Last_name].&amp;[Osian England]")</f>
        <v>Osian England</v>
      </c>
      <c r="B157" s="5" vm="554">
        <f>CUBEVALUE("ThisWorkbookDataModel",$A157,B$1,Slicer_Meal_name1,Slicer_Restaurant_name1,Slicer_Restaurant_type1,Slicer_Clients_sex1,Slicer_Serve_type1,Slicer_hot_cold1)</f>
        <v>135</v>
      </c>
      <c r="C157" s="6" vm="555">
        <f>CUBEVALUE("ThisWorkbookDataModel",$A157,C$1,Slicer_Meal_name1,Slicer_Restaurant_name1,Slicer_Restaurant_type1,Slicer_Clients_sex1,Slicer_Serve_type1,Slicer_hot_cold1)</f>
        <v>14347.790031433105</v>
      </c>
    </row>
    <row r="158" spans="1:3" x14ac:dyDescent="0.3">
      <c r="A158" s="10" t="str" vm="55">
        <f>CUBEMEMBER("ThisWorkbookDataModel","[Fact_orders].[First_and_Last_name].&amp;[Parker Drake]")</f>
        <v>Parker Drake</v>
      </c>
      <c r="B158" s="5" vm="399">
        <f>CUBEVALUE("ThisWorkbookDataModel",$A158,B$1,Slicer_Meal_name1,Slicer_Restaurant_name1,Slicer_Restaurant_type1,Slicer_Clients_sex1,Slicer_Serve_type1,Slicer_hot_cold1)</f>
        <v>147</v>
      </c>
      <c r="C158" s="6" vm="400">
        <f>CUBEVALUE("ThisWorkbookDataModel",$A158,C$1,Slicer_Meal_name1,Slicer_Restaurant_name1,Slicer_Restaurant_type1,Slicer_Clients_sex1,Slicer_Serve_type1,Slicer_hot_cold1)</f>
        <v>15044.380002975464</v>
      </c>
    </row>
    <row r="159" spans="1:3" x14ac:dyDescent="0.3">
      <c r="A159" s="10" t="str" vm="150">
        <f>CUBEMEMBER("ThisWorkbookDataModel","[Fact_orders].[First_and_Last_name].&amp;[Patryk Burgess]")</f>
        <v>Patryk Burgess</v>
      </c>
      <c r="B159" s="5" vm="355">
        <f>CUBEVALUE("ThisWorkbookDataModel",$A159,B$1,Slicer_Meal_name1,Slicer_Restaurant_name1,Slicer_Restaurant_type1,Slicer_Clients_sex1,Slicer_Serve_type1,Slicer_hot_cold1)</f>
        <v>153</v>
      </c>
      <c r="C159" s="6" vm="331">
        <f>CUBEVALUE("ThisWorkbookDataModel",$A159,C$1,Slicer_Meal_name1,Slicer_Restaurant_name1,Slicer_Restaurant_type1,Slicer_Clients_sex1,Slicer_Serve_type1,Slicer_hot_cold1)</f>
        <v>15554.960000991821</v>
      </c>
    </row>
    <row r="160" spans="1:3" x14ac:dyDescent="0.3">
      <c r="A160" s="10" t="str" vm="119">
        <f>CUBEMEMBER("ThisWorkbookDataModel","[Fact_orders].[First_and_Last_name].&amp;[Presley Yu]")</f>
        <v>Presley Yu</v>
      </c>
      <c r="B160" s="5" vm="269">
        <f>CUBEVALUE("ThisWorkbookDataModel",$A160,B$1,Slicer_Meal_name1,Slicer_Restaurant_name1,Slicer_Restaurant_type1,Slicer_Clients_sex1,Slicer_Serve_type1,Slicer_hot_cold1)</f>
        <v>149</v>
      </c>
      <c r="C160" s="6" vm="238">
        <f>CUBEVALUE("ThisWorkbookDataModel",$A160,C$1,Slicer_Meal_name1,Slicer_Restaurant_name1,Slicer_Restaurant_type1,Slicer_Clients_sex1,Slicer_Serve_type1,Slicer_hot_cold1)</f>
        <v>14782.930002212524</v>
      </c>
    </row>
    <row r="161" spans="1:3" x14ac:dyDescent="0.3">
      <c r="A161" s="10" t="str" vm="94">
        <f>CUBEMEMBER("ThisWorkbookDataModel","[Fact_orders].[First_and_Last_name].&amp;[Princess Timms]")</f>
        <v>Princess Timms</v>
      </c>
      <c r="B161" s="5" vm="482">
        <f>CUBEVALUE("ThisWorkbookDataModel",$A161,B$1,Slicer_Meal_name1,Slicer_Restaurant_name1,Slicer_Restaurant_type1,Slicer_Clients_sex1,Slicer_Serve_type1,Slicer_hot_cold1)</f>
        <v>142</v>
      </c>
      <c r="C161" s="6" vm="483">
        <f>CUBEVALUE("ThisWorkbookDataModel",$A161,C$1,Slicer_Meal_name1,Slicer_Restaurant_name1,Slicer_Restaurant_type1,Slicer_Clients_sex1,Slicer_Serve_type1,Slicer_hot_cold1)</f>
        <v>15040.280048370361</v>
      </c>
    </row>
    <row r="162" spans="1:3" x14ac:dyDescent="0.3">
      <c r="A162" s="10" t="str" vm="63">
        <f>CUBEMEMBER("ThisWorkbookDataModel","[Fact_orders].[First_and_Last_name].&amp;[Rami Sexton]")</f>
        <v>Rami Sexton</v>
      </c>
      <c r="B162" s="5" vm="415">
        <f>CUBEVALUE("ThisWorkbookDataModel",$A162,B$1,Slicer_Meal_name1,Slicer_Restaurant_name1,Slicer_Restaurant_type1,Slicer_Clients_sex1,Slicer_Serve_type1,Slicer_hot_cold1)</f>
        <v>143</v>
      </c>
      <c r="C162" s="6" vm="416">
        <f>CUBEVALUE("ThisWorkbookDataModel",$A162,C$1,Slicer_Meal_name1,Slicer_Restaurant_name1,Slicer_Restaurant_type1,Slicer_Clients_sex1,Slicer_Serve_type1,Slicer_hot_cold1)</f>
        <v>14946.060047149658</v>
      </c>
    </row>
    <row r="163" spans="1:3" x14ac:dyDescent="0.3">
      <c r="A163" s="10" t="str" vm="35">
        <f>CUBEMEMBER("ThisWorkbookDataModel","[Fact_orders].[First_and_Last_name].&amp;[Renzo Henderson]")</f>
        <v>Renzo Henderson</v>
      </c>
      <c r="B163" s="5" vm="354">
        <f>CUBEVALUE("ThisWorkbookDataModel",$A163,B$1,Slicer_Meal_name1,Slicer_Restaurant_name1,Slicer_Restaurant_type1,Slicer_Clients_sex1,Slicer_Serve_type1,Slicer_hot_cold1)</f>
        <v>159</v>
      </c>
      <c r="C163" s="6" vm="330">
        <f>CUBEVALUE("ThisWorkbookDataModel",$A163,C$1,Slicer_Meal_name1,Slicer_Restaurant_name1,Slicer_Restaurant_type1,Slicer_Clients_sex1,Slicer_Serve_type1,Slicer_hot_cold1)</f>
        <v>16272.120008468628</v>
      </c>
    </row>
    <row r="164" spans="1:3" x14ac:dyDescent="0.3">
      <c r="A164" s="10" t="str" vm="5">
        <f>CUBEMEMBER("ThisWorkbookDataModel","[Fact_orders].[First_and_Last_name].&amp;[Robert Mckee]")</f>
        <v>Robert Mckee</v>
      </c>
      <c r="B164" s="5" vm="268">
        <f>CUBEVALUE("ThisWorkbookDataModel",$A164,B$1,Slicer_Meal_name1,Slicer_Restaurant_name1,Slicer_Restaurant_type1,Slicer_Clients_sex1,Slicer_Serve_type1,Slicer_hot_cold1)</f>
        <v>167</v>
      </c>
      <c r="C164" s="6" vm="212">
        <f>CUBEVALUE("ThisWorkbookDataModel",$A164,C$1,Slicer_Meal_name1,Slicer_Restaurant_name1,Slicer_Restaurant_type1,Slicer_Clients_sex1,Slicer_Serve_type1,Slicer_hot_cold1)</f>
        <v>18164.080024719238</v>
      </c>
    </row>
    <row r="165" spans="1:3" x14ac:dyDescent="0.3">
      <c r="A165" s="10" t="str" vm="177">
        <f>CUBEMEMBER("ThisWorkbookDataModel","[Fact_orders].[First_and_Last_name].&amp;[Rohan Farrell]")</f>
        <v>Rohan Farrell</v>
      </c>
      <c r="B165" s="5" vm="552">
        <f>CUBEVALUE("ThisWorkbookDataModel",$A165,B$1,Slicer_Meal_name1,Slicer_Restaurant_name1,Slicer_Restaurant_type1,Slicer_Clients_sex1,Slicer_Serve_type1,Slicer_hot_cold1)</f>
        <v>157</v>
      </c>
      <c r="C165" s="6" vm="553">
        <f>CUBEVALUE("ThisWorkbookDataModel",$A165,C$1,Slicer_Meal_name1,Slicer_Restaurant_name1,Slicer_Restaurant_type1,Slicer_Clients_sex1,Slicer_Serve_type1,Slicer_hot_cold1)</f>
        <v>15885.340013504028</v>
      </c>
    </row>
    <row r="166" spans="1:3" x14ac:dyDescent="0.3">
      <c r="A166" s="10" t="str" vm="170">
        <f>CUBEMEMBER("ThisWorkbookDataModel","[Fact_orders].[First_and_Last_name].&amp;[Romy Neal]")</f>
        <v>Romy Neal</v>
      </c>
      <c r="B166" s="5" vm="538">
        <f>CUBEVALUE("ThisWorkbookDataModel",$A166,B$1,Slicer_Meal_name1,Slicer_Restaurant_name1,Slicer_Restaurant_type1,Slicer_Clients_sex1,Slicer_Serve_type1,Slicer_hot_cold1)</f>
        <v>153</v>
      </c>
      <c r="C166" s="6" vm="539">
        <f>CUBEVALUE("ThisWorkbookDataModel",$A166,C$1,Slicer_Meal_name1,Slicer_Restaurant_name1,Slicer_Restaurant_type1,Slicer_Clients_sex1,Slicer_Serve_type1,Slicer_hot_cold1)</f>
        <v>16357.300003051758</v>
      </c>
    </row>
    <row r="167" spans="1:3" x14ac:dyDescent="0.3">
      <c r="A167" s="10" t="str" vm="149">
        <f>CUBEMEMBER("ThisWorkbookDataModel","[Fact_orders].[First_and_Last_name].&amp;[Sadie Waller]")</f>
        <v>Sadie Waller</v>
      </c>
      <c r="B167" s="5" vm="353">
        <f>CUBEVALUE("ThisWorkbookDataModel",$A167,B$1,Slicer_Meal_name1,Slicer_Restaurant_name1,Slicer_Restaurant_type1,Slicer_Clients_sex1,Slicer_Serve_type1,Slicer_hot_cold1)</f>
        <v>155</v>
      </c>
      <c r="C167" s="6" vm="329">
        <f>CUBEVALUE("ThisWorkbookDataModel",$A167,C$1,Slicer_Meal_name1,Slicer_Restaurant_name1,Slicer_Restaurant_type1,Slicer_Clients_sex1,Slicer_Serve_type1,Slicer_hot_cold1)</f>
        <v>15027.9000415802</v>
      </c>
    </row>
    <row r="168" spans="1:3" x14ac:dyDescent="0.3">
      <c r="A168" s="10" t="str" vm="118">
        <f>CUBEMEMBER("ThisWorkbookDataModel","[Fact_orders].[First_and_Last_name].&amp;[Safwan Flowers]")</f>
        <v>Safwan Flowers</v>
      </c>
      <c r="B168" s="5" vm="267">
        <f>CUBEVALUE("ThisWorkbookDataModel",$A168,B$1,Slicer_Meal_name1,Slicer_Restaurant_name1,Slicer_Restaurant_type1,Slicer_Clients_sex1,Slicer_Serve_type1,Slicer_hot_cold1)</f>
        <v>141</v>
      </c>
      <c r="C168" s="6" vm="237">
        <f>CUBEVALUE("ThisWorkbookDataModel",$A168,C$1,Slicer_Meal_name1,Slicer_Restaurant_name1,Slicer_Restaurant_type1,Slicer_Clients_sex1,Slicer_Serve_type1,Slicer_hot_cold1)</f>
        <v>12805.25997543335</v>
      </c>
    </row>
    <row r="169" spans="1:3" x14ac:dyDescent="0.3">
      <c r="A169" s="10" t="str" vm="93">
        <f>CUBEMEMBER("ThisWorkbookDataModel","[Fact_orders].[First_and_Last_name].&amp;[Samuel Huerta]")</f>
        <v>Samuel Huerta</v>
      </c>
      <c r="B169" s="5" vm="480">
        <f>CUBEVALUE("ThisWorkbookDataModel",$A169,B$1,Slicer_Meal_name1,Slicer_Restaurant_name1,Slicer_Restaurant_type1,Slicer_Clients_sex1,Slicer_Serve_type1,Slicer_hot_cold1)</f>
        <v>153</v>
      </c>
      <c r="C169" s="6" vm="481">
        <f>CUBEVALUE("ThisWorkbookDataModel",$A169,C$1,Slicer_Meal_name1,Slicer_Restaurant_name1,Slicer_Restaurant_type1,Slicer_Clients_sex1,Slicer_Serve_type1,Slicer_hot_cold1)</f>
        <v>16026.430000305176</v>
      </c>
    </row>
    <row r="170" spans="1:3" x14ac:dyDescent="0.3">
      <c r="A170" s="10" t="str" vm="62">
        <f>CUBEMEMBER("ThisWorkbookDataModel","[Fact_orders].[First_and_Last_name].&amp;[Sarah Crossley]")</f>
        <v>Sarah Crossley</v>
      </c>
      <c r="B170" s="5" vm="413">
        <f>CUBEVALUE("ThisWorkbookDataModel",$A170,B$1,Slicer_Meal_name1,Slicer_Restaurant_name1,Slicer_Restaurant_type1,Slicer_Clients_sex1,Slicer_Serve_type1,Slicer_hot_cold1)</f>
        <v>151</v>
      </c>
      <c r="C170" s="6" vm="414">
        <f>CUBEVALUE("ThisWorkbookDataModel",$A170,C$1,Slicer_Meal_name1,Slicer_Restaurant_name1,Slicer_Restaurant_type1,Slicer_Clients_sex1,Slicer_Serve_type1,Slicer_hot_cold1)</f>
        <v>15506.33002281189</v>
      </c>
    </row>
    <row r="171" spans="1:3" x14ac:dyDescent="0.3">
      <c r="A171" s="10" t="str" vm="34">
        <f>CUBEMEMBER("ThisWorkbookDataModel","[Fact_orders].[First_and_Last_name].&amp;[Sayed Irvine]")</f>
        <v>Sayed Irvine</v>
      </c>
      <c r="B171" s="5" vm="352">
        <f>CUBEVALUE("ThisWorkbookDataModel",$A171,B$1,Slicer_Meal_name1,Slicer_Restaurant_name1,Slicer_Restaurant_type1,Slicer_Clients_sex1,Slicer_Serve_type1,Slicer_hot_cold1)</f>
        <v>155</v>
      </c>
      <c r="C171" s="6" vm="328">
        <f>CUBEVALUE("ThisWorkbookDataModel",$A171,C$1,Slicer_Meal_name1,Slicer_Restaurant_name1,Slicer_Restaurant_type1,Slicer_Clients_sex1,Slicer_Serve_type1,Slicer_hot_cold1)</f>
        <v>15316.720022201538</v>
      </c>
    </row>
    <row r="172" spans="1:3" x14ac:dyDescent="0.3">
      <c r="A172" s="10" t="str" vm="4">
        <f>CUBEMEMBER("ThisWorkbookDataModel","[Fact_orders].[First_and_Last_name].&amp;[Seth Calvert]")</f>
        <v>Seth Calvert</v>
      </c>
      <c r="B172" s="5" vm="266">
        <f>CUBEVALUE("ThisWorkbookDataModel",$A172,B$1,Slicer_Meal_name1,Slicer_Restaurant_name1,Slicer_Restaurant_type1,Slicer_Clients_sex1,Slicer_Serve_type1,Slicer_hot_cold1)</f>
        <v>151</v>
      </c>
      <c r="C172" s="6" vm="211">
        <f>CUBEVALUE("ThisWorkbookDataModel",$A172,C$1,Slicer_Meal_name1,Slicer_Restaurant_name1,Slicer_Restaurant_type1,Slicer_Clients_sex1,Slicer_Serve_type1,Slicer_hot_cold1)</f>
        <v>17831.710025787354</v>
      </c>
    </row>
    <row r="173" spans="1:3" x14ac:dyDescent="0.3">
      <c r="A173" s="10" t="str" vm="176">
        <f>CUBEMEMBER("ThisWorkbookDataModel","[Fact_orders].[First_and_Last_name].&amp;[Shanay Reyna]")</f>
        <v>Shanay Reyna</v>
      </c>
      <c r="B173" s="5" vm="550">
        <f>CUBEVALUE("ThisWorkbookDataModel",$A173,B$1,Slicer_Meal_name1,Slicer_Restaurant_name1,Slicer_Restaurant_type1,Slicer_Clients_sex1,Slicer_Serve_type1,Slicer_hot_cold1)</f>
        <v>187</v>
      </c>
      <c r="C173" s="6" vm="551">
        <f>CUBEVALUE("ThisWorkbookDataModel",$A173,C$1,Slicer_Meal_name1,Slicer_Restaurant_name1,Slicer_Restaurant_type1,Slicer_Clients_sex1,Slicer_Serve_type1,Slicer_hot_cold1)</f>
        <v>18847.510049819946</v>
      </c>
    </row>
    <row r="174" spans="1:3" x14ac:dyDescent="0.3">
      <c r="A174" s="10" t="str" vm="200">
        <f>CUBEMEMBER("ThisWorkbookDataModel","[Fact_orders].[First_and_Last_name].&amp;[Shannon Harwood]")</f>
        <v>Shannon Harwood</v>
      </c>
      <c r="B174" s="5" vm="598">
        <f>CUBEVALUE("ThisWorkbookDataModel",$A174,B$1,Slicer_Meal_name1,Slicer_Restaurant_name1,Slicer_Restaurant_type1,Slicer_Clients_sex1,Slicer_Serve_type1,Slicer_hot_cold1)</f>
        <v>164</v>
      </c>
      <c r="C174" s="6" vm="599">
        <f>CUBEVALUE("ThisWorkbookDataModel",$A174,C$1,Slicer_Meal_name1,Slicer_Restaurant_name1,Slicer_Restaurant_type1,Slicer_Clients_sex1,Slicer_Serve_type1,Slicer_hot_cold1)</f>
        <v>17234.830009460449</v>
      </c>
    </row>
    <row r="175" spans="1:3" x14ac:dyDescent="0.3">
      <c r="A175" s="10" t="str" vm="148">
        <f>CUBEMEMBER("ThisWorkbookDataModel","[Fact_orders].[First_and_Last_name].&amp;[Simeon Guevara]")</f>
        <v>Simeon Guevara</v>
      </c>
      <c r="B175" s="5" vm="351">
        <f>CUBEVALUE("ThisWorkbookDataModel",$A175,B$1,Slicer_Meal_name1,Slicer_Restaurant_name1,Slicer_Restaurant_type1,Slicer_Clients_sex1,Slicer_Serve_type1,Slicer_hot_cold1)</f>
        <v>132</v>
      </c>
      <c r="C175" s="6" vm="327">
        <f>CUBEVALUE("ThisWorkbookDataModel",$A175,C$1,Slicer_Meal_name1,Slicer_Restaurant_name1,Slicer_Restaurant_type1,Slicer_Clients_sex1,Slicer_Serve_type1,Slicer_hot_cold1)</f>
        <v>12879.810009002686</v>
      </c>
    </row>
    <row r="176" spans="1:3" x14ac:dyDescent="0.3">
      <c r="A176" s="10" t="str" vm="117">
        <f>CUBEMEMBER("ThisWorkbookDataModel","[Fact_orders].[First_and_Last_name].&amp;[Simon Mccormick]")</f>
        <v>Simon Mccormick</v>
      </c>
      <c r="B176" s="5" vm="265">
        <f>CUBEVALUE("ThisWorkbookDataModel",$A176,B$1,Slicer_Meal_name1,Slicer_Restaurant_name1,Slicer_Restaurant_type1,Slicer_Clients_sex1,Slicer_Serve_type1,Slicer_hot_cold1)</f>
        <v>161</v>
      </c>
      <c r="C176" s="6" vm="236">
        <f>CUBEVALUE("ThisWorkbookDataModel",$A176,C$1,Slicer_Meal_name1,Slicer_Restaurant_name1,Slicer_Restaurant_type1,Slicer_Clients_sex1,Slicer_Serve_type1,Slicer_hot_cold1)</f>
        <v>17886.059986114502</v>
      </c>
    </row>
    <row r="177" spans="1:3" x14ac:dyDescent="0.3">
      <c r="A177" s="10" t="str" vm="92">
        <f>CUBEMEMBER("ThisWorkbookDataModel","[Fact_orders].[First_and_Last_name].&amp;[Simone Morse]")</f>
        <v>Simone Morse</v>
      </c>
      <c r="B177" s="5" vm="478">
        <f>CUBEVALUE("ThisWorkbookDataModel",$A177,B$1,Slicer_Meal_name1,Slicer_Restaurant_name1,Slicer_Restaurant_type1,Slicer_Clients_sex1,Slicer_Serve_type1,Slicer_hot_cold1)</f>
        <v>140</v>
      </c>
      <c r="C177" s="6" vm="479">
        <f>CUBEVALUE("ThisWorkbookDataModel",$A177,C$1,Slicer_Meal_name1,Slicer_Restaurant_name1,Slicer_Restaurant_type1,Slicer_Clients_sex1,Slicer_Serve_type1,Slicer_hot_cold1)</f>
        <v>15141.889974594116</v>
      </c>
    </row>
    <row r="178" spans="1:3" x14ac:dyDescent="0.3">
      <c r="A178" s="10" t="str" vm="61">
        <f>CUBEMEMBER("ThisWorkbookDataModel","[Fact_orders].[First_and_Last_name].&amp;[Simrah Greig]")</f>
        <v>Simrah Greig</v>
      </c>
      <c r="B178" s="5" vm="411">
        <f>CUBEVALUE("ThisWorkbookDataModel",$A178,B$1,Slicer_Meal_name1,Slicer_Restaurant_name1,Slicer_Restaurant_type1,Slicer_Clients_sex1,Slicer_Serve_type1,Slicer_hot_cold1)</f>
        <v>171</v>
      </c>
      <c r="C178" s="6" vm="412">
        <f>CUBEVALUE("ThisWorkbookDataModel",$A178,C$1,Slicer_Meal_name1,Slicer_Restaurant_name1,Slicer_Restaurant_type1,Slicer_Clients_sex1,Slicer_Serve_type1,Slicer_hot_cold1)</f>
        <v>17356.089990615845</v>
      </c>
    </row>
    <row r="179" spans="1:3" x14ac:dyDescent="0.3">
      <c r="A179" s="10" t="str" vm="33">
        <f>CUBEMEMBER("ThisWorkbookDataModel","[Fact_orders].[First_and_Last_name].&amp;[Sioned Russell]")</f>
        <v>Sioned Russell</v>
      </c>
      <c r="B179" s="5" vm="350">
        <f>CUBEVALUE("ThisWorkbookDataModel",$A179,B$1,Slicer_Meal_name1,Slicer_Restaurant_name1,Slicer_Restaurant_type1,Slicer_Clients_sex1,Slicer_Serve_type1,Slicer_hot_cold1)</f>
        <v>161</v>
      </c>
      <c r="C179" s="6" vm="326">
        <f>CUBEVALUE("ThisWorkbookDataModel",$A179,C$1,Slicer_Meal_name1,Slicer_Restaurant_name1,Slicer_Restaurant_type1,Slicer_Clients_sex1,Slicer_Serve_type1,Slicer_hot_cold1)</f>
        <v>16777.720003128052</v>
      </c>
    </row>
    <row r="180" spans="1:3" x14ac:dyDescent="0.3">
      <c r="A180" s="10" t="str" vm="3">
        <f>CUBEMEMBER("ThisWorkbookDataModel","[Fact_orders].[First_and_Last_name].&amp;[Sofia Calhoun]")</f>
        <v>Sofia Calhoun</v>
      </c>
      <c r="B180" s="5" vm="264">
        <f>CUBEVALUE("ThisWorkbookDataModel",$A180,B$1,Slicer_Meal_name1,Slicer_Restaurant_name1,Slicer_Restaurant_type1,Slicer_Clients_sex1,Slicer_Serve_type1,Slicer_hot_cold1)</f>
        <v>158</v>
      </c>
      <c r="C180" s="6" vm="210">
        <f>CUBEVALUE("ThisWorkbookDataModel",$A180,C$1,Slicer_Meal_name1,Slicer_Restaurant_name1,Slicer_Restaurant_type1,Slicer_Clients_sex1,Slicer_Serve_type1,Slicer_hot_cold1)</f>
        <v>14970.700025558472</v>
      </c>
    </row>
    <row r="181" spans="1:3" x14ac:dyDescent="0.3">
      <c r="A181" s="10" t="str" vm="175">
        <f>CUBEMEMBER("ThisWorkbookDataModel","[Fact_orders].[First_and_Last_name].&amp;[Sohaib Walls]")</f>
        <v>Sohaib Walls</v>
      </c>
      <c r="B181" s="5" vm="548">
        <f>CUBEVALUE("ThisWorkbookDataModel",$A181,B$1,Slicer_Meal_name1,Slicer_Restaurant_name1,Slicer_Restaurant_type1,Slicer_Clients_sex1,Slicer_Serve_type1,Slicer_hot_cold1)</f>
        <v>149</v>
      </c>
      <c r="C181" s="6" vm="549">
        <f>CUBEVALUE("ThisWorkbookDataModel",$A181,C$1,Slicer_Meal_name1,Slicer_Restaurant_name1,Slicer_Restaurant_type1,Slicer_Clients_sex1,Slicer_Serve_type1,Slicer_hot_cold1)</f>
        <v>15341.910028457642</v>
      </c>
    </row>
    <row r="182" spans="1:3" x14ac:dyDescent="0.3">
      <c r="A182" s="10" t="str" vm="110">
        <f>CUBEMEMBER("ThisWorkbookDataModel","[Fact_orders].[First_and_Last_name].&amp;[Sonia Rosales]")</f>
        <v>Sonia Rosales</v>
      </c>
      <c r="B182" s="5" vm="514">
        <f>CUBEVALUE("ThisWorkbookDataModel",$A182,B$1,Slicer_Meal_name1,Slicer_Restaurant_name1,Slicer_Restaurant_type1,Slicer_Clients_sex1,Slicer_Serve_type1,Slicer_hot_cold1)</f>
        <v>166</v>
      </c>
      <c r="C182" s="6" vm="515">
        <f>CUBEVALUE("ThisWorkbookDataModel",$A182,C$1,Slicer_Meal_name1,Slicer_Restaurant_name1,Slicer_Restaurant_type1,Slicer_Clients_sex1,Slicer_Serve_type1,Slicer_hot_cold1)</f>
        <v>17732.390014648438</v>
      </c>
    </row>
    <row r="183" spans="1:3" x14ac:dyDescent="0.3">
      <c r="A183" s="10" t="str" vm="147">
        <f>CUBEMEMBER("ThisWorkbookDataModel","[Fact_orders].[First_and_Last_name].&amp;[Stacie Patel]")</f>
        <v>Stacie Patel</v>
      </c>
      <c r="B183" s="5" vm="349">
        <f>CUBEVALUE("ThisWorkbookDataModel",$A183,B$1,Slicer_Meal_name1,Slicer_Restaurant_name1,Slicer_Restaurant_type1,Slicer_Clients_sex1,Slicer_Serve_type1,Slicer_hot_cold1)</f>
        <v>150</v>
      </c>
      <c r="C183" s="6" vm="325">
        <f>CUBEVALUE("ThisWorkbookDataModel",$A183,C$1,Slicer_Meal_name1,Slicer_Restaurant_name1,Slicer_Restaurant_type1,Slicer_Clients_sex1,Slicer_Serve_type1,Slicer_hot_cold1)</f>
        <v>15380.420003890991</v>
      </c>
    </row>
    <row r="184" spans="1:3" x14ac:dyDescent="0.3">
      <c r="A184" s="10" t="str" vm="116">
        <f>CUBEMEMBER("ThisWorkbookDataModel","[Fact_orders].[First_and_Last_name].&amp;[Steffan Mata]")</f>
        <v>Steffan Mata</v>
      </c>
      <c r="B184" s="5" vm="263">
        <f>CUBEVALUE("ThisWorkbookDataModel",$A184,B$1,Slicer_Meal_name1,Slicer_Restaurant_name1,Slicer_Restaurant_type1,Slicer_Clients_sex1,Slicer_Serve_type1,Slicer_hot_cold1)</f>
        <v>158</v>
      </c>
      <c r="C184" s="6" vm="235">
        <f>CUBEVALUE("ThisWorkbookDataModel",$A184,C$1,Slicer_Meal_name1,Slicer_Restaurant_name1,Slicer_Restaurant_type1,Slicer_Clients_sex1,Slicer_Serve_type1,Slicer_hot_cold1)</f>
        <v>15336.420001983643</v>
      </c>
    </row>
    <row r="185" spans="1:3" x14ac:dyDescent="0.3">
      <c r="A185" s="10" t="str" vm="91">
        <f>CUBEMEMBER("ThisWorkbookDataModel","[Fact_orders].[First_and_Last_name].&amp;[Subhaan Washington]")</f>
        <v>Subhaan Washington</v>
      </c>
      <c r="B185" s="5" vm="476">
        <f>CUBEVALUE("ThisWorkbookDataModel",$A185,B$1,Slicer_Meal_name1,Slicer_Restaurant_name1,Slicer_Restaurant_type1,Slicer_Clients_sex1,Slicer_Serve_type1,Slicer_hot_cold1)</f>
        <v>146</v>
      </c>
      <c r="C185" s="6" vm="477">
        <f>CUBEVALUE("ThisWorkbookDataModel",$A185,C$1,Slicer_Meal_name1,Slicer_Restaurant_name1,Slicer_Restaurant_type1,Slicer_Clients_sex1,Slicer_Serve_type1,Slicer_hot_cold1)</f>
        <v>14379.210052490234</v>
      </c>
    </row>
    <row r="186" spans="1:3" x14ac:dyDescent="0.3">
      <c r="A186" s="10" t="str" vm="60">
        <f>CUBEMEMBER("ThisWorkbookDataModel","[Fact_orders].[First_and_Last_name].&amp;[Sydney Wells]")</f>
        <v>Sydney Wells</v>
      </c>
      <c r="B186" s="5" vm="409">
        <f>CUBEVALUE("ThisWorkbookDataModel",$A186,B$1,Slicer_Meal_name1,Slicer_Restaurant_name1,Slicer_Restaurant_type1,Slicer_Clients_sex1,Slicer_Serve_type1,Slicer_hot_cold1)</f>
        <v>172</v>
      </c>
      <c r="C186" s="6" vm="410">
        <f>CUBEVALUE("ThisWorkbookDataModel",$A186,C$1,Slicer_Meal_name1,Slicer_Restaurant_name1,Slicer_Restaurant_type1,Slicer_Clients_sex1,Slicer_Serve_type1,Slicer_hot_cold1)</f>
        <v>17899.540033340454</v>
      </c>
    </row>
    <row r="187" spans="1:3" x14ac:dyDescent="0.3">
      <c r="A187" s="10" t="str" vm="32">
        <f>CUBEMEMBER("ThisWorkbookDataModel","[Fact_orders].[First_and_Last_name].&amp;[Taran Samuels]")</f>
        <v>Taran Samuels</v>
      </c>
      <c r="B187" s="5" vm="348">
        <f>CUBEVALUE("ThisWorkbookDataModel",$A187,B$1,Slicer_Meal_name1,Slicer_Restaurant_name1,Slicer_Restaurant_type1,Slicer_Clients_sex1,Slicer_Serve_type1,Slicer_hot_cold1)</f>
        <v>146</v>
      </c>
      <c r="C187" s="6" vm="324">
        <f>CUBEVALUE("ThisWorkbookDataModel",$A187,C$1,Slicer_Meal_name1,Slicer_Restaurant_name1,Slicer_Restaurant_type1,Slicer_Clients_sex1,Slicer_Serve_type1,Slicer_hot_cold1)</f>
        <v>14253.480049133301</v>
      </c>
    </row>
    <row r="188" spans="1:3" x14ac:dyDescent="0.3">
      <c r="A188" s="10" t="str" vm="2">
        <f>CUBEMEMBER("ThisWorkbookDataModel","[Fact_orders].[First_and_Last_name].&amp;[Terrence Payne]")</f>
        <v>Terrence Payne</v>
      </c>
      <c r="B188" s="5" vm="262">
        <f>CUBEVALUE("ThisWorkbookDataModel",$A188,B$1,Slicer_Meal_name1,Slicer_Restaurant_name1,Slicer_Restaurant_type1,Slicer_Clients_sex1,Slicer_Serve_type1,Slicer_hot_cold1)</f>
        <v>144</v>
      </c>
      <c r="C188" s="6" vm="209">
        <f>CUBEVALUE("ThisWorkbookDataModel",$A188,C$1,Slicer_Meal_name1,Slicer_Restaurant_name1,Slicer_Restaurant_type1,Slicer_Clients_sex1,Slicer_Serve_type1,Slicer_hot_cold1)</f>
        <v>15039.319959640503</v>
      </c>
    </row>
    <row r="189" spans="1:3" x14ac:dyDescent="0.3">
      <c r="A189" s="10" t="str" vm="174">
        <f>CUBEMEMBER("ThisWorkbookDataModel","[Fact_orders].[First_and_Last_name].&amp;[Tess Dorsey]")</f>
        <v>Tess Dorsey</v>
      </c>
      <c r="B189" s="5" vm="546">
        <f>CUBEVALUE("ThisWorkbookDataModel",$A189,B$1,Slicer_Meal_name1,Slicer_Restaurant_name1,Slicer_Restaurant_type1,Slicer_Clients_sex1,Slicer_Serve_type1,Slicer_hot_cold1)</f>
        <v>156</v>
      </c>
      <c r="C189" s="6" vm="547">
        <f>CUBEVALUE("ThisWorkbookDataModel",$A189,C$1,Slicer_Meal_name1,Slicer_Restaurant_name1,Slicer_Restaurant_type1,Slicer_Clients_sex1,Slicer_Serve_type1,Slicer_hot_cold1)</f>
        <v>16088.900022506714</v>
      </c>
    </row>
    <row r="190" spans="1:3" x14ac:dyDescent="0.3">
      <c r="A190" s="10" t="str" vm="86">
        <f>CUBEMEMBER("ThisWorkbookDataModel","[Fact_orders].[First_and_Last_name].&amp;[Tiya Warren]")</f>
        <v>Tiya Warren</v>
      </c>
      <c r="B190" s="5" vm="466">
        <f>CUBEVALUE("ThisWorkbookDataModel",$A190,B$1,Slicer_Meal_name1,Slicer_Restaurant_name1,Slicer_Restaurant_type1,Slicer_Clients_sex1,Slicer_Serve_type1,Slicer_hot_cold1)</f>
        <v>150</v>
      </c>
      <c r="C190" s="6" vm="467">
        <f>CUBEVALUE("ThisWorkbookDataModel",$A190,C$1,Slicer_Meal_name1,Slicer_Restaurant_name1,Slicer_Restaurant_type1,Slicer_Clients_sex1,Slicer_Serve_type1,Slicer_hot_cold1)</f>
        <v>14513.050016403198</v>
      </c>
    </row>
    <row r="191" spans="1:3" x14ac:dyDescent="0.3">
      <c r="A191" s="10" t="str" vm="146">
        <f>CUBEMEMBER("ThisWorkbookDataModel","[Fact_orders].[First_and_Last_name].&amp;[Tony Francis]")</f>
        <v>Tony Francis</v>
      </c>
      <c r="B191" s="5" vm="347">
        <f>CUBEVALUE("ThisWorkbookDataModel",$A191,B$1,Slicer_Meal_name1,Slicer_Restaurant_name1,Slicer_Restaurant_type1,Slicer_Clients_sex1,Slicer_Serve_type1,Slicer_hot_cold1)</f>
        <v>164</v>
      </c>
      <c r="C191" s="6" vm="323">
        <f>CUBEVALUE("ThisWorkbookDataModel",$A191,C$1,Slicer_Meal_name1,Slicer_Restaurant_name1,Slicer_Restaurant_type1,Slicer_Clients_sex1,Slicer_Serve_type1,Slicer_hot_cold1)</f>
        <v>15659.530029296875</v>
      </c>
    </row>
    <row r="192" spans="1:3" x14ac:dyDescent="0.3">
      <c r="A192" s="10" t="str" vm="115">
        <f>CUBEMEMBER("ThisWorkbookDataModel","[Fact_orders].[First_and_Last_name].&amp;[Tylor Cochran]")</f>
        <v>Tylor Cochran</v>
      </c>
      <c r="B192" s="5" vm="261">
        <f>CUBEVALUE("ThisWorkbookDataModel",$A192,B$1,Slicer_Meal_name1,Slicer_Restaurant_name1,Slicer_Restaurant_type1,Slicer_Clients_sex1,Slicer_Serve_type1,Slicer_hot_cold1)</f>
        <v>156</v>
      </c>
      <c r="C192" s="6" vm="234">
        <f>CUBEVALUE("ThisWorkbookDataModel",$A192,C$1,Slicer_Meal_name1,Slicer_Restaurant_name1,Slicer_Restaurant_type1,Slicer_Clients_sex1,Slicer_Serve_type1,Slicer_hot_cold1)</f>
        <v>15756.270023345947</v>
      </c>
    </row>
    <row r="193" spans="1:3" x14ac:dyDescent="0.3">
      <c r="A193" s="10" t="str" vm="90">
        <f>CUBEMEMBER("ThisWorkbookDataModel","[Fact_orders].[First_and_Last_name].&amp;[Valentina Ratcliffe]")</f>
        <v>Valentina Ratcliffe</v>
      </c>
      <c r="B193" s="5" vm="474">
        <f>CUBEVALUE("ThisWorkbookDataModel",$A193,B$1,Slicer_Meal_name1,Slicer_Restaurant_name1,Slicer_Restaurant_type1,Slicer_Clients_sex1,Slicer_Serve_type1,Slicer_hot_cold1)</f>
        <v>156</v>
      </c>
      <c r="C193" s="6" vm="475">
        <f>CUBEVALUE("ThisWorkbookDataModel",$A193,C$1,Slicer_Meal_name1,Slicer_Restaurant_name1,Slicer_Restaurant_type1,Slicer_Clients_sex1,Slicer_Serve_type1,Slicer_hot_cold1)</f>
        <v>15774.409984588623</v>
      </c>
    </row>
    <row r="194" spans="1:3" x14ac:dyDescent="0.3">
      <c r="A194" s="10" t="str" vm="59">
        <f>CUBEMEMBER("ThisWorkbookDataModel","[Fact_orders].[First_and_Last_name].&amp;[Whitney Farrington]")</f>
        <v>Whitney Farrington</v>
      </c>
      <c r="B194" s="5" vm="407">
        <f>CUBEVALUE("ThisWorkbookDataModel",$A194,B$1,Slicer_Meal_name1,Slicer_Restaurant_name1,Slicer_Restaurant_type1,Slicer_Clients_sex1,Slicer_Serve_type1,Slicer_hot_cold1)</f>
        <v>159</v>
      </c>
      <c r="C194" s="6" vm="408">
        <f>CUBEVALUE("ThisWorkbookDataModel",$A194,C$1,Slicer_Meal_name1,Slicer_Restaurant_name1,Slicer_Restaurant_type1,Slicer_Clients_sex1,Slicer_Serve_type1,Slicer_hot_cold1)</f>
        <v>16121.880023956299</v>
      </c>
    </row>
    <row r="195" spans="1:3" x14ac:dyDescent="0.3">
      <c r="A195" s="10" t="str" vm="31">
        <f>CUBEMEMBER("ThisWorkbookDataModel","[Fact_orders].[First_and_Last_name].&amp;[Willie Cairns]")</f>
        <v>Willie Cairns</v>
      </c>
      <c r="B195" s="5" vm="346">
        <f>CUBEVALUE("ThisWorkbookDataModel",$A195,B$1,Slicer_Meal_name1,Slicer_Restaurant_name1,Slicer_Restaurant_type1,Slicer_Clients_sex1,Slicer_Serve_type1,Slicer_hot_cold1)</f>
        <v>166</v>
      </c>
      <c r="C195" s="6" vm="322">
        <f>CUBEVALUE("ThisWorkbookDataModel",$A195,C$1,Slicer_Meal_name1,Slicer_Restaurant_name1,Slicer_Restaurant_type1,Slicer_Clients_sex1,Slicer_Serve_type1,Slicer_hot_cold1)</f>
        <v>16167.150003433228</v>
      </c>
    </row>
    <row r="196" spans="1:3" x14ac:dyDescent="0.3">
      <c r="A196" s="10" t="str" vm="1">
        <f>CUBEMEMBER("ThisWorkbookDataModel","[Fact_orders].[First_and_Last_name].&amp;[Wren Arnold]")</f>
        <v>Wren Arnold</v>
      </c>
      <c r="B196" s="5" vm="260">
        <f>CUBEVALUE("ThisWorkbookDataModel",$A196,B$1,Slicer_Meal_name1,Slicer_Restaurant_name1,Slicer_Restaurant_type1,Slicer_Clients_sex1,Slicer_Serve_type1,Slicer_hot_cold1)</f>
        <v>159</v>
      </c>
      <c r="C196" s="6" vm="208">
        <f>CUBEVALUE("ThisWorkbookDataModel",$A196,C$1,Slicer_Meal_name1,Slicer_Restaurant_name1,Slicer_Restaurant_type1,Slicer_Clients_sex1,Slicer_Serve_type1,Slicer_hot_cold1)</f>
        <v>15839.100030899048</v>
      </c>
    </row>
    <row r="197" spans="1:3" x14ac:dyDescent="0.3">
      <c r="A197" s="10" t="str" vm="173">
        <f>CUBEMEMBER("ThisWorkbookDataModel","[Fact_orders].[First_and_Last_name].&amp;[Yaqub Reese]")</f>
        <v>Yaqub Reese</v>
      </c>
      <c r="B197" s="5" vm="544">
        <f>CUBEVALUE("ThisWorkbookDataModel",$A197,B$1,Slicer_Meal_name1,Slicer_Restaurant_name1,Slicer_Restaurant_type1,Slicer_Clients_sex1,Slicer_Serve_type1,Slicer_hot_cold1)</f>
        <v>157</v>
      </c>
      <c r="C197" s="6" vm="545">
        <f>CUBEVALUE("ThisWorkbookDataModel",$A197,C$1,Slicer_Meal_name1,Slicer_Restaurant_name1,Slicer_Restaurant_type1,Slicer_Clients_sex1,Slicer_Serve_type1,Slicer_hot_cold1)</f>
        <v>14963.229972839355</v>
      </c>
    </row>
    <row r="198" spans="1:3" x14ac:dyDescent="0.3">
      <c r="A198" s="10" t="str" vm="140">
        <f>CUBEMEMBER("ThisWorkbookDataModel","[Fact_orders].[First_and_Last_name].&amp;[Yasir Noel]")</f>
        <v>Yasir Noel</v>
      </c>
      <c r="B198" s="5" vm="528">
        <f>CUBEVALUE("ThisWorkbookDataModel",$A198,B$1,Slicer_Meal_name1,Slicer_Restaurant_name1,Slicer_Restaurant_type1,Slicer_Clients_sex1,Slicer_Serve_type1,Slicer_hot_cold1)</f>
        <v>151</v>
      </c>
      <c r="C198" s="6" vm="529">
        <f>CUBEVALUE("ThisWorkbookDataModel",$A198,C$1,Slicer_Meal_name1,Slicer_Restaurant_name1,Slicer_Restaurant_type1,Slicer_Clients_sex1,Slicer_Serve_type1,Slicer_hot_cold1)</f>
        <v>14996.220006942749</v>
      </c>
    </row>
    <row r="199" spans="1:3" x14ac:dyDescent="0.3">
      <c r="A199" s="10" t="str" vm="145">
        <f>CUBEMEMBER("ThisWorkbookDataModel","[Fact_orders].[First_and_Last_name].&amp;[Yousuf Banks]")</f>
        <v>Yousuf Banks</v>
      </c>
      <c r="B199" s="5" vm="345">
        <f>CUBEVALUE("ThisWorkbookDataModel",$A199,B$1,Slicer_Meal_name1,Slicer_Restaurant_name1,Slicer_Restaurant_type1,Slicer_Clients_sex1,Slicer_Serve_type1,Slicer_hot_cold1)</f>
        <v>168</v>
      </c>
      <c r="C199" s="6" vm="321">
        <f>CUBEVALUE("ThisWorkbookDataModel",$A199,C$1,Slicer_Meal_name1,Slicer_Restaurant_name1,Slicer_Restaurant_type1,Slicer_Clients_sex1,Slicer_Serve_type1,Slicer_hot_cold1)</f>
        <v>16141.390012741089</v>
      </c>
    </row>
    <row r="200" spans="1:3" x14ac:dyDescent="0.3">
      <c r="A200" s="10" t="str" vm="114">
        <f>CUBEMEMBER("ThisWorkbookDataModel","[Fact_orders].[First_and_Last_name].&amp;[Yu Hudson]")</f>
        <v>Yu Hudson</v>
      </c>
      <c r="B200" s="5" vm="259">
        <f>CUBEVALUE("ThisWorkbookDataModel",$A200,B$1,Slicer_Meal_name1,Slicer_Restaurant_name1,Slicer_Restaurant_type1,Slicer_Clients_sex1,Slicer_Serve_type1,Slicer_hot_cold1)</f>
        <v>161</v>
      </c>
      <c r="C200" s="6" vm="233">
        <f>CUBEVALUE("ThisWorkbookDataModel",$A200,C$1,Slicer_Meal_name1,Slicer_Restaurant_name1,Slicer_Restaurant_type1,Slicer_Clients_sex1,Slicer_Serve_type1,Slicer_hot_cold1)</f>
        <v>15229.170055389404</v>
      </c>
    </row>
    <row r="201" spans="1:3" x14ac:dyDescent="0.3">
      <c r="A201" s="10" t="str" vm="89">
        <f>CUBEMEMBER("ThisWorkbookDataModel","[Fact_orders].[First_and_Last_name].&amp;[Zoey Hendricks]")</f>
        <v>Zoey Hendricks</v>
      </c>
      <c r="B201" s="5" vm="472">
        <f>CUBEVALUE("ThisWorkbookDataModel",$A201,B$1,Slicer_Meal_name1,Slicer_Restaurant_name1,Slicer_Restaurant_type1,Slicer_Clients_sex1,Slicer_Serve_type1,Slicer_hot_cold1)</f>
        <v>150</v>
      </c>
      <c r="C201" s="6" vm="473">
        <f>CUBEVALUE("ThisWorkbookDataModel",$A201,C$1,Slicer_Meal_name1,Slicer_Restaurant_name1,Slicer_Restaurant_type1,Slicer_Clients_sex1,Slicer_Serve_type1,Slicer_hot_cold1)</f>
        <v>15544.989999771118</v>
      </c>
    </row>
    <row r="202" spans="1:3" x14ac:dyDescent="0.3">
      <c r="A202" s="10" t="str" vm="58">
        <f>CUBEMEMBER("ThisWorkbookDataModel","[Fact_orders].[First_and_Last_name].[All]","Grand Total")</f>
        <v>Grand Total</v>
      </c>
      <c r="B202" s="5" vm="405">
        <f>CUBEVALUE("ThisWorkbookDataModel",$A202,B$1,Slicer_Meal_name1,Slicer_Restaurant_name1,Slicer_Restaurant_type1,Slicer_Clients_sex1,Slicer_Serve_type1,Slicer_hot_cold1)</f>
        <v>30782</v>
      </c>
      <c r="C202" s="6" vm="406">
        <f>CUBEVALUE("ThisWorkbookDataModel",$A202,C$1,Slicer_Meal_name1,Slicer_Restaurant_name1,Slicer_Restaurant_type1,Slicer_Clients_sex1,Slicer_Serve_type1,Slicer_hot_cold1)</f>
        <v>3164388.4722633362</v>
      </c>
    </row>
  </sheetData>
  <mergeCells count="1">
    <mergeCell ref="F2:O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CE77-6446-4BEB-A72C-99E921C66D0F}">
  <dimension ref="A1:C202"/>
  <sheetViews>
    <sheetView workbookViewId="0"/>
  </sheetViews>
  <sheetFormatPr defaultRowHeight="14.4" x14ac:dyDescent="0.3"/>
  <cols>
    <col min="1" max="1" width="18.44140625" bestFit="1" customWidth="1"/>
    <col min="2" max="2" width="23.109375" style="3" bestFit="1" customWidth="1"/>
    <col min="3" max="3" width="21.88671875" style="3" bestFit="1" customWidth="1"/>
    <col min="4" max="4" width="10.77734375" bestFit="1" customWidth="1"/>
  </cols>
  <sheetData>
    <row r="1" spans="1:3" x14ac:dyDescent="0.3">
      <c r="A1" s="1" t="s">
        <v>0</v>
      </c>
      <c r="B1" s="3" t="s">
        <v>202</v>
      </c>
      <c r="C1" s="3" t="s">
        <v>203</v>
      </c>
    </row>
    <row r="2" spans="1:3" x14ac:dyDescent="0.3">
      <c r="A2" s="2" t="s">
        <v>2</v>
      </c>
      <c r="B2" s="3">
        <v>168</v>
      </c>
      <c r="C2" s="3">
        <v>17983.770023345947</v>
      </c>
    </row>
    <row r="3" spans="1:3" x14ac:dyDescent="0.3">
      <c r="A3" s="2" t="s">
        <v>3</v>
      </c>
      <c r="B3" s="3">
        <v>161</v>
      </c>
      <c r="C3" s="3">
        <v>16229.55002784729</v>
      </c>
    </row>
    <row r="4" spans="1:3" x14ac:dyDescent="0.3">
      <c r="A4" s="2" t="s">
        <v>4</v>
      </c>
      <c r="B4" s="3">
        <v>148</v>
      </c>
      <c r="C4" s="3">
        <v>14861.190006256104</v>
      </c>
    </row>
    <row r="5" spans="1:3" x14ac:dyDescent="0.3">
      <c r="A5" s="2" t="s">
        <v>5</v>
      </c>
      <c r="B5" s="3">
        <v>174</v>
      </c>
      <c r="C5" s="3">
        <v>18226.62003326416</v>
      </c>
    </row>
    <row r="6" spans="1:3" x14ac:dyDescent="0.3">
      <c r="A6" s="2" t="s">
        <v>6</v>
      </c>
      <c r="B6" s="3">
        <v>167</v>
      </c>
      <c r="C6" s="3">
        <v>15989.869995117188</v>
      </c>
    </row>
    <row r="7" spans="1:3" x14ac:dyDescent="0.3">
      <c r="A7" s="2" t="s">
        <v>7</v>
      </c>
      <c r="B7" s="3">
        <v>151</v>
      </c>
      <c r="C7" s="3">
        <v>14526.00004196167</v>
      </c>
    </row>
    <row r="8" spans="1:3" x14ac:dyDescent="0.3">
      <c r="A8" s="2" t="s">
        <v>8</v>
      </c>
      <c r="B8" s="3">
        <v>146</v>
      </c>
      <c r="C8" s="3">
        <v>15041.809982299805</v>
      </c>
    </row>
    <row r="9" spans="1:3" x14ac:dyDescent="0.3">
      <c r="A9" s="2" t="s">
        <v>9</v>
      </c>
      <c r="B9" s="3">
        <v>154</v>
      </c>
      <c r="C9" s="3">
        <v>15803.230001449585</v>
      </c>
    </row>
    <row r="10" spans="1:3" x14ac:dyDescent="0.3">
      <c r="A10" s="2" t="s">
        <v>10</v>
      </c>
      <c r="B10" s="3">
        <v>131</v>
      </c>
      <c r="C10" s="3">
        <v>13794.190029144287</v>
      </c>
    </row>
    <row r="11" spans="1:3" x14ac:dyDescent="0.3">
      <c r="A11" s="2" t="s">
        <v>11</v>
      </c>
      <c r="B11" s="3">
        <v>169</v>
      </c>
      <c r="C11" s="3">
        <v>17600.480009078979</v>
      </c>
    </row>
    <row r="12" spans="1:3" x14ac:dyDescent="0.3">
      <c r="A12" s="2" t="s">
        <v>12</v>
      </c>
      <c r="B12" s="3">
        <v>158</v>
      </c>
      <c r="C12" s="3">
        <v>17508.969999313354</v>
      </c>
    </row>
    <row r="13" spans="1:3" x14ac:dyDescent="0.3">
      <c r="A13" s="2" t="s">
        <v>13</v>
      </c>
      <c r="B13" s="3">
        <v>146</v>
      </c>
      <c r="C13" s="3">
        <v>15473.160037994385</v>
      </c>
    </row>
    <row r="14" spans="1:3" x14ac:dyDescent="0.3">
      <c r="A14" s="2" t="s">
        <v>14</v>
      </c>
      <c r="B14" s="3">
        <v>165</v>
      </c>
      <c r="C14" s="3">
        <v>16607.260025024414</v>
      </c>
    </row>
    <row r="15" spans="1:3" x14ac:dyDescent="0.3">
      <c r="A15" s="2" t="s">
        <v>15</v>
      </c>
      <c r="B15" s="3">
        <v>133</v>
      </c>
      <c r="C15" s="3">
        <v>13709.599983215332</v>
      </c>
    </row>
    <row r="16" spans="1:3" x14ac:dyDescent="0.3">
      <c r="A16" s="2" t="s">
        <v>16</v>
      </c>
      <c r="B16" s="3">
        <v>155</v>
      </c>
      <c r="C16" s="3">
        <v>15862.440052032471</v>
      </c>
    </row>
    <row r="17" spans="1:3" x14ac:dyDescent="0.3">
      <c r="A17" s="2" t="s">
        <v>17</v>
      </c>
      <c r="B17" s="3">
        <v>155</v>
      </c>
      <c r="C17" s="3">
        <v>14991.539978027344</v>
      </c>
    </row>
    <row r="18" spans="1:3" x14ac:dyDescent="0.3">
      <c r="A18" s="2" t="s">
        <v>18</v>
      </c>
      <c r="B18" s="3">
        <v>136</v>
      </c>
      <c r="C18" s="3">
        <v>13372.40997505188</v>
      </c>
    </row>
    <row r="19" spans="1:3" x14ac:dyDescent="0.3">
      <c r="A19" s="2" t="s">
        <v>19</v>
      </c>
      <c r="B19" s="3">
        <v>171</v>
      </c>
      <c r="C19" s="3">
        <v>18985.330009460449</v>
      </c>
    </row>
    <row r="20" spans="1:3" x14ac:dyDescent="0.3">
      <c r="A20" s="2" t="s">
        <v>20</v>
      </c>
      <c r="B20" s="3">
        <v>150</v>
      </c>
      <c r="C20" s="3">
        <v>14297.270002365112</v>
      </c>
    </row>
    <row r="21" spans="1:3" x14ac:dyDescent="0.3">
      <c r="A21" s="2" t="s">
        <v>21</v>
      </c>
      <c r="B21" s="3">
        <v>158</v>
      </c>
      <c r="C21" s="3">
        <v>16935.390022277832</v>
      </c>
    </row>
    <row r="22" spans="1:3" x14ac:dyDescent="0.3">
      <c r="A22" s="2" t="s">
        <v>22</v>
      </c>
      <c r="B22" s="3">
        <v>150</v>
      </c>
      <c r="C22" s="3">
        <v>14795.620012283325</v>
      </c>
    </row>
    <row r="23" spans="1:3" x14ac:dyDescent="0.3">
      <c r="A23" s="2" t="s">
        <v>23</v>
      </c>
      <c r="B23" s="3">
        <v>162</v>
      </c>
      <c r="C23" s="3">
        <v>16991.520008087158</v>
      </c>
    </row>
    <row r="24" spans="1:3" x14ac:dyDescent="0.3">
      <c r="A24" s="2" t="s">
        <v>24</v>
      </c>
      <c r="B24" s="3">
        <v>176</v>
      </c>
      <c r="C24" s="3">
        <v>18811.720024108887</v>
      </c>
    </row>
    <row r="25" spans="1:3" x14ac:dyDescent="0.3">
      <c r="A25" s="2" t="s">
        <v>25</v>
      </c>
      <c r="B25" s="3">
        <v>140</v>
      </c>
      <c r="C25" s="3">
        <v>15366.740015029907</v>
      </c>
    </row>
    <row r="26" spans="1:3" x14ac:dyDescent="0.3">
      <c r="A26" s="2" t="s">
        <v>26</v>
      </c>
      <c r="B26" s="3">
        <v>129</v>
      </c>
      <c r="C26" s="3">
        <v>12252.380033493042</v>
      </c>
    </row>
    <row r="27" spans="1:3" x14ac:dyDescent="0.3">
      <c r="A27" s="2" t="s">
        <v>27</v>
      </c>
      <c r="B27" s="3">
        <v>148</v>
      </c>
      <c r="C27" s="3">
        <v>15186.150045394897</v>
      </c>
    </row>
    <row r="28" spans="1:3" x14ac:dyDescent="0.3">
      <c r="A28" s="2" t="s">
        <v>28</v>
      </c>
      <c r="B28" s="3">
        <v>147</v>
      </c>
      <c r="C28" s="3">
        <v>15576.150003433228</v>
      </c>
    </row>
    <row r="29" spans="1:3" x14ac:dyDescent="0.3">
      <c r="A29" s="2" t="s">
        <v>29</v>
      </c>
      <c r="B29" s="3">
        <v>168</v>
      </c>
      <c r="C29" s="3">
        <v>18161.409997940063</v>
      </c>
    </row>
    <row r="30" spans="1:3" x14ac:dyDescent="0.3">
      <c r="A30" s="2" t="s">
        <v>30</v>
      </c>
      <c r="B30" s="3">
        <v>160</v>
      </c>
      <c r="C30" s="3">
        <v>15868.499965667725</v>
      </c>
    </row>
    <row r="31" spans="1:3" x14ac:dyDescent="0.3">
      <c r="A31" s="2" t="s">
        <v>31</v>
      </c>
      <c r="B31" s="3">
        <v>150</v>
      </c>
      <c r="C31" s="3">
        <v>16091.360000610352</v>
      </c>
    </row>
    <row r="32" spans="1:3" x14ac:dyDescent="0.3">
      <c r="A32" s="2" t="s">
        <v>32</v>
      </c>
      <c r="B32" s="3">
        <v>170</v>
      </c>
      <c r="C32" s="3">
        <v>18498.209993362427</v>
      </c>
    </row>
    <row r="33" spans="1:3" x14ac:dyDescent="0.3">
      <c r="A33" s="2" t="s">
        <v>33</v>
      </c>
      <c r="B33" s="3">
        <v>126</v>
      </c>
      <c r="C33" s="3">
        <v>12119.479978561401</v>
      </c>
    </row>
    <row r="34" spans="1:3" x14ac:dyDescent="0.3">
      <c r="A34" s="2" t="s">
        <v>34</v>
      </c>
      <c r="B34" s="3">
        <v>167</v>
      </c>
      <c r="C34" s="3">
        <v>16956.350019454956</v>
      </c>
    </row>
    <row r="35" spans="1:3" x14ac:dyDescent="0.3">
      <c r="A35" s="2" t="s">
        <v>35</v>
      </c>
      <c r="B35" s="3">
        <v>156</v>
      </c>
      <c r="C35" s="3">
        <v>15752.53000831604</v>
      </c>
    </row>
    <row r="36" spans="1:3" x14ac:dyDescent="0.3">
      <c r="A36" s="2" t="s">
        <v>36</v>
      </c>
      <c r="B36" s="3">
        <v>156</v>
      </c>
      <c r="C36" s="3">
        <v>15348.940013885498</v>
      </c>
    </row>
    <row r="37" spans="1:3" x14ac:dyDescent="0.3">
      <c r="A37" s="2" t="s">
        <v>37</v>
      </c>
      <c r="B37" s="3">
        <v>146</v>
      </c>
      <c r="C37" s="3">
        <v>14449.079998016357</v>
      </c>
    </row>
    <row r="38" spans="1:3" x14ac:dyDescent="0.3">
      <c r="A38" s="2" t="s">
        <v>38</v>
      </c>
      <c r="B38" s="3">
        <v>152</v>
      </c>
      <c r="C38" s="3">
        <v>16157.860019683838</v>
      </c>
    </row>
    <row r="39" spans="1:3" x14ac:dyDescent="0.3">
      <c r="A39" s="2" t="s">
        <v>39</v>
      </c>
      <c r="B39" s="3">
        <v>149</v>
      </c>
      <c r="C39" s="3">
        <v>17169.390035629272</v>
      </c>
    </row>
    <row r="40" spans="1:3" x14ac:dyDescent="0.3">
      <c r="A40" s="2" t="s">
        <v>40</v>
      </c>
      <c r="B40" s="3">
        <v>142</v>
      </c>
      <c r="C40" s="3">
        <v>14714.090017318726</v>
      </c>
    </row>
    <row r="41" spans="1:3" x14ac:dyDescent="0.3">
      <c r="A41" s="2" t="s">
        <v>41</v>
      </c>
      <c r="B41" s="3">
        <v>168</v>
      </c>
      <c r="C41" s="3">
        <v>17871.099994659424</v>
      </c>
    </row>
    <row r="42" spans="1:3" x14ac:dyDescent="0.3">
      <c r="A42" s="2" t="s">
        <v>42</v>
      </c>
      <c r="B42" s="3">
        <v>141</v>
      </c>
      <c r="C42" s="3">
        <v>13268.630041122437</v>
      </c>
    </row>
    <row r="43" spans="1:3" x14ac:dyDescent="0.3">
      <c r="A43" s="2" t="s">
        <v>43</v>
      </c>
      <c r="B43" s="3">
        <v>166</v>
      </c>
      <c r="C43" s="3">
        <v>17791.62998008728</v>
      </c>
    </row>
    <row r="44" spans="1:3" x14ac:dyDescent="0.3">
      <c r="A44" s="2" t="s">
        <v>44</v>
      </c>
      <c r="B44" s="3">
        <v>158</v>
      </c>
      <c r="C44" s="3">
        <v>15226.970018386841</v>
      </c>
    </row>
    <row r="45" spans="1:3" x14ac:dyDescent="0.3">
      <c r="A45" s="2" t="s">
        <v>45</v>
      </c>
      <c r="B45" s="3">
        <v>160</v>
      </c>
      <c r="C45" s="3">
        <v>15567.230056762695</v>
      </c>
    </row>
    <row r="46" spans="1:3" x14ac:dyDescent="0.3">
      <c r="A46" s="2" t="s">
        <v>46</v>
      </c>
      <c r="B46" s="3">
        <v>148</v>
      </c>
      <c r="C46" s="3">
        <v>15154.390027999878</v>
      </c>
    </row>
    <row r="47" spans="1:3" x14ac:dyDescent="0.3">
      <c r="A47" s="2" t="s">
        <v>47</v>
      </c>
      <c r="B47" s="3">
        <v>148</v>
      </c>
      <c r="C47" s="3">
        <v>16744.640016555786</v>
      </c>
    </row>
    <row r="48" spans="1:3" x14ac:dyDescent="0.3">
      <c r="A48" s="2" t="s">
        <v>48</v>
      </c>
      <c r="B48" s="3">
        <v>174</v>
      </c>
      <c r="C48" s="3">
        <v>18560.449981689453</v>
      </c>
    </row>
    <row r="49" spans="1:3" x14ac:dyDescent="0.3">
      <c r="A49" s="2" t="s">
        <v>49</v>
      </c>
      <c r="B49" s="3">
        <v>154</v>
      </c>
      <c r="C49" s="3">
        <v>16495.900011062622</v>
      </c>
    </row>
    <row r="50" spans="1:3" x14ac:dyDescent="0.3">
      <c r="A50" s="2" t="s">
        <v>50</v>
      </c>
      <c r="B50" s="3">
        <v>135</v>
      </c>
      <c r="C50" s="3">
        <v>15069.129995346069</v>
      </c>
    </row>
    <row r="51" spans="1:3" x14ac:dyDescent="0.3">
      <c r="A51" s="2" t="s">
        <v>51</v>
      </c>
      <c r="B51" s="3">
        <v>165</v>
      </c>
      <c r="C51" s="3">
        <v>16513.710048675537</v>
      </c>
    </row>
    <row r="52" spans="1:3" x14ac:dyDescent="0.3">
      <c r="A52" s="2" t="s">
        <v>52</v>
      </c>
      <c r="B52" s="3">
        <v>143</v>
      </c>
      <c r="C52" s="3">
        <v>13694.040044784546</v>
      </c>
    </row>
    <row r="53" spans="1:3" x14ac:dyDescent="0.3">
      <c r="A53" s="2" t="s">
        <v>53</v>
      </c>
      <c r="B53" s="3">
        <v>152</v>
      </c>
      <c r="C53" s="3">
        <v>15552.790021896362</v>
      </c>
    </row>
    <row r="54" spans="1:3" x14ac:dyDescent="0.3">
      <c r="A54" s="2" t="s">
        <v>54</v>
      </c>
      <c r="B54" s="3">
        <v>168</v>
      </c>
      <c r="C54" s="3">
        <v>17093.650014877319</v>
      </c>
    </row>
    <row r="55" spans="1:3" x14ac:dyDescent="0.3">
      <c r="A55" s="2" t="s">
        <v>55</v>
      </c>
      <c r="B55" s="3">
        <v>163</v>
      </c>
      <c r="C55" s="3">
        <v>15972.490039825439</v>
      </c>
    </row>
    <row r="56" spans="1:3" x14ac:dyDescent="0.3">
      <c r="A56" s="2" t="s">
        <v>56</v>
      </c>
      <c r="B56" s="3">
        <v>143</v>
      </c>
      <c r="C56" s="3">
        <v>16066.950025558472</v>
      </c>
    </row>
    <row r="57" spans="1:3" x14ac:dyDescent="0.3">
      <c r="A57" s="2" t="s">
        <v>57</v>
      </c>
      <c r="B57" s="3">
        <v>148</v>
      </c>
      <c r="C57" s="3">
        <v>13974.829992294312</v>
      </c>
    </row>
    <row r="58" spans="1:3" x14ac:dyDescent="0.3">
      <c r="A58" s="2" t="s">
        <v>58</v>
      </c>
      <c r="B58" s="3">
        <v>156</v>
      </c>
      <c r="C58" s="3">
        <v>15533.150003433228</v>
      </c>
    </row>
    <row r="59" spans="1:3" x14ac:dyDescent="0.3">
      <c r="A59" s="2" t="s">
        <v>59</v>
      </c>
      <c r="B59" s="3">
        <v>145</v>
      </c>
      <c r="C59" s="3">
        <v>15346.889991760254</v>
      </c>
    </row>
    <row r="60" spans="1:3" x14ac:dyDescent="0.3">
      <c r="A60" s="2" t="s">
        <v>60</v>
      </c>
      <c r="B60" s="3">
        <v>182</v>
      </c>
      <c r="C60" s="3">
        <v>17504.680030822754</v>
      </c>
    </row>
    <row r="61" spans="1:3" x14ac:dyDescent="0.3">
      <c r="A61" s="2" t="s">
        <v>61</v>
      </c>
      <c r="B61" s="3">
        <v>126</v>
      </c>
      <c r="C61" s="3">
        <v>12040.060037612915</v>
      </c>
    </row>
    <row r="62" spans="1:3" x14ac:dyDescent="0.3">
      <c r="A62" s="2" t="s">
        <v>62</v>
      </c>
      <c r="B62" s="3">
        <v>130</v>
      </c>
      <c r="C62" s="3">
        <v>12280.309989929199</v>
      </c>
    </row>
    <row r="63" spans="1:3" x14ac:dyDescent="0.3">
      <c r="A63" s="2" t="s">
        <v>63</v>
      </c>
      <c r="B63" s="3">
        <v>143</v>
      </c>
      <c r="C63" s="3">
        <v>13906.670001983643</v>
      </c>
    </row>
    <row r="64" spans="1:3" x14ac:dyDescent="0.3">
      <c r="A64" s="2" t="s">
        <v>64</v>
      </c>
      <c r="B64" s="3">
        <v>137</v>
      </c>
      <c r="C64" s="3">
        <v>13891.180027008057</v>
      </c>
    </row>
    <row r="65" spans="1:3" x14ac:dyDescent="0.3">
      <c r="A65" s="2" t="s">
        <v>65</v>
      </c>
      <c r="B65" s="3">
        <v>174</v>
      </c>
      <c r="C65" s="3">
        <v>18949.200031280518</v>
      </c>
    </row>
    <row r="66" spans="1:3" x14ac:dyDescent="0.3">
      <c r="A66" s="2" t="s">
        <v>66</v>
      </c>
      <c r="B66" s="3">
        <v>153</v>
      </c>
      <c r="C66" s="3">
        <v>17261.169981002808</v>
      </c>
    </row>
    <row r="67" spans="1:3" x14ac:dyDescent="0.3">
      <c r="A67" s="2" t="s">
        <v>67</v>
      </c>
      <c r="B67" s="3">
        <v>145</v>
      </c>
      <c r="C67" s="3">
        <v>13899.610004425049</v>
      </c>
    </row>
    <row r="68" spans="1:3" x14ac:dyDescent="0.3">
      <c r="A68" s="2" t="s">
        <v>68</v>
      </c>
      <c r="B68" s="3">
        <v>176</v>
      </c>
      <c r="C68" s="3">
        <v>20017.520030975342</v>
      </c>
    </row>
    <row r="69" spans="1:3" x14ac:dyDescent="0.3">
      <c r="A69" s="2" t="s">
        <v>69</v>
      </c>
      <c r="B69" s="3">
        <v>170</v>
      </c>
      <c r="C69" s="3">
        <v>18677.410013198853</v>
      </c>
    </row>
    <row r="70" spans="1:3" x14ac:dyDescent="0.3">
      <c r="A70" s="2" t="s">
        <v>70</v>
      </c>
      <c r="B70" s="3">
        <v>155</v>
      </c>
      <c r="C70" s="3">
        <v>16190.290023803711</v>
      </c>
    </row>
    <row r="71" spans="1:3" x14ac:dyDescent="0.3">
      <c r="A71" s="2" t="s">
        <v>71</v>
      </c>
      <c r="B71" s="3">
        <v>133</v>
      </c>
      <c r="C71" s="3">
        <v>13508.520009994507</v>
      </c>
    </row>
    <row r="72" spans="1:3" x14ac:dyDescent="0.3">
      <c r="A72" s="2" t="s">
        <v>72</v>
      </c>
      <c r="B72" s="3">
        <v>153</v>
      </c>
      <c r="C72" s="3">
        <v>15502.20005607605</v>
      </c>
    </row>
    <row r="73" spans="1:3" x14ac:dyDescent="0.3">
      <c r="A73" s="2" t="s">
        <v>73</v>
      </c>
      <c r="B73" s="3">
        <v>143</v>
      </c>
      <c r="C73" s="3">
        <v>13439.120006561279</v>
      </c>
    </row>
    <row r="74" spans="1:3" x14ac:dyDescent="0.3">
      <c r="A74" s="2" t="s">
        <v>74</v>
      </c>
      <c r="B74" s="3">
        <v>158</v>
      </c>
      <c r="C74" s="3">
        <v>16699.049999237061</v>
      </c>
    </row>
    <row r="75" spans="1:3" x14ac:dyDescent="0.3">
      <c r="A75" s="2" t="s">
        <v>75</v>
      </c>
      <c r="B75" s="3">
        <v>159</v>
      </c>
      <c r="C75" s="3">
        <v>17335.690008163452</v>
      </c>
    </row>
    <row r="76" spans="1:3" x14ac:dyDescent="0.3">
      <c r="A76" s="2" t="s">
        <v>76</v>
      </c>
      <c r="B76" s="3">
        <v>165</v>
      </c>
      <c r="C76" s="3">
        <v>17466.249971389771</v>
      </c>
    </row>
    <row r="77" spans="1:3" x14ac:dyDescent="0.3">
      <c r="A77" s="2" t="s">
        <v>77</v>
      </c>
      <c r="B77" s="3">
        <v>149</v>
      </c>
      <c r="C77" s="3">
        <v>16903.10001373291</v>
      </c>
    </row>
    <row r="78" spans="1:3" x14ac:dyDescent="0.3">
      <c r="A78" s="2" t="s">
        <v>78</v>
      </c>
      <c r="B78" s="3">
        <v>133</v>
      </c>
      <c r="C78" s="3">
        <v>13488.320032119751</v>
      </c>
    </row>
    <row r="79" spans="1:3" x14ac:dyDescent="0.3">
      <c r="A79" s="2" t="s">
        <v>79</v>
      </c>
      <c r="B79" s="3">
        <v>168</v>
      </c>
      <c r="C79" s="3">
        <v>15231.230007171631</v>
      </c>
    </row>
    <row r="80" spans="1:3" x14ac:dyDescent="0.3">
      <c r="A80" s="2" t="s">
        <v>80</v>
      </c>
      <c r="B80" s="3">
        <v>154</v>
      </c>
      <c r="C80" s="3">
        <v>15582.260042190552</v>
      </c>
    </row>
    <row r="81" spans="1:3" x14ac:dyDescent="0.3">
      <c r="A81" s="2" t="s">
        <v>81</v>
      </c>
      <c r="B81" s="3">
        <v>152</v>
      </c>
      <c r="C81" s="3">
        <v>16611.119976043701</v>
      </c>
    </row>
    <row r="82" spans="1:3" x14ac:dyDescent="0.3">
      <c r="A82" s="2" t="s">
        <v>82</v>
      </c>
      <c r="B82" s="3">
        <v>151</v>
      </c>
      <c r="C82" s="3">
        <v>17252.379983901978</v>
      </c>
    </row>
    <row r="83" spans="1:3" x14ac:dyDescent="0.3">
      <c r="A83" s="2" t="s">
        <v>83</v>
      </c>
      <c r="B83" s="3">
        <v>159</v>
      </c>
      <c r="C83" s="3">
        <v>16964.430017471313</v>
      </c>
    </row>
    <row r="84" spans="1:3" x14ac:dyDescent="0.3">
      <c r="A84" s="2" t="s">
        <v>84</v>
      </c>
      <c r="B84" s="3">
        <v>162</v>
      </c>
      <c r="C84" s="3">
        <v>15819.189981460571</v>
      </c>
    </row>
    <row r="85" spans="1:3" x14ac:dyDescent="0.3">
      <c r="A85" s="2" t="s">
        <v>85</v>
      </c>
      <c r="B85" s="3">
        <v>134</v>
      </c>
      <c r="C85" s="3">
        <v>14361.289978027344</v>
      </c>
    </row>
    <row r="86" spans="1:3" x14ac:dyDescent="0.3">
      <c r="A86" s="2" t="s">
        <v>86</v>
      </c>
      <c r="B86" s="3">
        <v>143</v>
      </c>
      <c r="C86" s="3">
        <v>14851.689968109131</v>
      </c>
    </row>
    <row r="87" spans="1:3" x14ac:dyDescent="0.3">
      <c r="A87" s="2" t="s">
        <v>87</v>
      </c>
      <c r="B87" s="3">
        <v>147</v>
      </c>
      <c r="C87" s="3">
        <v>15878.090002059937</v>
      </c>
    </row>
    <row r="88" spans="1:3" x14ac:dyDescent="0.3">
      <c r="A88" s="2" t="s">
        <v>88</v>
      </c>
      <c r="B88" s="3">
        <v>149</v>
      </c>
      <c r="C88" s="3">
        <v>14709.749961853027</v>
      </c>
    </row>
    <row r="89" spans="1:3" x14ac:dyDescent="0.3">
      <c r="A89" s="2" t="s">
        <v>89</v>
      </c>
      <c r="B89" s="3">
        <v>172</v>
      </c>
      <c r="C89" s="3">
        <v>18561.599987030029</v>
      </c>
    </row>
    <row r="90" spans="1:3" x14ac:dyDescent="0.3">
      <c r="A90" s="2" t="s">
        <v>90</v>
      </c>
      <c r="B90" s="3">
        <v>137</v>
      </c>
      <c r="C90" s="3">
        <v>14706.159976959229</v>
      </c>
    </row>
    <row r="91" spans="1:3" x14ac:dyDescent="0.3">
      <c r="A91" s="2" t="s">
        <v>91</v>
      </c>
      <c r="B91" s="3">
        <v>139</v>
      </c>
      <c r="C91" s="3">
        <v>14928.190010070801</v>
      </c>
    </row>
    <row r="92" spans="1:3" x14ac:dyDescent="0.3">
      <c r="A92" s="2" t="s">
        <v>92</v>
      </c>
      <c r="B92" s="3">
        <v>169</v>
      </c>
      <c r="C92" s="3">
        <v>17451.009971618652</v>
      </c>
    </row>
    <row r="93" spans="1:3" x14ac:dyDescent="0.3">
      <c r="A93" s="2" t="s">
        <v>93</v>
      </c>
      <c r="B93" s="3">
        <v>134</v>
      </c>
      <c r="C93" s="3">
        <v>14246.100027084351</v>
      </c>
    </row>
    <row r="94" spans="1:3" x14ac:dyDescent="0.3">
      <c r="A94" s="2" t="s">
        <v>94</v>
      </c>
      <c r="B94" s="3">
        <v>171</v>
      </c>
      <c r="C94" s="3">
        <v>18784.169933319092</v>
      </c>
    </row>
    <row r="95" spans="1:3" x14ac:dyDescent="0.3">
      <c r="A95" s="2" t="s">
        <v>95</v>
      </c>
      <c r="B95" s="3">
        <v>158</v>
      </c>
      <c r="C95" s="3">
        <v>16238.830018997192</v>
      </c>
    </row>
    <row r="96" spans="1:3" x14ac:dyDescent="0.3">
      <c r="A96" s="2" t="s">
        <v>96</v>
      </c>
      <c r="B96" s="3">
        <v>149</v>
      </c>
      <c r="C96" s="3">
        <v>14326.250019073486</v>
      </c>
    </row>
    <row r="97" spans="1:3" x14ac:dyDescent="0.3">
      <c r="A97" s="2" t="s">
        <v>97</v>
      </c>
      <c r="B97" s="3">
        <v>152</v>
      </c>
      <c r="C97" s="3">
        <v>15304.340030670166</v>
      </c>
    </row>
    <row r="98" spans="1:3" x14ac:dyDescent="0.3">
      <c r="A98" s="2" t="s">
        <v>98</v>
      </c>
      <c r="B98" s="3">
        <v>142</v>
      </c>
      <c r="C98" s="3">
        <v>13994.450029373169</v>
      </c>
    </row>
    <row r="99" spans="1:3" x14ac:dyDescent="0.3">
      <c r="A99" s="2" t="s">
        <v>99</v>
      </c>
      <c r="B99" s="3">
        <v>139</v>
      </c>
      <c r="C99" s="3">
        <v>14526.18000793457</v>
      </c>
    </row>
    <row r="100" spans="1:3" x14ac:dyDescent="0.3">
      <c r="A100" s="2" t="s">
        <v>100</v>
      </c>
      <c r="B100" s="3">
        <v>132</v>
      </c>
      <c r="C100" s="3">
        <v>13515.610006332397</v>
      </c>
    </row>
    <row r="101" spans="1:3" x14ac:dyDescent="0.3">
      <c r="A101" s="2" t="s">
        <v>101</v>
      </c>
      <c r="B101" s="3">
        <v>156</v>
      </c>
      <c r="C101" s="3">
        <v>16397.590017318726</v>
      </c>
    </row>
    <row r="102" spans="1:3" x14ac:dyDescent="0.3">
      <c r="A102" s="2" t="s">
        <v>102</v>
      </c>
      <c r="B102" s="3">
        <v>150</v>
      </c>
      <c r="C102" s="3">
        <v>16452.290063858032</v>
      </c>
    </row>
    <row r="103" spans="1:3" x14ac:dyDescent="0.3">
      <c r="A103" s="2" t="s">
        <v>103</v>
      </c>
      <c r="B103" s="3">
        <v>150</v>
      </c>
      <c r="C103" s="3">
        <v>15631.229986190796</v>
      </c>
    </row>
    <row r="104" spans="1:3" x14ac:dyDescent="0.3">
      <c r="A104" s="2" t="s">
        <v>104</v>
      </c>
      <c r="B104" s="3">
        <v>153</v>
      </c>
      <c r="C104" s="3">
        <v>16601.820041656494</v>
      </c>
    </row>
    <row r="105" spans="1:3" x14ac:dyDescent="0.3">
      <c r="A105" s="2" t="s">
        <v>105</v>
      </c>
      <c r="B105" s="3">
        <v>157</v>
      </c>
      <c r="C105" s="3">
        <v>16049.000019073486</v>
      </c>
    </row>
    <row r="106" spans="1:3" x14ac:dyDescent="0.3">
      <c r="A106" s="2" t="s">
        <v>106</v>
      </c>
      <c r="B106" s="3">
        <v>155</v>
      </c>
      <c r="C106" s="3">
        <v>16351.350038528442</v>
      </c>
    </row>
    <row r="107" spans="1:3" x14ac:dyDescent="0.3">
      <c r="A107" s="2" t="s">
        <v>107</v>
      </c>
      <c r="B107" s="3">
        <v>145</v>
      </c>
      <c r="C107" s="3">
        <v>14045.589998245239</v>
      </c>
    </row>
    <row r="108" spans="1:3" x14ac:dyDescent="0.3">
      <c r="A108" s="2" t="s">
        <v>108</v>
      </c>
      <c r="B108" s="3">
        <v>150</v>
      </c>
      <c r="C108" s="3">
        <v>14658.409976959229</v>
      </c>
    </row>
    <row r="109" spans="1:3" x14ac:dyDescent="0.3">
      <c r="A109" s="2" t="s">
        <v>109</v>
      </c>
      <c r="B109" s="3">
        <v>163</v>
      </c>
      <c r="C109" s="3">
        <v>15796.67999458313</v>
      </c>
    </row>
    <row r="110" spans="1:3" x14ac:dyDescent="0.3">
      <c r="A110" s="2" t="s">
        <v>110</v>
      </c>
      <c r="B110" s="3">
        <v>177</v>
      </c>
      <c r="C110" s="3">
        <v>18520.300006866455</v>
      </c>
    </row>
    <row r="111" spans="1:3" x14ac:dyDescent="0.3">
      <c r="A111" s="2" t="s">
        <v>111</v>
      </c>
      <c r="B111" s="3">
        <v>150</v>
      </c>
      <c r="C111" s="3">
        <v>15760.170013427734</v>
      </c>
    </row>
    <row r="112" spans="1:3" x14ac:dyDescent="0.3">
      <c r="A112" s="2" t="s">
        <v>112</v>
      </c>
      <c r="B112" s="3">
        <v>153</v>
      </c>
      <c r="C112" s="3">
        <v>16308.490034103394</v>
      </c>
    </row>
    <row r="113" spans="1:3" x14ac:dyDescent="0.3">
      <c r="A113" s="2" t="s">
        <v>113</v>
      </c>
      <c r="B113" s="3">
        <v>138</v>
      </c>
      <c r="C113" s="3">
        <v>14305.930021286011</v>
      </c>
    </row>
    <row r="114" spans="1:3" x14ac:dyDescent="0.3">
      <c r="A114" s="2" t="s">
        <v>114</v>
      </c>
      <c r="B114" s="3">
        <v>149</v>
      </c>
      <c r="C114" s="3">
        <v>14675.359985351563</v>
      </c>
    </row>
    <row r="115" spans="1:3" x14ac:dyDescent="0.3">
      <c r="A115" s="2" t="s">
        <v>115</v>
      </c>
      <c r="B115" s="3">
        <v>160</v>
      </c>
      <c r="C115" s="3">
        <v>15902.049991607666</v>
      </c>
    </row>
    <row r="116" spans="1:3" x14ac:dyDescent="0.3">
      <c r="A116" s="2" t="s">
        <v>116</v>
      </c>
      <c r="B116" s="3">
        <v>141</v>
      </c>
      <c r="C116" s="3">
        <v>14566.399991989136</v>
      </c>
    </row>
    <row r="117" spans="1:3" x14ac:dyDescent="0.3">
      <c r="A117" s="2" t="s">
        <v>117</v>
      </c>
      <c r="B117" s="3">
        <v>144</v>
      </c>
      <c r="C117" s="3">
        <v>15602.400014877319</v>
      </c>
    </row>
    <row r="118" spans="1:3" x14ac:dyDescent="0.3">
      <c r="A118" s="2" t="s">
        <v>118</v>
      </c>
      <c r="B118" s="3">
        <v>157</v>
      </c>
      <c r="C118" s="3">
        <v>16689.900016784668</v>
      </c>
    </row>
    <row r="119" spans="1:3" x14ac:dyDescent="0.3">
      <c r="A119" s="2" t="s">
        <v>119</v>
      </c>
      <c r="B119" s="3">
        <v>148</v>
      </c>
      <c r="C119" s="3">
        <v>15463.409942626953</v>
      </c>
    </row>
    <row r="120" spans="1:3" x14ac:dyDescent="0.3">
      <c r="A120" s="2" t="s">
        <v>120</v>
      </c>
      <c r="B120" s="3">
        <v>159</v>
      </c>
      <c r="C120" s="3">
        <v>16966.230037689209</v>
      </c>
    </row>
    <row r="121" spans="1:3" x14ac:dyDescent="0.3">
      <c r="A121" s="2" t="s">
        <v>121</v>
      </c>
      <c r="B121" s="3">
        <v>158</v>
      </c>
      <c r="C121" s="3">
        <v>16015.139986038208</v>
      </c>
    </row>
    <row r="122" spans="1:3" x14ac:dyDescent="0.3">
      <c r="A122" s="2" t="s">
        <v>122</v>
      </c>
      <c r="B122" s="3">
        <v>142</v>
      </c>
      <c r="C122" s="3">
        <v>14753.1399974823</v>
      </c>
    </row>
    <row r="123" spans="1:3" x14ac:dyDescent="0.3">
      <c r="A123" s="2" t="s">
        <v>123</v>
      </c>
      <c r="B123" s="3">
        <v>130</v>
      </c>
      <c r="C123" s="3">
        <v>13681.500017166138</v>
      </c>
    </row>
    <row r="124" spans="1:3" x14ac:dyDescent="0.3">
      <c r="A124" s="2" t="s">
        <v>124</v>
      </c>
      <c r="B124" s="3">
        <v>148</v>
      </c>
      <c r="C124" s="3">
        <v>14266.390012741089</v>
      </c>
    </row>
    <row r="125" spans="1:3" x14ac:dyDescent="0.3">
      <c r="A125" s="2" t="s">
        <v>125</v>
      </c>
      <c r="B125" s="3">
        <v>162</v>
      </c>
      <c r="C125" s="3">
        <v>17955.780004501343</v>
      </c>
    </row>
    <row r="126" spans="1:3" x14ac:dyDescent="0.3">
      <c r="A126" s="2" t="s">
        <v>126</v>
      </c>
      <c r="B126" s="3">
        <v>156</v>
      </c>
      <c r="C126" s="3">
        <v>15965.280055999756</v>
      </c>
    </row>
    <row r="127" spans="1:3" x14ac:dyDescent="0.3">
      <c r="A127" s="2" t="s">
        <v>127</v>
      </c>
      <c r="B127" s="3">
        <v>155</v>
      </c>
      <c r="C127" s="3">
        <v>15082.69002532959</v>
      </c>
    </row>
    <row r="128" spans="1:3" x14ac:dyDescent="0.3">
      <c r="A128" s="2" t="s">
        <v>128</v>
      </c>
      <c r="B128" s="3">
        <v>186</v>
      </c>
      <c r="C128" s="3">
        <v>19849.720052719116</v>
      </c>
    </row>
    <row r="129" spans="1:3" x14ac:dyDescent="0.3">
      <c r="A129" s="2" t="s">
        <v>129</v>
      </c>
      <c r="B129" s="3">
        <v>158</v>
      </c>
      <c r="C129" s="3">
        <v>16200.250043869019</v>
      </c>
    </row>
    <row r="130" spans="1:3" x14ac:dyDescent="0.3">
      <c r="A130" s="2" t="s">
        <v>130</v>
      </c>
      <c r="B130" s="3">
        <v>180</v>
      </c>
      <c r="C130" s="3">
        <v>19351.00001335144</v>
      </c>
    </row>
    <row r="131" spans="1:3" x14ac:dyDescent="0.3">
      <c r="A131" s="2" t="s">
        <v>131</v>
      </c>
      <c r="B131" s="3">
        <v>158</v>
      </c>
      <c r="C131" s="3">
        <v>15559.560009002686</v>
      </c>
    </row>
    <row r="132" spans="1:3" x14ac:dyDescent="0.3">
      <c r="A132" s="2" t="s">
        <v>132</v>
      </c>
      <c r="B132" s="3">
        <v>143</v>
      </c>
      <c r="C132" s="3">
        <v>14462.849975585938</v>
      </c>
    </row>
    <row r="133" spans="1:3" x14ac:dyDescent="0.3">
      <c r="A133" s="2" t="s">
        <v>133</v>
      </c>
      <c r="B133" s="3">
        <v>149</v>
      </c>
      <c r="C133" s="3">
        <v>14806.120004653931</v>
      </c>
    </row>
    <row r="134" spans="1:3" x14ac:dyDescent="0.3">
      <c r="A134" s="2" t="s">
        <v>134</v>
      </c>
      <c r="B134" s="3">
        <v>151</v>
      </c>
      <c r="C134" s="3">
        <v>15705.320068359375</v>
      </c>
    </row>
    <row r="135" spans="1:3" x14ac:dyDescent="0.3">
      <c r="A135" s="2" t="s">
        <v>135</v>
      </c>
      <c r="B135" s="3">
        <v>160</v>
      </c>
      <c r="C135" s="3">
        <v>17419.030019760132</v>
      </c>
    </row>
    <row r="136" spans="1:3" x14ac:dyDescent="0.3">
      <c r="A136" s="2" t="s">
        <v>136</v>
      </c>
      <c r="B136" s="3">
        <v>167</v>
      </c>
      <c r="C136" s="3">
        <v>16087.130002975464</v>
      </c>
    </row>
    <row r="137" spans="1:3" x14ac:dyDescent="0.3">
      <c r="A137" s="2" t="s">
        <v>137</v>
      </c>
      <c r="B137" s="3">
        <v>151</v>
      </c>
      <c r="C137" s="3">
        <v>15879.270013809204</v>
      </c>
    </row>
    <row r="138" spans="1:3" x14ac:dyDescent="0.3">
      <c r="A138" s="2" t="s">
        <v>138</v>
      </c>
      <c r="B138" s="3">
        <v>157</v>
      </c>
      <c r="C138" s="3">
        <v>16090.690006256104</v>
      </c>
    </row>
    <row r="139" spans="1:3" x14ac:dyDescent="0.3">
      <c r="A139" s="2" t="s">
        <v>139</v>
      </c>
      <c r="B139" s="3">
        <v>158</v>
      </c>
      <c r="C139" s="3">
        <v>17841.630041122437</v>
      </c>
    </row>
    <row r="140" spans="1:3" x14ac:dyDescent="0.3">
      <c r="A140" s="2" t="s">
        <v>140</v>
      </c>
      <c r="B140" s="3">
        <v>155</v>
      </c>
      <c r="C140" s="3">
        <v>16634.719976425171</v>
      </c>
    </row>
    <row r="141" spans="1:3" x14ac:dyDescent="0.3">
      <c r="A141" s="2" t="s">
        <v>141</v>
      </c>
      <c r="B141" s="3">
        <v>155</v>
      </c>
      <c r="C141" s="3">
        <v>16304.100008010864</v>
      </c>
    </row>
    <row r="142" spans="1:3" x14ac:dyDescent="0.3">
      <c r="A142" s="2" t="s">
        <v>142</v>
      </c>
      <c r="B142" s="3">
        <v>150</v>
      </c>
      <c r="C142" s="3">
        <v>16020.04002571106</v>
      </c>
    </row>
    <row r="143" spans="1:3" x14ac:dyDescent="0.3">
      <c r="A143" s="2" t="s">
        <v>143</v>
      </c>
      <c r="B143" s="3">
        <v>171</v>
      </c>
      <c r="C143" s="3">
        <v>16248.049980163574</v>
      </c>
    </row>
    <row r="144" spans="1:3" x14ac:dyDescent="0.3">
      <c r="A144" s="2" t="s">
        <v>144</v>
      </c>
      <c r="B144" s="3">
        <v>153</v>
      </c>
      <c r="C144" s="3">
        <v>16187.290012359619</v>
      </c>
    </row>
    <row r="145" spans="1:3" x14ac:dyDescent="0.3">
      <c r="A145" s="2" t="s">
        <v>145</v>
      </c>
      <c r="B145" s="3">
        <v>145</v>
      </c>
      <c r="C145" s="3">
        <v>14316.260038375854</v>
      </c>
    </row>
    <row r="146" spans="1:3" x14ac:dyDescent="0.3">
      <c r="A146" s="2" t="s">
        <v>146</v>
      </c>
      <c r="B146" s="3">
        <v>140</v>
      </c>
      <c r="C146" s="3">
        <v>13964.999992370605</v>
      </c>
    </row>
    <row r="147" spans="1:3" x14ac:dyDescent="0.3">
      <c r="A147" s="2" t="s">
        <v>147</v>
      </c>
      <c r="B147" s="3">
        <v>167</v>
      </c>
      <c r="C147" s="3">
        <v>17461.649993896484</v>
      </c>
    </row>
    <row r="148" spans="1:3" x14ac:dyDescent="0.3">
      <c r="A148" s="2" t="s">
        <v>148</v>
      </c>
      <c r="B148" s="3">
        <v>174</v>
      </c>
      <c r="C148" s="3">
        <v>17240.6800365448</v>
      </c>
    </row>
    <row r="149" spans="1:3" x14ac:dyDescent="0.3">
      <c r="A149" s="2" t="s">
        <v>149</v>
      </c>
      <c r="B149" s="3">
        <v>182</v>
      </c>
      <c r="C149" s="3">
        <v>18894.240003585815</v>
      </c>
    </row>
    <row r="150" spans="1:3" x14ac:dyDescent="0.3">
      <c r="A150" s="2" t="s">
        <v>150</v>
      </c>
      <c r="B150" s="3">
        <v>161</v>
      </c>
      <c r="C150" s="3">
        <v>16122.339990615845</v>
      </c>
    </row>
    <row r="151" spans="1:3" x14ac:dyDescent="0.3">
      <c r="A151" s="2" t="s">
        <v>151</v>
      </c>
      <c r="B151" s="3">
        <v>144</v>
      </c>
      <c r="C151" s="3">
        <v>14421.290046691895</v>
      </c>
    </row>
    <row r="152" spans="1:3" x14ac:dyDescent="0.3">
      <c r="A152" s="2" t="s">
        <v>152</v>
      </c>
      <c r="B152" s="3">
        <v>139</v>
      </c>
      <c r="C152" s="3">
        <v>13984.720001220703</v>
      </c>
    </row>
    <row r="153" spans="1:3" x14ac:dyDescent="0.3">
      <c r="A153" s="2" t="s">
        <v>153</v>
      </c>
      <c r="B153" s="3">
        <v>162</v>
      </c>
      <c r="C153" s="3">
        <v>15978.739994049072</v>
      </c>
    </row>
    <row r="154" spans="1:3" x14ac:dyDescent="0.3">
      <c r="A154" s="2" t="s">
        <v>154</v>
      </c>
      <c r="B154" s="3">
        <v>170</v>
      </c>
      <c r="C154" s="3">
        <v>16563.480009078979</v>
      </c>
    </row>
    <row r="155" spans="1:3" x14ac:dyDescent="0.3">
      <c r="A155" s="2" t="s">
        <v>155</v>
      </c>
      <c r="B155" s="3">
        <v>142</v>
      </c>
      <c r="C155" s="3">
        <v>14995.210010528564</v>
      </c>
    </row>
    <row r="156" spans="1:3" x14ac:dyDescent="0.3">
      <c r="A156" s="2" t="s">
        <v>156</v>
      </c>
      <c r="B156" s="3">
        <v>157</v>
      </c>
      <c r="C156" s="3">
        <v>14800.590017318726</v>
      </c>
    </row>
    <row r="157" spans="1:3" x14ac:dyDescent="0.3">
      <c r="A157" s="2" t="s">
        <v>157</v>
      </c>
      <c r="B157" s="3">
        <v>135</v>
      </c>
      <c r="C157" s="3">
        <v>14347.790031433105</v>
      </c>
    </row>
    <row r="158" spans="1:3" x14ac:dyDescent="0.3">
      <c r="A158" s="2" t="s">
        <v>158</v>
      </c>
      <c r="B158" s="3">
        <v>147</v>
      </c>
      <c r="C158" s="3">
        <v>15044.380002975464</v>
      </c>
    </row>
    <row r="159" spans="1:3" x14ac:dyDescent="0.3">
      <c r="A159" s="2" t="s">
        <v>159</v>
      </c>
      <c r="B159" s="3">
        <v>153</v>
      </c>
      <c r="C159" s="3">
        <v>15554.960000991821</v>
      </c>
    </row>
    <row r="160" spans="1:3" x14ac:dyDescent="0.3">
      <c r="A160" s="2" t="s">
        <v>160</v>
      </c>
      <c r="B160" s="3">
        <v>149</v>
      </c>
      <c r="C160" s="3">
        <v>14782.930002212524</v>
      </c>
    </row>
    <row r="161" spans="1:3" x14ac:dyDescent="0.3">
      <c r="A161" s="2" t="s">
        <v>161</v>
      </c>
      <c r="B161" s="3">
        <v>142</v>
      </c>
      <c r="C161" s="3">
        <v>15040.280048370361</v>
      </c>
    </row>
    <row r="162" spans="1:3" x14ac:dyDescent="0.3">
      <c r="A162" s="2" t="s">
        <v>162</v>
      </c>
      <c r="B162" s="3">
        <v>143</v>
      </c>
      <c r="C162" s="3">
        <v>14946.060047149658</v>
      </c>
    </row>
    <row r="163" spans="1:3" x14ac:dyDescent="0.3">
      <c r="A163" s="2" t="s">
        <v>163</v>
      </c>
      <c r="B163" s="3">
        <v>159</v>
      </c>
      <c r="C163" s="3">
        <v>16272.120008468628</v>
      </c>
    </row>
    <row r="164" spans="1:3" x14ac:dyDescent="0.3">
      <c r="A164" s="2" t="s">
        <v>164</v>
      </c>
      <c r="B164" s="3">
        <v>167</v>
      </c>
      <c r="C164" s="3">
        <v>18164.080024719238</v>
      </c>
    </row>
    <row r="165" spans="1:3" x14ac:dyDescent="0.3">
      <c r="A165" s="2" t="s">
        <v>165</v>
      </c>
      <c r="B165" s="3">
        <v>157</v>
      </c>
      <c r="C165" s="3">
        <v>15885.340013504028</v>
      </c>
    </row>
    <row r="166" spans="1:3" x14ac:dyDescent="0.3">
      <c r="A166" s="2" t="s">
        <v>166</v>
      </c>
      <c r="B166" s="3">
        <v>153</v>
      </c>
      <c r="C166" s="3">
        <v>16357.300003051758</v>
      </c>
    </row>
    <row r="167" spans="1:3" x14ac:dyDescent="0.3">
      <c r="A167" s="2" t="s">
        <v>167</v>
      </c>
      <c r="B167" s="3">
        <v>155</v>
      </c>
      <c r="C167" s="3">
        <v>15027.9000415802</v>
      </c>
    </row>
    <row r="168" spans="1:3" x14ac:dyDescent="0.3">
      <c r="A168" s="2" t="s">
        <v>168</v>
      </c>
      <c r="B168" s="3">
        <v>141</v>
      </c>
      <c r="C168" s="3">
        <v>12805.25997543335</v>
      </c>
    </row>
    <row r="169" spans="1:3" x14ac:dyDescent="0.3">
      <c r="A169" s="2" t="s">
        <v>169</v>
      </c>
      <c r="B169" s="3">
        <v>153</v>
      </c>
      <c r="C169" s="3">
        <v>16026.430000305176</v>
      </c>
    </row>
    <row r="170" spans="1:3" x14ac:dyDescent="0.3">
      <c r="A170" s="2" t="s">
        <v>170</v>
      </c>
      <c r="B170" s="3">
        <v>151</v>
      </c>
      <c r="C170" s="3">
        <v>15506.33002281189</v>
      </c>
    </row>
    <row r="171" spans="1:3" x14ac:dyDescent="0.3">
      <c r="A171" s="2" t="s">
        <v>171</v>
      </c>
      <c r="B171" s="3">
        <v>155</v>
      </c>
      <c r="C171" s="3">
        <v>15316.720022201538</v>
      </c>
    </row>
    <row r="172" spans="1:3" x14ac:dyDescent="0.3">
      <c r="A172" s="2" t="s">
        <v>172</v>
      </c>
      <c r="B172" s="3">
        <v>151</v>
      </c>
      <c r="C172" s="3">
        <v>17831.710025787354</v>
      </c>
    </row>
    <row r="173" spans="1:3" x14ac:dyDescent="0.3">
      <c r="A173" s="2" t="s">
        <v>173</v>
      </c>
      <c r="B173" s="3">
        <v>187</v>
      </c>
      <c r="C173" s="3">
        <v>18847.510049819946</v>
      </c>
    </row>
    <row r="174" spans="1:3" x14ac:dyDescent="0.3">
      <c r="A174" s="2" t="s">
        <v>174</v>
      </c>
      <c r="B174" s="3">
        <v>164</v>
      </c>
      <c r="C174" s="3">
        <v>17234.830009460449</v>
      </c>
    </row>
    <row r="175" spans="1:3" x14ac:dyDescent="0.3">
      <c r="A175" s="2" t="s">
        <v>175</v>
      </c>
      <c r="B175" s="3">
        <v>132</v>
      </c>
      <c r="C175" s="3">
        <v>12879.810009002686</v>
      </c>
    </row>
    <row r="176" spans="1:3" x14ac:dyDescent="0.3">
      <c r="A176" s="2" t="s">
        <v>176</v>
      </c>
      <c r="B176" s="3">
        <v>161</v>
      </c>
      <c r="C176" s="3">
        <v>17886.059986114502</v>
      </c>
    </row>
    <row r="177" spans="1:3" x14ac:dyDescent="0.3">
      <c r="A177" s="2" t="s">
        <v>177</v>
      </c>
      <c r="B177" s="3">
        <v>140</v>
      </c>
      <c r="C177" s="3">
        <v>15141.889974594116</v>
      </c>
    </row>
    <row r="178" spans="1:3" x14ac:dyDescent="0.3">
      <c r="A178" s="2" t="s">
        <v>178</v>
      </c>
      <c r="B178" s="3">
        <v>171</v>
      </c>
      <c r="C178" s="3">
        <v>17356.089990615845</v>
      </c>
    </row>
    <row r="179" spans="1:3" x14ac:dyDescent="0.3">
      <c r="A179" s="2" t="s">
        <v>179</v>
      </c>
      <c r="B179" s="3">
        <v>161</v>
      </c>
      <c r="C179" s="3">
        <v>16777.720003128052</v>
      </c>
    </row>
    <row r="180" spans="1:3" x14ac:dyDescent="0.3">
      <c r="A180" s="2" t="s">
        <v>180</v>
      </c>
      <c r="B180" s="3">
        <v>158</v>
      </c>
      <c r="C180" s="3">
        <v>14970.700025558472</v>
      </c>
    </row>
    <row r="181" spans="1:3" x14ac:dyDescent="0.3">
      <c r="A181" s="2" t="s">
        <v>181</v>
      </c>
      <c r="B181" s="3">
        <v>149</v>
      </c>
      <c r="C181" s="3">
        <v>15341.910028457642</v>
      </c>
    </row>
    <row r="182" spans="1:3" x14ac:dyDescent="0.3">
      <c r="A182" s="2" t="s">
        <v>182</v>
      </c>
      <c r="B182" s="3">
        <v>166</v>
      </c>
      <c r="C182" s="3">
        <v>17732.390014648438</v>
      </c>
    </row>
    <row r="183" spans="1:3" x14ac:dyDescent="0.3">
      <c r="A183" s="2" t="s">
        <v>183</v>
      </c>
      <c r="B183" s="3">
        <v>150</v>
      </c>
      <c r="C183" s="3">
        <v>15380.420003890991</v>
      </c>
    </row>
    <row r="184" spans="1:3" x14ac:dyDescent="0.3">
      <c r="A184" s="2" t="s">
        <v>184</v>
      </c>
      <c r="B184" s="3">
        <v>158</v>
      </c>
      <c r="C184" s="3">
        <v>15336.420001983643</v>
      </c>
    </row>
    <row r="185" spans="1:3" x14ac:dyDescent="0.3">
      <c r="A185" s="2" t="s">
        <v>185</v>
      </c>
      <c r="B185" s="3">
        <v>146</v>
      </c>
      <c r="C185" s="3">
        <v>14379.210052490234</v>
      </c>
    </row>
    <row r="186" spans="1:3" x14ac:dyDescent="0.3">
      <c r="A186" s="2" t="s">
        <v>186</v>
      </c>
      <c r="B186" s="3">
        <v>172</v>
      </c>
      <c r="C186" s="3">
        <v>17899.540033340454</v>
      </c>
    </row>
    <row r="187" spans="1:3" x14ac:dyDescent="0.3">
      <c r="A187" s="2" t="s">
        <v>187</v>
      </c>
      <c r="B187" s="3">
        <v>146</v>
      </c>
      <c r="C187" s="3">
        <v>14253.480049133301</v>
      </c>
    </row>
    <row r="188" spans="1:3" x14ac:dyDescent="0.3">
      <c r="A188" s="2" t="s">
        <v>188</v>
      </c>
      <c r="B188" s="3">
        <v>144</v>
      </c>
      <c r="C188" s="3">
        <v>15039.319959640503</v>
      </c>
    </row>
    <row r="189" spans="1:3" x14ac:dyDescent="0.3">
      <c r="A189" s="2" t="s">
        <v>189</v>
      </c>
      <c r="B189" s="3">
        <v>156</v>
      </c>
      <c r="C189" s="3">
        <v>16088.900022506714</v>
      </c>
    </row>
    <row r="190" spans="1:3" x14ac:dyDescent="0.3">
      <c r="A190" s="2" t="s">
        <v>190</v>
      </c>
      <c r="B190" s="3">
        <v>150</v>
      </c>
      <c r="C190" s="3">
        <v>14513.050016403198</v>
      </c>
    </row>
    <row r="191" spans="1:3" x14ac:dyDescent="0.3">
      <c r="A191" s="2" t="s">
        <v>191</v>
      </c>
      <c r="B191" s="3">
        <v>164</v>
      </c>
      <c r="C191" s="3">
        <v>15659.530029296875</v>
      </c>
    </row>
    <row r="192" spans="1:3" x14ac:dyDescent="0.3">
      <c r="A192" s="2" t="s">
        <v>192</v>
      </c>
      <c r="B192" s="3">
        <v>156</v>
      </c>
      <c r="C192" s="3">
        <v>15756.270023345947</v>
      </c>
    </row>
    <row r="193" spans="1:3" x14ac:dyDescent="0.3">
      <c r="A193" s="2" t="s">
        <v>193</v>
      </c>
      <c r="B193" s="3">
        <v>156</v>
      </c>
      <c r="C193" s="3">
        <v>15774.409984588623</v>
      </c>
    </row>
    <row r="194" spans="1:3" x14ac:dyDescent="0.3">
      <c r="A194" s="2" t="s">
        <v>194</v>
      </c>
      <c r="B194" s="3">
        <v>159</v>
      </c>
      <c r="C194" s="3">
        <v>16121.880023956299</v>
      </c>
    </row>
    <row r="195" spans="1:3" x14ac:dyDescent="0.3">
      <c r="A195" s="2" t="s">
        <v>195</v>
      </c>
      <c r="B195" s="3">
        <v>166</v>
      </c>
      <c r="C195" s="3">
        <v>16167.150003433228</v>
      </c>
    </row>
    <row r="196" spans="1:3" x14ac:dyDescent="0.3">
      <c r="A196" s="2" t="s">
        <v>196</v>
      </c>
      <c r="B196" s="3">
        <v>159</v>
      </c>
      <c r="C196" s="3">
        <v>15839.100030899048</v>
      </c>
    </row>
    <row r="197" spans="1:3" x14ac:dyDescent="0.3">
      <c r="A197" s="2" t="s">
        <v>197</v>
      </c>
      <c r="B197" s="3">
        <v>157</v>
      </c>
      <c r="C197" s="3">
        <v>14963.229972839355</v>
      </c>
    </row>
    <row r="198" spans="1:3" x14ac:dyDescent="0.3">
      <c r="A198" s="2" t="s">
        <v>198</v>
      </c>
      <c r="B198" s="3">
        <v>151</v>
      </c>
      <c r="C198" s="3">
        <v>14996.220006942749</v>
      </c>
    </row>
    <row r="199" spans="1:3" x14ac:dyDescent="0.3">
      <c r="A199" s="2" t="s">
        <v>199</v>
      </c>
      <c r="B199" s="3">
        <v>168</v>
      </c>
      <c r="C199" s="3">
        <v>16141.390012741089</v>
      </c>
    </row>
    <row r="200" spans="1:3" x14ac:dyDescent="0.3">
      <c r="A200" s="2" t="s">
        <v>200</v>
      </c>
      <c r="B200" s="3">
        <v>161</v>
      </c>
      <c r="C200" s="3">
        <v>15229.170055389404</v>
      </c>
    </row>
    <row r="201" spans="1:3" x14ac:dyDescent="0.3">
      <c r="A201" s="2" t="s">
        <v>201</v>
      </c>
      <c r="B201" s="3">
        <v>150</v>
      </c>
      <c r="C201" s="3">
        <v>15544.989999771118</v>
      </c>
    </row>
    <row r="202" spans="1:3" x14ac:dyDescent="0.3">
      <c r="A202" s="2" t="s">
        <v>1</v>
      </c>
      <c r="B202" s="3">
        <v>30782</v>
      </c>
      <c r="C202" s="3">
        <v>3164388.4722633362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D i m _ C l i e n t s _ 2 3 2 a d 5 a 3 - a c d e - 4 4 c a - 8 d c a - 1 a 8 a 7 6 5 b 5 a f 9 , D i m _ m e a l s _ 2 7 9 3 8 e a 1 - d d 3 c - 4 8 0 d - 8 b 1 1 - 2 8 6 b b f 4 c b 4 c e , D i m _ r e s t a u r a n t s _ 0 f 5 4 9 b 9 5 - 3 9 f 8 - 4 c 1 b - b f a 0 - c 5 5 5 8 6 c 5 e 2 c 6 , F a c t _ o r d e r s _ 7 3 d 4 0 8 9 f - d f 2 d - 4 1 f 5 - 9 a 7 d - 7 1 5 b 2 9 7 c a 9 1 e ] ] > < / C u s t o m C o n t e n t > < / G e m i n i > 
</file>

<file path=customXml/item11.xml>��< ? x m l   v e r s i o n = " 1 . 0 "   e n c o d i n g = " U T F - 1 6 " ? > < G e m i n i   x m l n s = " h t t p : / / g e m i n i / p i v o t c u s t o m i z a t i o n / T a b l e X M L _ F a c t _ o r d e r s _ 7 3 d 4 0 8 9 f - d f 2 d - 4 1 f 5 - 9 a 7 d - 7 1 5 b 2 9 7 c a 9 1 e " > < 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 2 7 1 < / i n t > < / v a l u e > < / i t e m > < i t e m > < k e y > < s t r i n g > c l i e n t _ i d < / s t r i n g > < / k e y > < v a l u e > < i n t > 1 0 7 < / i n t > < / v a l u e > < / i t e m > < i t e m > < k e y > < s t r i n g > F i r s t _ a n d _ L a s t _ n a m e < / s t r i n g > < / k e y > < v a l u e > < i n t > 2 0 7 < / i n t > < / v a l u e > < / i t e m > < i t e m > < k e y > < s t r i n g > C l i e n t s _ s e x < / s t r i n g > < / k e y > < v a l u e > < i n t > 1 2 8 < / i n t > < / v a l u e > < / i t e m > < i t e m > < k e y > < s t r i n g > r e s t a u r a n t _ i d < / s t r i n g > < / k e y > < v a l u e > < i n t > 1 4 7 < / i n t > < / v a l u e > < / i t e m > < i t e m > < k e y > < s t r i n g > R e s t a u r a n t _ n a m e < / s t r i n g > < / k e y > < v a l u e > < i n t > 1 7 9 < / i n t > < / v a l u e > < / i t e m > < i t e m > < k e y > < s t r i n g > R e s t a u r a n t _ t y p e < / s t r i n g > < / k e y > < v a l u e > < i n t > 1 7 0 < / i n t > < / v a l u e > < / i t e m > < i t e m > < k e y > < s t r i n g > m e a l _ i d < / s t r i n g > < / k e y > < v a l u e > < i n t > 1 0 3 < / i n t > < / v a l u e > < / i t e m > < i t e m > < k e y > < s t r i n g > M e a l _ n a m e < / s t r i n g > < / k e y > < v a l u e > < i n t > 1 3 3 < / i n t > < / v a l u e > < / i t e m > < i t e m > < k e y > < s t r i n g > h o t _ c o l d < / s t r i n g > < / k e y > < v a l u e > < i n t > 1 1 0 < / i n t > < / v a l u e > < / i t e m > < i t e m > < k e y > < s t r i n g > S e r v e _ t y p e < / s t r i n g > < / k e y > < v a l u e > < i n t > 1 2 9 < / i n t > < / v a l u e > < / i t e m > < i t e m > < k e y > < s t r i n g > P r i c e < / s t r i n g > < / k e y > < v a l u e > < i n t > 8 1 < / i n t > < / v a l u e > < / i t e m > < / C o l u m n W i d t h s > < C o l u m n D i s p l a y I n d e x > < i t e m > < k e y > < s t r i n g > O r d e r _ i d < / s t r i n g > < / k e y > < v a l u e > < i n t > 0 < / i n t > < / v a l u e > < / i t e m > < i t e m > < k e y > < s t r i n g > c l i e n t _ i d < / s t r i n g > < / k e y > < v a l u e > < i n t > 1 < / i n t > < / v a l u e > < / i t e m > < i t e m > < k e y > < s t r i n g > F i r s t _ a n d _ L a s t _ n a m e < / s t r i n g > < / k e y > < v a l u e > < i n t > 2 < / i n t > < / v a l u e > < / i t e m > < i t e m > < k e y > < s t r i n g > C l i e n t s _ s e x < / s t r i n g > < / k e y > < v a l u e > < i n t > 3 < / i n t > < / v a l u e > < / i t e m > < i t e m > < k e y > < s t r i n g > r e s t a u r a n t _ i d < / s t r i n g > < / k e y > < v a l u e > < i n t > 4 < / i n t > < / v a l u e > < / i t e m > < i t e m > < k e y > < s t r i n g > R e s t a u r a n t _ n a m e < / s t r i n g > < / k e y > < v a l u e > < i n t > 5 < / i n t > < / v a l u e > < / i t e m > < i t e m > < k e y > < s t r i n g > R e s t a u r a n t _ t y p e < / s t r i n g > < / k e y > < v a l u e > < i n t > 6 < / i n t > < / v a l u e > < / i t e m > < i t e m > < k e y > < s t r i n g > m e a l _ i d < / s t r i n g > < / k e y > < v a l u e > < i n t > 7 < / i n t > < / v a l u e > < / i t e m > < i t e m > < k e y > < s t r i n g > M e a l _ n a m e < / s t r i n g > < / k e y > < v a l u e > < i n t > 8 < / i n t > < / v a l u e > < / i t e m > < i t e m > < k e y > < s t r i n g > h o t _ c o l d < / s t r i n g > < / k e y > < v a l u e > < i n t > 9 < / i n t > < / v a l u e > < / i t e m > < i t e m > < k e y > < s t r i n g > S e r v e _ t y p e < / s t r i n g > < / k e y > < v a l u e > < i n t > 1 0 < / i n t > < / v a l u e > < / i t e m > < i t e m > < k e y > < s t r i n g > P r i c e < / s t r i n g > < / k e y > < v a l u e > < i n t > 1 1 < / i n t > < / v a l u e > < / i t e m > < / C o l u m n D i s p l a y I n d e x > < C o l u m n F r o z e n   / > < C o l u m n C h e c k e d   / > < C o l u m n F i l t e r   / > < S e l e c t i o n F i l t e r   / > < F i l t e r P a r a m e t e r s   / > < I s S o r t D e s c e n d i n g > f a l s e < / I s S o r t D e s c e n d i n g > < / T a b l e W i d g e t G r i d S e r i a l i z a t i o n > ] ] > < / C u s t o m C o n t e n t > < / G e m i n i > 
</file>

<file path=customXml/item12.xml>��< ? x m l   v e r s i o n = " 1 . 0 "   e n c o d i n g = " u t f - 1 6 " ? > < D a t a M a s h u p   x m l n s = " h t t p : / / s c h e m a s . m i c r o s o f t . c o m / D a t a M a s h u p " > A A A A A J c D A A B Q S w M E F A A C A A g A 7 Y g 0 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O 2 I N 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i D R Y 8 0 G O e J A A A A D H A A A A E w A c A E Z v c m 1 1 b G F z L 1 N l Y 3 R p b 2 4 x L m 0 g o h g A K K A U A A A A A A A A A A A A A A A A A A A A A A A A A A A A K 0 5 N L s n M z 1 M I h t C G 1 r x c v F z F G Y l F q S k K b o n J J f H 5 R S m p R c U K t g o 5 q S W 8 X A p A E J x f W p S c C h Q J L s z R c 0 k s S U x K L E 7 V U H J x D f Y O 8 Q / Q 9 f M y d f Y y 8 V H S U V A q S i 3 I L y p R 0 t S B a E x J y o 9 H N R N i V H V 0 c H J G a m 6 i r R J Q h Z K O Z 0 l q r q 0 S k k K l 2 N p o k D 2 x v F y Z e V i N s g Y A U E s B A i 0 A F A A C A A g A 7 Y g 0 W K f i / j 6 l A A A A 9 g A A A B I A A A A A A A A A A A A A A A A A A A A A A E N v b m Z p Z y 9 Q Y W N r Y W d l L n h t b F B L A Q I t A B Q A A g A I A O 2 I N F g P y u m r p A A A A O k A A A A T A A A A A A A A A A A A A A A A A P E A A A B b Q 2 9 u d G V u d F 9 U e X B l c 1 0 u e G 1 s U E s B A i 0 A F A A C A A g A 7 Y g 0 W P N B j n i Q A A A A x w A A A B M A A A A A A A A A A A A A A A A A 4 g E A A E Z v c m 1 1 b G F z L 1 N l Y 3 R p b 2 4 x L m 1 Q S w U G A A A A A A M A A w D C A A A A v 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R E A A A A A A A A n 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F j d F 9 v c m R l c n M 8 L 0 l 0 Z W 1 Q Y X R o P j w v S X R l b U x v Y 2 F 0 a W 9 u P j x T d G F i b G V F b n R y a W V z P j x F b n R y e S B U e X B l P S J J c 1 B y a X Z h d G U i I F Z h b H V l P S J s M C I g L z 4 8 R W 5 0 c n k g V H l w Z T 0 i U X V l c n l J R C I g V m F s d W U 9 I n N m N W U 5 O T V m M i 1 l N G E y L T Q 1 M D Q t Y T g 1 O S 1 j M m Y 3 Z D V i N m M x M j k 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z A 1 N z c i I C 8 + P E V u d H J 5 I F R 5 c G U 9 I k Z p b G x F c n J v c k N v Z G U i I F Z h b H V l P S J z V W 5 r b m 9 3 b i I g L z 4 8 R W 5 0 c n k g V H l w Z T 0 i R m l s b E V y c m 9 y Q 2 9 1 b n Q i I F Z h b H V l P S J s M C I g L z 4 8 R W 5 0 c n k g V H l w Z T 0 i R m l s b E x h c 3 R V c G R h d G V k I i B W Y W x 1 Z T 0 i Z D I w M j Q t M D E t M j B U M T U 6 M j c 6 N T M u N T k 1 M T c z N V o i I C 8 + P E V u d H J 5 I F R 5 c G U 9 I k Z p b G x D b 2 x 1 b W 5 U e X B l c y I g V m F s d W U 9 I n N B Z 0 l H Q m d J R 0 J n S U d C Z 1 l P I i A v P j x F b n R y e S B U e X B l P S J G a W x s Q 2 9 s d W 1 u T m F t Z X M i I F Z h b H V l P S J z W y Z x d W 9 0 O 0 9 y Z G V y X 2 l k J n F 1 b 3 Q 7 L C Z x d W 9 0 O 2 N s a W V u d F 9 p Z C Z x d W 9 0 O y w m c X V v d D t G a X J z d F 9 h b m R f T G F z d F 9 u Y W 1 l J n F 1 b 3 Q 7 L C Z x d W 9 0 O 0 N s a W V u d H N f c 2 V 4 J n F 1 b 3 Q 7 L C Z x d W 9 0 O 3 J l c 3 R h d X J h b n R f a W Q m c X V v d D s s J n F 1 b 3 Q 7 U m V z d G F 1 c m F u d F 9 u Y W 1 l J n F 1 b 3 Q 7 L C Z x d W 9 0 O 1 J l c 3 R h d X J h b n R f d H l w Z S Z x d W 9 0 O y w m c X V v d D t t Z W F s X 2 l k J n F 1 b 3 Q 7 L C Z x d W 9 0 O 0 1 l Y W x f b m F t Z S Z x d W 9 0 O y w m c X V v d D t o b 3 R f Y 2 9 s Z C Z x d W 9 0 O y w m c X V v d D t T Z X J 2 Z V 9 0 e X B l J n F 1 b 3 Q 7 L C Z x d W 9 0 O 1 B y a W N 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c n Z l c i 5 E Y X R h Y m F z Z V x c L z I v U 1 F M L 2 R l c 2 t 0 b 3 A t b m o 1 Y 2 o 0 b D t y Z X B v c n Q v Z G J v L 0 Z h Y 3 R f b 3 J k Z X J z L n t P c m R l c l 9 p Z C w w f S Z x d W 9 0 O y w m c X V v d D t T Z X J 2 Z X I u R G F 0 Y W J h c 2 V c X C 8 y L 1 N R T C 9 k Z X N r d G 9 w L W 5 q N W N q N G w 7 c m V w b 3 J 0 L 2 R i b y 9 G Y W N 0 X 2 9 y Z G V y c y 5 7 Y 2 x p Z W 5 0 X 2 l k L D F 9 J n F 1 b 3 Q 7 L C Z x d W 9 0 O 1 N l c n Z l c i 5 E Y X R h Y m F z Z V x c L z I v U 1 F M L 2 R l c 2 t 0 b 3 A t b m o 1 Y 2 o 0 b D t y Z X B v c n Q v Z G J v L 0 Z h Y 3 R f b 3 J k Z X J z L n t G a X J z d F 9 h b m R f T G F z d F 9 u Y W 1 l L D J 9 J n F 1 b 3 Q 7 L C Z x d W 9 0 O 1 N l c n Z l c i 5 E Y X R h Y m F z Z V x c L z I v U 1 F M L 2 R l c 2 t 0 b 3 A t b m o 1 Y 2 o 0 b D t y Z X B v c n Q v Z G J v L 0 Z h Y 3 R f b 3 J k Z X J z L n t D b G l l b n R z X 3 N l e C w z f S Z x d W 9 0 O y w m c X V v d D t T Z X J 2 Z X I u R G F 0 Y W J h c 2 V c X C 8 y L 1 N R T C 9 k Z X N r d G 9 w L W 5 q N W N q N G w 7 c m V w b 3 J 0 L 2 R i b y 9 G Y W N 0 X 2 9 y Z G V y c y 5 7 c m V z d G F 1 c m F u d F 9 p Z C w 0 f S Z x d W 9 0 O y w m c X V v d D t T Z X J 2 Z X I u R G F 0 Y W J h c 2 V c X C 8 y L 1 N R T C 9 k Z X N r d G 9 w L W 5 q N W N q N G w 7 c m V w b 3 J 0 L 2 R i b y 9 G Y W N 0 X 2 9 y Z G V y c y 5 7 U m V z d G F 1 c m F u d F 9 u Y W 1 l L D V 9 J n F 1 b 3 Q 7 L C Z x d W 9 0 O 1 N l c n Z l c i 5 E Y X R h Y m F z Z V x c L z I v U 1 F M L 2 R l c 2 t 0 b 3 A t b m o 1 Y 2 o 0 b D t y Z X B v c n Q v Z G J v L 0 Z h Y 3 R f b 3 J k Z X J z L n t S Z X N 0 Y X V y Y W 5 0 X 3 R 5 c G U s N n 0 m c X V v d D s s J n F 1 b 3 Q 7 U 2 V y d m V y L k R h d G F i Y X N l X F w v M i 9 T U U w v Z G V z a 3 R v c C 1 u a j V j a j R s O 3 J l c G 9 y d C 9 k Y m 8 v R m F j d F 9 v c m R l c n M u e 2 1 l Y W x f a W Q s N 3 0 m c X V v d D s s J n F 1 b 3 Q 7 U 2 V y d m V y L k R h d G F i Y X N l X F w v M i 9 T U U w v Z G V z a 3 R v c C 1 u a j V j a j R s O 3 J l c G 9 y d C 9 k Y m 8 v R m F j d F 9 v c m R l c n M u e 0 1 l Y W x f b m F t Z S w 4 f S Z x d W 9 0 O y w m c X V v d D t T Z X J 2 Z X I u R G F 0 Y W J h c 2 V c X C 8 y L 1 N R T C 9 k Z X N r d G 9 w L W 5 q N W N q N G w 7 c m V w b 3 J 0 L 2 R i b y 9 G Y W N 0 X 2 9 y Z G V y c y 5 7 a G 9 0 X 2 N v b G Q s O X 0 m c X V v d D s s J n F 1 b 3 Q 7 U 2 V y d m V y L k R h d G F i Y X N l X F w v M i 9 T U U w v Z G V z a 3 R v c C 1 u a j V j a j R s O 3 J l c G 9 y d C 9 k Y m 8 v R m F j d F 9 v c m R l c n M u e 1 N l c n Z l X 3 R 5 c G U s M T B 9 J n F 1 b 3 Q 7 L C Z x d W 9 0 O 1 N l c n Z l c i 5 E Y X R h Y m F z Z V x c L z I v U 1 F M L 2 R l c 2 t 0 b 3 A t b m o 1 Y 2 o 0 b D t y Z X B v c n Q v Z G J v L 0 Z h Y 3 R f b 3 J k Z X J z L n t Q c m l j Z S w x M X 0 m c X V v d D t d L C Z x d W 9 0 O 0 N v b H V t b k N v d W 5 0 J n F 1 b 3 Q 7 O j E y L C Z x d W 9 0 O 0 t l e U N v b H V t b k 5 h b W V z J n F 1 b 3 Q 7 O l t d L C Z x d W 9 0 O 0 N v b H V t b k l k Z W 5 0 a X R p Z X M m c X V v d D s 6 W y Z x d W 9 0 O 1 N l c n Z l c i 5 E Y X R h Y m F z Z V x c L z I v U 1 F M L 2 R l c 2 t 0 b 3 A t b m o 1 Y 2 o 0 b D t y Z X B v c n Q v Z G J v L 0 Z h Y 3 R f b 3 J k Z X J z L n t P c m R l c l 9 p Z C w w f S Z x d W 9 0 O y w m c X V v d D t T Z X J 2 Z X I u R G F 0 Y W J h c 2 V c X C 8 y L 1 N R T C 9 k Z X N r d G 9 w L W 5 q N W N q N G w 7 c m V w b 3 J 0 L 2 R i b y 9 G Y W N 0 X 2 9 y Z G V y c y 5 7 Y 2 x p Z W 5 0 X 2 l k L D F 9 J n F 1 b 3 Q 7 L C Z x d W 9 0 O 1 N l c n Z l c i 5 E Y X R h Y m F z Z V x c L z I v U 1 F M L 2 R l c 2 t 0 b 3 A t b m o 1 Y 2 o 0 b D t y Z X B v c n Q v Z G J v L 0 Z h Y 3 R f b 3 J k Z X J z L n t G a X J z d F 9 h b m R f T G F z d F 9 u Y W 1 l L D J 9 J n F 1 b 3 Q 7 L C Z x d W 9 0 O 1 N l c n Z l c i 5 E Y X R h Y m F z Z V x c L z I v U 1 F M L 2 R l c 2 t 0 b 3 A t b m o 1 Y 2 o 0 b D t y Z X B v c n Q v Z G J v L 0 Z h Y 3 R f b 3 J k Z X J z L n t D b G l l b n R z X 3 N l e C w z f S Z x d W 9 0 O y w m c X V v d D t T Z X J 2 Z X I u R G F 0 Y W J h c 2 V c X C 8 y L 1 N R T C 9 k Z X N r d G 9 w L W 5 q N W N q N G w 7 c m V w b 3 J 0 L 2 R i b y 9 G Y W N 0 X 2 9 y Z G V y c y 5 7 c m V z d G F 1 c m F u d F 9 p Z C w 0 f S Z x d W 9 0 O y w m c X V v d D t T Z X J 2 Z X I u R G F 0 Y W J h c 2 V c X C 8 y L 1 N R T C 9 k Z X N r d G 9 w L W 5 q N W N q N G w 7 c m V w b 3 J 0 L 2 R i b y 9 G Y W N 0 X 2 9 y Z G V y c y 5 7 U m V z d G F 1 c m F u d F 9 u Y W 1 l L D V 9 J n F 1 b 3 Q 7 L C Z x d W 9 0 O 1 N l c n Z l c i 5 E Y X R h Y m F z Z V x c L z I v U 1 F M L 2 R l c 2 t 0 b 3 A t b m o 1 Y 2 o 0 b D t y Z X B v c n Q v Z G J v L 0 Z h Y 3 R f b 3 J k Z X J z L n t S Z X N 0 Y X V y Y W 5 0 X 3 R 5 c G U s N n 0 m c X V v d D s s J n F 1 b 3 Q 7 U 2 V y d m V y L k R h d G F i Y X N l X F w v M i 9 T U U w v Z G V z a 3 R v c C 1 u a j V j a j R s O 3 J l c G 9 y d C 9 k Y m 8 v R m F j d F 9 v c m R l c n M u e 2 1 l Y W x f a W Q s N 3 0 m c X V v d D s s J n F 1 b 3 Q 7 U 2 V y d m V y L k R h d G F i Y X N l X F w v M i 9 T U U w v Z G V z a 3 R v c C 1 u a j V j a j R s O 3 J l c G 9 y d C 9 k Y m 8 v R m F j d F 9 v c m R l c n M u e 0 1 l Y W x f b m F t Z S w 4 f S Z x d W 9 0 O y w m c X V v d D t T Z X J 2 Z X I u R G F 0 Y W J h c 2 V c X C 8 y L 1 N R T C 9 k Z X N r d G 9 w L W 5 q N W N q N G w 7 c m V w b 3 J 0 L 2 R i b y 9 G Y W N 0 X 2 9 y Z G V y c y 5 7 a G 9 0 X 2 N v b G Q s O X 0 m c X V v d D s s J n F 1 b 3 Q 7 U 2 V y d m V y L k R h d G F i Y X N l X F w v M i 9 T U U w v Z G V z a 3 R v c C 1 u a j V j a j R s O 3 J l c G 9 y d C 9 k Y m 8 v R m F j d F 9 v c m R l c n M u e 1 N l c n Z l X 3 R 5 c G U s M T B 9 J n F 1 b 3 Q 7 L C Z x d W 9 0 O 1 N l c n Z l c i 5 E Y X R h Y m F z Z V x c L z I v U 1 F M L 2 R l c 2 t 0 b 3 A t b m o 1 Y 2 o 0 b D t y Z X B v c n Q v Z G J v L 0 Z h Y 3 R f b 3 J k Z X J z L n t Q c m l j Z S w x M X 0 m c X V v d D t d L C Z x d W 9 0 O 1 J l b G F 0 a W 9 u c 2 h p c E l u Z m 8 m c X V v d D s 6 W 1 1 9 I i A v P j w v U 3 R h Y m x l R W 5 0 c m l l c z 4 8 L 0 l 0 Z W 0 + P E l 0 Z W 0 + P E l 0 Z W 1 M b 2 N h d G l v b j 4 8 S X R l b V R 5 c G U + R m 9 y b X V s Y T w v S X R l b V R 5 c G U + P E l 0 Z W 1 Q Y X R o P l N l Y 3 R p b 2 4 x L 0 Z h Y 3 R f b 3 J k Z X J z L 1 N v d X J j Z T w v S X R l b V B h d G g + P C 9 J d G V t T G 9 j Y X R p b 2 4 + P F N 0 Y W J s Z U V u d H J p Z X M g L z 4 8 L 0 l 0 Z W 0 + P E l 0 Z W 0 + P E l 0 Z W 1 M b 2 N h d G l v b j 4 8 S X R l b V R 5 c G U + R m 9 y b X V s Y T w v S X R l b V R 5 c G U + P E l 0 Z W 1 Q Y X R o P l N l Y 3 R p b 2 4 x L 0 Z h Y 3 R f b 3 J k Z X J z L 2 R i b 1 9 G Y W N 0 X 2 9 y Z G V y c z w v S X R l b V B h d G g + P C 9 J d G V t T G 9 j Y X R p b 2 4 + P F N 0 Y W J s Z U V u d H J p Z X M g L z 4 8 L 0 l 0 Z W 0 + P C 9 J d G V t c z 4 8 L 0 x v Y 2 F s U G F j a 2 F n Z U 1 l d G F k Y X R h R m l s Z T 4 W A A A A U E s F B g A A A A A A A A A A A A A A A A A A A A A A A C Y B A A A B A A A A 0 I y d 3 w E V 0 R G M e g D A T 8 K X 6 w E A A A D w d F G F R C + C T Z S u w F M p d 1 x R A A A A A A I A A A A A A B B m A A A A A Q A A I A A A A C t u a O W h I H g p j u I q 7 i L n t Z l h Z p t z t / N W R G w 2 v 5 A O w T p u A A A A A A 6 A A A A A A g A A I A A A A A r m G j G i v q T s 9 M n H W b W S C y 3 j k L h Z U H 7 c 8 Z Y q S a X m h 0 u h U A A A A D 9 e a 9 9 c 1 N a 9 S O g E L s L g R r P L E p G X W s p M v T H t A W 0 Q a d s T 4 + a R W T X y X p E I I C W U P s o 7 J e 2 T 8 A 5 J d h m 3 O y m x l H B 9 N 3 F J w w p o F a z + e w t l Q m j B B k h 9 Q A A A A H A 8 + j M a h M z w Q Q r C s o s s T e C b 4 e n e E B L y N 8 S u t 0 y / l U J y 7 t L e C V F / I P x h W j / p H 7 T t X C U i a M m Z w K z M B W Z B a M X J 6 W 4 = < / D a t a M a s h u p > 
</file>

<file path=customXml/item13.xml>��< ? x m l   v e r s i o n = " 1 . 0 "   e n c o d i n g = " U T F - 1 6 " ? > < G e m i n i   x m l n s = " h t t p : / / g e m i n i / p i v o t c u s t o m i z a t i o n / I s S a n d b o x E m b e d d e d " > < C u s t o m C o n t e n t > < ! [ C D A T A [ y e 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 D i m _ C l i e n t s _ 2 3 2 a d 5 a 3 - a c d e - 4 4 c a - 8 d c a - 1 a 8 a 7 6 5 b 5 a f 9 < / K e y > < V a l u e   x m l n s : a = " h t t p : / / s c h e m a s . d a t a c o n t r a c t . o r g / 2 0 0 4 / 0 7 / M i c r o s o f t . A n a l y s i s S e r v i c e s . C o m m o n " > < a : H a s F o c u s > t r u e < / a : H a s F o c u s > < a : S i z e A t D p i 9 6 > 1 3 0 < / a : S i z e A t D p i 9 6 > < a : V i s i b l e > t r u e < / a : V i s i b l e > < / V a l u e > < / K e y V a l u e O f s t r i n g S a n d b o x E d i t o r . M e a s u r e G r i d S t a t e S c d E 3 5 R y > < K e y V a l u e O f s t r i n g S a n d b o x E d i t o r . M e a s u r e G r i d S t a t e S c d E 3 5 R y > < K e y > D i m _ m e a l s _ 2 7 9 3 8 e a 1 - d d 3 c - 4 8 0 d - 8 b 1 1 - 2 8 6 b b f 4 c b 4 c e < / K e y > < V a l u e   x m l n s : a = " h t t p : / / s c h e m a s . d a t a c o n t r a c t . o r g / 2 0 0 4 / 0 7 / M i c r o s o f t . A n a l y s i s S e r v i c e s . C o m m o n " > < a : H a s F o c u s > t r u e < / a : H a s F o c u s > < a : S i z e A t D p i 9 6 > 1 2 5 < / a : S i z e A t D p i 9 6 > < a : V i s i b l e > t r u e < / a : V i s i b l e > < / V a l u e > < / K e y V a l u e O f s t r i n g S a n d b o x E d i t o r . M e a s u r e G r i d S t a t e S c d E 3 5 R y > < K e y V a l u e O f s t r i n g S a n d b o x E d i t o r . M e a s u r e G r i d S t a t e S c d E 3 5 R y > < K e y > D i m _ r e s t a u r a n t s _ 0 f 5 4 9 b 9 5 - 3 9 f 8 - 4 c 1 b - b f a 0 - c 5 5 5 8 6 c 5 e 2 c 6 < / K e y > < V a l u e   x m l n s : a = " h t t p : / / s c h e m a s . d a t a c o n t r a c t . o r g / 2 0 0 4 / 0 7 / M i c r o s o f t . A n a l y s i s S e r v i c e s . C o m m o n " > < a : H a s F o c u s > t r u e < / a : H a s F o c u s > < a : S i z e A t D p i 9 6 > 1 2 5 < / a : S i z e A t D p i 9 6 > < a : V i s i b l e > t r u e < / a : V i s i b l e > < / V a l u e > < / K e y V a l u e O f s t r i n g S a n d b o x E d i t o r . M e a s u r e G r i d S t a t e S c d E 3 5 R y > < K e y V a l u e O f s t r i n g S a n d b o x E d i t o r . M e a s u r e G r i d S t a t e S c d E 3 5 R y > < K e y > F a c t _ o r d e r s _ 7 3 d 4 0 8 9 f - d f 2 d - 4 1 f 5 - 9 a 7 d - 7 1 5 b 2 9 7 c a 9 1 e 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 D i m _ r e s t a u r a n t s 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 D i m _ r e s t a u r a n t s 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 C o l u m n s \ r e s t a u r a n t _ i d < / K e y > < / D i a g r a m O b j e c t K e y > < D i a g r a m O b j e c t K e y > < K e y > C o l u m n s \ r e s t a u r a n t _ n a m e < / K e y > < / D i a g r a m O b j e c t K e y > < D i a g r a m O b j e c t K e y > < K e y > C o l u m n s \ r e s t a u r a n t _ t y p e 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 C o l u m n s \ r e s t a u r a n t _ i d < / K e y > < / a : K e y > < a : V a l u e   i : t y p e = " M e a s u r e G r i d N o d e V i e w S t a t e " > < L a y e d O u t > t r u e < / L a y e d O u t > < / a : V a l u e > < / a : K e y V a l u e O f D i a g r a m O b j e c t K e y a n y T y p e z b w N T n L X > < a : K e y V a l u e O f D i a g r a m O b j e c t K e y a n y T y p e z b w N T n L X > < a : K e y > < K e y > C o l u m n s \ r e s t a u r a n t _ n a m e < / K e y > < / a : K e y > < a : V a l u e   i : t y p e = " M e a s u r e G r i d N o d e V i e w S t a t e " > < C o l u m n > 1 < / C o l u m n > < L a y e d O u t > t r u e < / L a y e d O u t > < / a : V a l u e > < / a : K e y V a l u e O f D i a g r a m O b j e c t K e y a n y T y p e z b w N T n L X > < a : K e y V a l u e O f D i a g r a m O b j e c t K e y a n y T y p e z b w N T n L X > < a : K e y > < K e y > C o l u m n s \ r e s t a u r a n t _ t y p e 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 T a g s \ T a b l e s \ & l t ; T a b l e s \ D i m _ C l i e n t s & g t ; < / K e y > < / D i a g r a m O b j e c t K e y > < D i a g r a m O b j e c t K e y > < K e y > D y n a m i c   T a g s \ T a b l e s \ & l t ; T a b l e s \ D i m _ m e a l s & g t ; < / K e y > < / D i a g r a m O b j e c t K e y > < D i a g r a m O b j e c t K e y > < K e y > D y n a m i c   T a g s \ T a b l e s \ & l t ; T a b l e s \ D i m _ r e s t a u r a n t s & g t ; < / K e y > < / D i a g r a m O b j e c t K e y > < D i a g r a m O b j e c t K e y > < K e y > D y n a m i c   T a g s \ T a b l e s \ & l t ; T a b l e s \ F a c t _ o r d e r s & g t ; < / K e y > < / D i a g r a m O b j e c t K e y > < D i a g r a m O b j e c t K e y > < K e y > T a b l e s \ D i m _ C l i e n t s < / K e y > < / D i a g r a m O b j e c t K e y > < D i a g r a m O b j e c t K e y > < K e y > T a b l e s \ D i m _ C l i e n t s \ C o l u m n s \ C l i e n t _ i d < / K e y > < / D i a g r a m O b j e c t K e y > < D i a g r a m O b j e c t K e y > < K e y > T a b l e s \ D i m _ C l i e n t s \ C o l u m n s \ F i r s t _ n a m e < / K e y > < / D i a g r a m O b j e c t K e y > < D i a g r a m O b j e c t K e y > < K e y > T a b l e s \ D i m _ C l i e n t s \ C o l u m n s \ L a s t _ n a m e < / K e y > < / D i a g r a m O b j e c t K e y > < D i a g r a m O b j e c t K e y > < K e y > T a b l e s \ D i m _ C l i e n t s \ C o l u m n s \ S e x < / K e y > < / D i a g r a m O b j e c t K e y > < D i a g r a m O b j e c t K e y > < K e y > T a b l e s \ D i m _ C l i e n t s \ C o l u m n s \ M e m b e r _ e m a i l < / K e y > < / D i a g r a m O b j e c t K e y > < D i a g r a m O b j e c t K e y > < K e y > T a b l e s \ D i m _ m e a l s < / K e y > < / D i a g r a m O b j e c t K e y > < D i a g r a m O b j e c t K e y > < K e y > T a b l e s \ D i m _ m e a l s \ C o l u m n s \ m e a l _ i d < / K e y > < / D i a g r a m O b j e c t K e y > < D i a g r a m O b j e c t K e y > < K e y > T a b l e s \ D i m _ m e a l s \ C o l u m n s \ m e a l _ n a m e < / K e y > < / D i a g r a m O b j e c t K e y > < D i a g r a m O b j e c t K e y > < K e y > T a b l e s \ D i m _ m e a l s \ C o l u m n s \ h o t _ c o l d < / K e y > < / D i a g r a m O b j e c t K e y > < D i a g r a m O b j e c t K e y > < K e y > T a b l e s \ D i m _ m e a l s \ C o l u m n s \ s e r v e _ t y p e < / K e y > < / D i a g r a m O b j e c t K e y > < D i a g r a m O b j e c t K e y > < K e y > T a b l e s \ D i m _ m e a l s \ C o l u m n s \ r e s t a u r a n t _ n a m e < / K e y > < / D i a g r a m O b j e c t K e y > < D i a g r a m O b j e c t K e y > < K e y > T a b l e s \ D i m _ m e a l s \ C o l u m n s \ p r i c e < / K e y > < / D i a g r a m O b j e c t K e y > < D i a g r a m O b j e c t K e y > < K e y > T a b l e s \ D i m _ r e s t a u r a n t s < / K e y > < / D i a g r a m O b j e c t K e y > < D i a g r a m O b j e c t K e y > < K e y > T a b l e s \ D i m _ r e s t a u r a n t s \ C o l u m n s \ r e s t a u r a n t _ i d < / K e y > < / D i a g r a m O b j e c t K e y > < D i a g r a m O b j e c t K e y > < K e y > T a b l e s \ D i m _ r e s t a u r a n t s \ C o l u m n s \ r e s t a u r a n t _ n a m e < / K e y > < / D i a g r a m O b j e c t K e y > < D i a g r a m O b j e c t K e y > < K e y > T a b l e s \ D i m _ r e s t a u r a n t s \ C o l u m n s \ r e s t a u r a n t _ t y p e < / K e y > < / D i a g r a m O b j e c t K e y > < D i a g r a m O b j e c t K e y > < K e y > T a b l e s \ F a c t _ o r d e r s < / K e y > < / D i a g r a m O b j e c t K e y > < D i a g r a m O b j e c t K e y > < K e y > T a b l e s \ F a c t _ o r d e r s \ C o l u m n s \ O r d e r _ i d < / K e y > < / D i a g r a m O b j e c t K e y > < D i a g r a m O b j e c t K e y > < K e y > T a b l e s \ F a c t _ o r d e r s \ C o l u m n s \ c l i e n t _ i d < / K e y > < / D i a g r a m O b j e c t K e y > < D i a g r a m O b j e c t K e y > < K e y > T a b l e s \ F a c t _ o r d e r s \ C o l u m n s \ F i r s t _ a n d _ L a s t _ n a m e < / K e y > < / D i a g r a m O b j e c t K e y > < D i a g r a m O b j e c t K e y > < K e y > T a b l e s \ F a c t _ o r d e r s \ C o l u m n s \ C l i e n t s _ s e x < / K e y > < / D i a g r a m O b j e c t K e y > < D i a g r a m O b j e c t K e y > < K e y > T a b l e s \ F a c t _ o r d e r s \ C o l u m n s \ r e s t a u r a n t _ i d < / K e y > < / D i a g r a m O b j e c t K e y > < D i a g r a m O b j e c t K e y > < K e y > T a b l e s \ F a c t _ o r d e r s \ C o l u m n s \ R e s t a u r a n t _ n a m e < / K e y > < / D i a g r a m O b j e c t K e y > < D i a g r a m O b j e c t K e y > < K e y > T a b l e s \ F a c t _ o r d e r s \ C o l u m n s \ R e s t a u r a n t _ t y p e < / K e y > < / D i a g r a m O b j e c t K e y > < D i a g r a m O b j e c t K e y > < K e y > T a b l e s \ F a c t _ o r d e r s \ C o l u m n s \ m e a l _ i d < / K e y > < / D i a g r a m O b j e c t K e y > < D i a g r a m O b j e c t K e y > < K e y > T a b l e s \ F a c t _ o r d e r s \ C o l u m n s \ M e a l _ n a m e < / K e y > < / D i a g r a m O b j e c t K e y > < D i a g r a m O b j e c t K e y > < K e y > T a b l e s \ F a c t _ o r d e r s \ C o l u m n s \ h o t _ c o l d < / K e y > < / D i a g r a m O b j e c t K e y > < D i a g r a m O b j e c t K e y > < K e y > T a b l e s \ F a c t _ o r d e r s \ C o l u m n s \ S e r v e _ t y p e < / K e y > < / D i a g r a m O b j e c t K e y > < D i a g r a m O b j e c t K e y > < K e y > T a b l e s \ F a c t _ o r d e r s \ C o l u m n s \ P r i c e < / K e y > < / D i a g r a m O b j e c t K e y > < D i a g r a m O b j e c t K e y > < K e y > R e l a t i o n s h i p s \ & l t ; T a b l e s \ F a c t _ o r d e r s \ C o l u m n s \ c l i e n t _ i d & g t ; - & l t ; T a b l e s \ D i m _ C l i e n t s \ C o l u m n s \ C l i e n t _ i d & g t ; < / K e y > < / D i a g r a m O b j e c t K e y > < D i a g r a m O b j e c t K e y > < K e y > R e l a t i o n s h i p s \ & l t ; T a b l e s \ F a c t _ o r d e r s \ C o l u m n s \ c l i e n t _ i d & g t ; - & l t ; T a b l e s \ D i m _ C l i e n t s \ C o l u m n s \ C l i e n t _ i d & g t ; \ F K < / K e y > < / D i a g r a m O b j e c t K e y > < D i a g r a m O b j e c t K e y > < K e y > R e l a t i o n s h i p s \ & l t ; T a b l e s \ F a c t _ o r d e r s \ C o l u m n s \ c l i e n t _ i d & g t ; - & l t ; T a b l e s \ D i m _ C l i e n t s \ C o l u m n s \ C l i e n t _ i d & g t ; \ P K < / K e y > < / D i a g r a m O b j e c t K e y > < D i a g r a m O b j e c t K e y > < K e y > R e l a t i o n s h i p s \ & l t ; T a b l e s \ F a c t _ o r d e r s \ C o l u m n s \ c l i e n t _ i d & g t ; - & l t ; T a b l e s \ D i m _ C l i e n t s \ C o l u m n s \ C l i e n t _ i d & g t ; \ C r o s s F i l t e r < / K e y > < / D i a g r a m O b j e c t K e y > < D i a g r a m O b j e c t K e y > < K e y > R e l a t i o n s h i p s \ & l t ; T a b l e s \ F a c t _ o r d e r s \ C o l u m n s \ m e a l _ i d & g t ; - & l t ; T a b l e s \ D i m _ m e a l s \ C o l u m n s \ m e a l _ i d & g t ; < / K e y > < / D i a g r a m O b j e c t K e y > < D i a g r a m O b j e c t K e y > < K e y > R e l a t i o n s h i p s \ & l t ; T a b l e s \ F a c t _ o r d e r s \ C o l u m n s \ m e a l _ i d & g t ; - & l t ; T a b l e s \ D i m _ m e a l s \ C o l u m n s \ m e a l _ i d & g t ; \ F K < / K e y > < / D i a g r a m O b j e c t K e y > < D i a g r a m O b j e c t K e y > < K e y > R e l a t i o n s h i p s \ & l t ; T a b l e s \ F a c t _ o r d e r s \ C o l u m n s \ m e a l _ i d & g t ; - & l t ; T a b l e s \ D i m _ m e a l s \ C o l u m n s \ m e a l _ i d & g t ; \ P K < / K e y > < / D i a g r a m O b j e c t K e y > < D i a g r a m O b j e c t K e y > < K e y > R e l a t i o n s h i p s \ & l t ; T a b l e s \ F a c t _ o r d e r s \ C o l u m n s \ m e a l _ i d & g t ; - & l t ; T a b l e s \ D i m _ m e a l s \ C o l u m n s \ m e a l _ i d & g t ; \ C r o s s F i l t e r < / K e y > < / D i a g r a m O b j e c t K e y > < D i a g r a m O b j e c t K e y > < K e y > R e l a t i o n s h i p s \ & l t ; T a b l e s \ F a c t _ o r d e r s \ C o l u m n s \ r e s t a u r a n t _ i d & g t ; - & l t ; T a b l e s \ D i m _ r e s t a u r a n t s \ C o l u m n s \ r e s t a u r a n t _ i d & g t ; < / K e y > < / D i a g r a m O b j e c t K e y > < D i a g r a m O b j e c t K e y > < K e y > R e l a t i o n s h i p s \ & l t ; T a b l e s \ F a c t _ o r d e r s \ C o l u m n s \ r e s t a u r a n t _ i d & g t ; - & l t ; T a b l e s \ D i m _ r e s t a u r a n t s \ C o l u m n s \ r e s t a u r a n t _ i d & g t ; \ F K < / K e y > < / D i a g r a m O b j e c t K e y > < D i a g r a m O b j e c t K e y > < K e y > R e l a t i o n s h i p s \ & l t ; T a b l e s \ F a c t _ o r d e r s \ C o l u m n s \ r e s t a u r a n t _ i d & g t ; - & l t ; T a b l e s \ D i m _ r e s t a u r a n t s \ C o l u m n s \ r e s t a u r a n t _ i d & g t ; \ P K < / K e y > < / D i a g r a m O b j e c t K e y > < D i a g r a m O b j e c t K e y > < K e y > R e l a t i o n s h i p s \ & l t ; T a b l e s \ F a c t _ o r d e r s \ C o l u m n s \ r e s t a u r a n t _ i d & g t ; - & l t ; T a b l e s \ D i m _ r e s t a u r a n t s \ C o l u m n s \ r e s t a u r a n t _ i d & g t ; \ C r o s s F i l t e r < / K e y > < / D i a g r a m O b j e c t K e y > < / A l l K e y s > < S e l e c t e d K e y s > < D i a g r a m O b j e c t K e y > < K e y > T a b l e s \ D i m _ m e a l s 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 6 0 . 9 3 5 8 7 7 0 2 2 3 9 8 2 4 5 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 T a g s \ T a b l e s \ & l t ; T a b l e s \ D i m _ C l i e n t s & g t ; < / K e y > < / a : K e y > < a : V a l u e   i : t y p e = " D i a g r a m D i s p l a y T a g V i e w S t a t e " > < I s N o t F i l t e r e d O u t > t r u e < / I s N o t F i l t e r e d O u t > < / a : V a l u e > < / a : K e y V a l u e O f D i a g r a m O b j e c t K e y a n y T y p e z b w N T n L X > < a : K e y V a l u e O f D i a g r a m O b j e c t K e y a n y T y p e z b w N T n L X > < a : K e y > < K e y > D y n a m i c   T a g s \ T a b l e s \ & l t ; T a b l e s \ D i m _ m e a l s & g t ; < / K e y > < / a : K e y > < a : V a l u e   i : t y p e = " D i a g r a m D i s p l a y T a g V i e w S t a t e " > < I s N o t F i l t e r e d O u t > t r u e < / I s N o t F i l t e r e d O u t > < / a : V a l u e > < / a : K e y V a l u e O f D i a g r a m O b j e c t K e y a n y T y p e z b w N T n L X > < a : K e y V a l u e O f D i a g r a m O b j e c t K e y a n y T y p e z b w N T n L X > < a : K e y > < K e y > D y n a m i c   T a g s \ T a b l e s \ & l t ; T a b l e s \ D i m _ r e s t a u r a n t s & g t ; < / K e y > < / a : K e y > < a : V a l u e   i : t y p e = " D i a g r a m D i s p l a y T a g V i e w S t a t e " > < I s N o t F i l t e r e d O u t > t r u e < / I s N o t F i l t e r e d O u t > < / a : V a l u e > < / a : K e y V a l u e O f D i a g r a m O b j e c t K e y a n y T y p e z b w N T n L X > < a : K e y V a l u e O f D i a g r a m O b j e c t K e y a n y T y p e z b w N T n L X > < a : K e y > < K e y > D y n a m i c   T a g s \ T a b l e s \ & l t ; T a b l e s \ F a c t _ o r d e r s & g t ; < / K e y > < / a : K e y > < a : V a l u e   i : t y p e = " D i a g r a m D i s p l a y T a g V i e w S t a t e " > < I s N o t F i l t e r e d O u t > t r u e < / I s N o t F i l t e r e d O u t > < / a : V a l u e > < / a : K e y V a l u e O f D i a g r a m O b j e c t K e y a n y T y p e z b w N T n L X > < a : K e y V a l u e O f D i a g r a m O b j e c t K e y a n y T y p e z b w N T n L X > < a : K e y > < K e y > T a b l e s \ D i m _ C l i e n t s < / K e y > < / a : K e y > < a : V a l u e   i : t y p e = " D i a g r a m D i s p l a y N o d e V i e w S t a t e " > < H e i g h t > 1 7 4 < / H e i g h t > < I s E x p a n d e d > t r u e < / I s E x p a n d e d > < L a y e d O u t > t r u e < / L a y e d O u t > < T a b I n d e x > 1 < / T a b I n d e x > < T o p > 2 4 9 . 7 0 7 6 5 4 7 1 2 4 2 1 5 7 < / T o p > < W i d t h > 2 0 0 < / W i d t h > < / a : V a l u e > < / a : K e y V a l u e O f D i a g r a m O b j e c t K e y a n y T y p e z b w N T n L X > < a : K e y V a l u e O f D i a g r a m O b j e c t K e y a n y T y p e z b w N T n L X > < a : K e y > < K e y > T a b l e s \ D i m _ C l i e n t s \ C o l u m n s \ C l i e n t _ i d < / K e y > < / a : K e y > < a : V a l u e   i : t y p e = " D i a g r a m D i s p l a y N o d e V i e w S t a t e " > < H e i g h t > 1 5 0 < / H e i g h t > < I s E x p a n d e d > t r u e < / I s E x p a n d e d > < W i d t h > 2 0 0 < / W i d t h > < / a : V a l u e > < / a : K e y V a l u e O f D i a g r a m O b j e c t K e y a n y T y p e z b w N T n L X > < a : K e y V a l u e O f D i a g r a m O b j e c t K e y a n y T y p e z b w N T n L X > < a : K e y > < K e y > T a b l e s \ D i m _ C l i e n t s \ C o l u m n s \ F i r s t _ n a m e < / K e y > < / a : K e y > < a : V a l u e   i : t y p e = " D i a g r a m D i s p l a y N o d e V i e w S t a t e " > < H e i g h t > 1 5 0 < / H e i g h t > < I s E x p a n d e d > t r u e < / I s E x p a n d e d > < W i d t h > 2 0 0 < / W i d t h > < / a : V a l u e > < / a : K e y V a l u e O f D i a g r a m O b j e c t K e y a n y T y p e z b w N T n L X > < a : K e y V a l u e O f D i a g r a m O b j e c t K e y a n y T y p e z b w N T n L X > < a : K e y > < K e y > T a b l e s \ D i m _ C l i e n t s \ C o l u m n s \ L a s t _ n a m e < / K e y > < / a : K e y > < a : V a l u e   i : t y p e = " D i a g r a m D i s p l a y N o d e V i e w S t a t e " > < H e i g h t > 1 5 0 < / H e i g h t > < I s E x p a n d e d > t r u e < / I s E x p a n d e d > < W i d t h > 2 0 0 < / W i d t h > < / a : V a l u e > < / a : K e y V a l u e O f D i a g r a m O b j e c t K e y a n y T y p e z b w N T n L X > < a : K e y V a l u e O f D i a g r a m O b j e c t K e y a n y T y p e z b w N T n L X > < a : K e y > < K e y > T a b l e s \ D i m _ C l i e n t s \ C o l u m n s \ S e x < / K e y > < / a : K e y > < a : V a l u e   i : t y p e = " D i a g r a m D i s p l a y N o d e V i e w S t a t e " > < H e i g h t > 1 5 0 < / H e i g h t > < I s E x p a n d e d > t r u e < / I s E x p a n d e d > < W i d t h > 2 0 0 < / W i d t h > < / a : V a l u e > < / a : K e y V a l u e O f D i a g r a m O b j e c t K e y a n y T y p e z b w N T n L X > < a : K e y V a l u e O f D i a g r a m O b j e c t K e y a n y T y p e z b w N T n L X > < a : K e y > < K e y > T a b l e s \ D i m _ C l i e n t s \ C o l u m n s \ M e m b e r _ e m a i l < / K e y > < / a : K e y > < a : V a l u e   i : t y p e = " D i a g r a m D i s p l a y N o d e V i e w S t a t e " > < H e i g h t > 1 5 0 < / H e i g h t > < I s E x p a n d e d > t r u e < / I s E x p a n d e d > < W i d t h > 2 0 0 < / W i d t h > < / a : V a l u e > < / a : K e y V a l u e O f D i a g r a m O b j e c t K e y a n y T y p e z b w N T n L X > < a : K e y V a l u e O f D i a g r a m O b j e c t K e y a n y T y p e z b w N T n L X > < a : K e y > < K e y > T a b l e s \ D i m _ m e a l s < / K e y > < / a : K e y > < a : V a l u e   i : t y p e = " D i a g r a m D i s p l a y N o d e V i e w S t a t e " > < H e i g h t > 1 9 5 . 9 9 9 9 9 9 9 9 9 9 9 9 8 9 < / H e i g h t > < I s E x p a n d e d > t r u e < / I s E x p a n d e d > < I s F o c u s e d > t r u e < / I s F o c u s e d > < L a y e d O u t > t r u e < / L a y e d O u t > < L e f t > 5 5 9 . 5 6 7 2 3 2 5 3 2 2 0 3 < / L e f t > < T a b I n d e x > 3 < / T a b I n d e x > < T o p > 4 9 3 . 3 3 5 8 7 7 0 2 2 3 9 8 4 5 < / T o p > < W i d t h > 2 0 0 < / W i d t h > < / a : V a l u e > < / a : K e y V a l u e O f D i a g r a m O b j e c t K e y a n y T y p e z b w N T n L X > < a : K e y V a l u e O f D i a g r a m O b j e c t K e y a n y T y p e z b w N T n L X > < a : K e y > < K e y > T a b l e s \ D i m _ m e a l s \ C o l u m n s \ m e a l _ i d < / K e y > < / a : K e y > < a : V a l u e   i : t y p e = " D i a g r a m D i s p l a y N o d e V i e w S t a t e " > < H e i g h t > 1 5 0 < / H e i g h t > < I s E x p a n d e d > t r u e < / I s E x p a n d e d > < W i d t h > 2 0 0 < / W i d t h > < / a : V a l u e > < / a : K e y V a l u e O f D i a g r a m O b j e c t K e y a n y T y p e z b w N T n L X > < a : K e y V a l u e O f D i a g r a m O b j e c t K e y a n y T y p e z b w N T n L X > < a : K e y > < K e y > T a b l e s \ D i m _ m e a l s \ C o l u m n s \ m e a l _ n a m e < / K e y > < / a : K e y > < a : V a l u e   i : t y p e = " D i a g r a m D i s p l a y N o d e V i e w S t a t e " > < H e i g h t > 1 5 0 < / H e i g h t > < I s E x p a n d e d > t r u e < / I s E x p a n d e d > < W i d t h > 2 0 0 < / W i d t h > < / a : V a l u e > < / a : K e y V a l u e O f D i a g r a m O b j e c t K e y a n y T y p e z b w N T n L X > < a : K e y V a l u e O f D i a g r a m O b j e c t K e y a n y T y p e z b w N T n L X > < a : K e y > < K e y > T a b l e s \ D i m _ m e a l s \ C o l u m n s \ h o t _ c o l d < / K e y > < / a : K e y > < a : V a l u e   i : t y p e = " D i a g r a m D i s p l a y N o d e V i e w S t a t e " > < H e i g h t > 1 5 0 < / H e i g h t > < I s E x p a n d e d > t r u e < / I s E x p a n d e d > < W i d t h > 2 0 0 < / W i d t h > < / a : V a l u e > < / a : K e y V a l u e O f D i a g r a m O b j e c t K e y a n y T y p e z b w N T n L X > < a : K e y V a l u e O f D i a g r a m O b j e c t K e y a n y T y p e z b w N T n L X > < a : K e y > < K e y > T a b l e s \ D i m _ m e a l s \ C o l u m n s \ s e r v e _ t y p e < / K e y > < / a : K e y > < a : V a l u e   i : t y p e = " D i a g r a m D i s p l a y N o d e V i e w S t a t e " > < H e i g h t > 1 5 0 < / H e i g h t > < I s E x p a n d e d > t r u e < / I s E x p a n d e d > < W i d t h > 2 0 0 < / W i d t h > < / a : V a l u e > < / a : K e y V a l u e O f D i a g r a m O b j e c t K e y a n y T y p e z b w N T n L X > < a : K e y V a l u e O f D i a g r a m O b j e c t K e y a n y T y p e z b w N T n L X > < a : K e y > < K e y > T a b l e s \ D i m _ m e a l s \ C o l u m n s \ r e s t a u r a n t _ n a m e < / K e y > < / a : K e y > < a : V a l u e   i : t y p e = " D i a g r a m D i s p l a y N o d e V i e w S t a t e " > < H e i g h t > 1 5 0 < / H e i g h t > < I s E x p a n d e d > t r u e < / I s E x p a n d e d > < W i d t h > 2 0 0 < / W i d t h > < / a : V a l u e > < / a : K e y V a l u e O f D i a g r a m O b j e c t K e y a n y T y p e z b w N T n L X > < a : K e y V a l u e O f D i a g r a m O b j e c t K e y a n y T y p e z b w N T n L X > < a : K e y > < K e y > T a b l e s \ D i m _ m e a l s \ C o l u m n s \ p r i c e < / K e y > < / a : K e y > < a : V a l u e   i : t y p e = " D i a g r a m D i s p l a y N o d e V i e w S t a t e " > < H e i g h t > 1 5 0 < / H e i g h t > < I s E x p a n d e d > t r u e < / I s E x p a n d e d > < W i d t h > 2 0 0 < / W i d t h > < / a : V a l u e > < / a : K e y V a l u e O f D i a g r a m O b j e c t K e y a n y T y p e z b w N T n L X > < a : K e y V a l u e O f D i a g r a m O b j e c t K e y a n y T y p e z b w N T n L X > < a : K e y > < K e y > T a b l e s \ D i m _ r e s t a u r a n t s < / K e y > < / a : K e y > < a : V a l u e   i : t y p e = " D i a g r a m D i s p l a y N o d e V i e w S t a t e " > < H e i g h t > 1 5 0 < / H e i g h t > < I s E x p a n d e d > t r u e < / I s E x p a n d e d > < L a y e d O u t > t r u e < / L a y e d O u t > < L e f t > 3 2 0 . 0 4 5 3 2 4 5 4 5 4 1 2 0 9 < / L e f t > < T o p > 5 . 6 8 4 3 4 1 8 8 6 0 8 0 8 0 1 5 E - 1 4 < / T o p > < W i d t h > 2 0 0 < / W i d t h > < / a : V a l u e > < / a : K e y V a l u e O f D i a g r a m O b j e c t K e y a n y T y p e z b w N T n L X > < a : K e y V a l u e O f D i a g r a m O b j e c t K e y a n y T y p e z b w N T n L X > < a : K e y > < K e y > T a b l e s \ D i m _ r e s t a u r a n t s \ C o l u m n s \ r e s t a u r a n t _ i d < / K e y > < / a : K e y > < a : V a l u e   i : t y p e = " D i a g r a m D i s p l a y N o d e V i e w S t a t e " > < H e i g h t > 1 5 0 < / H e i g h t > < I s E x p a n d e d > t r u e < / I s E x p a n d e d > < W i d t h > 2 0 0 < / W i d t h > < / a : V a l u e > < / a : K e y V a l u e O f D i a g r a m O b j e c t K e y a n y T y p e z b w N T n L X > < a : K e y V a l u e O f D i a g r a m O b j e c t K e y a n y T y p e z b w N T n L X > < a : K e y > < K e y > T a b l e s \ D i m _ r e s t a u r a n t s \ C o l u m n s \ r e s t a u r a n t _ n a m e < / K e y > < / a : K e y > < a : V a l u e   i : t y p e = " D i a g r a m D i s p l a y N o d e V i e w S t a t e " > < H e i g h t > 1 5 0 < / H e i g h t > < I s E x p a n d e d > t r u e < / I s E x p a n d e d > < W i d t h > 2 0 0 < / W i d t h > < / a : V a l u e > < / a : K e y V a l u e O f D i a g r a m O b j e c t K e y a n y T y p e z b w N T n L X > < a : K e y V a l u e O f D i a g r a m O b j e c t K e y a n y T y p e z b w N T n L X > < a : K e y > < K e y > T a b l e s \ D i m _ r e s t a u r a n t s \ C o l u m n s \ r e s t a u r a n t _ t y p e < / K e y > < / a : K e y > < a : V a l u e   i : t y p e = " D i a g r a m D i s p l a y N o d e V i e w S t a t e " > < H e i g h t > 1 5 0 < / H e i g h t > < I s E x p a n d e d > t r u e < / I s E x p a n d e d > < W i d t h > 2 0 0 < / W i d t h > < / a : V a l u e > < / a : K e y V a l u e O f D i a g r a m O b j e c t K e y a n y T y p e z b w N T n L X > < a : K e y V a l u e O f D i a g r a m O b j e c t K e y a n y T y p e z b w N T n L X > < a : K e y > < K e y > T a b l e s \ F a c t _ o r d e r s < / K e y > < / a : K e y > < a : V a l u e   i : t y p e = " D i a g r a m D i s p l a y N o d e V i e w S t a t e " > < H e i g h t > 3 7 4 . 7 9 9 9 9 9 9 9 9 9 9 9 9 < / H e i g h t > < I s E x p a n d e d > t r u e < / I s E x p a n d e d > < L a y e d O u t > t r u e < / L a y e d O u t > < L e f t > 3 2 9 . 9 0 3 8 1 0 5 6 7 6 6 5 8 < / L e f t > < T a b I n d e x > 2 < / T a b I n d e x > < T o p > 2 1 3 . 0 3 2 0 6 6 4 5 4 7 3 2 6 7 < / T o p > < W i d t h > 2 0 0 < / W i d t h > < / a : V a l u e > < / a : K e y V a l u e O f D i a g r a m O b j e c t K e y a n y T y p e z b w N T n L X > < a : K e y V a l u e O f D i a g r a m O b j e c t K e y a n y T y p e z b w N T n L X > < a : K e y > < K e y > T a b l e s \ F a c t _ o r d e r s \ C o l u m n s \ O r d e r _ i d < / K e y > < / a : K e y > < a : V a l u e   i : t y p e = " D i a g r a m D i s p l a y N o d e V i e w S t a t e " > < H e i g h t > 1 5 0 < / H e i g h t > < I s E x p a n d e d > t r u e < / I s E x p a n d e d > < W i d t h > 2 0 0 < / W i d t h > < / a : V a l u e > < / a : K e y V a l u e O f D i a g r a m O b j e c t K e y a n y T y p e z b w N T n L X > < a : K e y V a l u e O f D i a g r a m O b j e c t K e y a n y T y p e z b w N T n L X > < a : K e y > < K e y > T a b l e s \ F a c t _ o r d e r s \ C o l u m n s \ c l i e n t _ i d < / K e y > < / a : K e y > < a : V a l u e   i : t y p e = " D i a g r a m D i s p l a y N o d e V i e w S t a t e " > < H e i g h t > 1 5 0 < / H e i g h t > < I s E x p a n d e d > t r u e < / I s E x p a n d e d > < W i d t h > 2 0 0 < / W i d t h > < / a : V a l u e > < / a : K e y V a l u e O f D i a g r a m O b j e c t K e y a n y T y p e z b w N T n L X > < a : K e y V a l u e O f D i a g r a m O b j e c t K e y a n y T y p e z b w N T n L X > < a : K e y > < K e y > T a b l e s \ F a c t _ o r d e r s \ C o l u m n s \ F i r s t _ a n d _ L a s t _ n a m e < / K e y > < / a : K e y > < a : V a l u e   i : t y p e = " D i a g r a m D i s p l a y N o d e V i e w S t a t e " > < H e i g h t > 1 5 0 < / H e i g h t > < I s E x p a n d e d > t r u e < / I s E x p a n d e d > < W i d t h > 2 0 0 < / W i d t h > < / a : V a l u e > < / a : K e y V a l u e O f D i a g r a m O b j e c t K e y a n y T y p e z b w N T n L X > < a : K e y V a l u e O f D i a g r a m O b j e c t K e y a n y T y p e z b w N T n L X > < a : K e y > < K e y > T a b l e s \ F a c t _ o r d e r s \ C o l u m n s \ C l i e n t s _ s e x < / K e y > < / a : K e y > < a : V a l u e   i : t y p e = " D i a g r a m D i s p l a y N o d e V i e w S t a t e " > < H e i g h t > 1 5 0 < / H e i g h t > < I s E x p a n d e d > t r u e < / I s E x p a n d e d > < W i d t h > 2 0 0 < / W i d t h > < / a : V a l u e > < / a : K e y V a l u e O f D i a g r a m O b j e c t K e y a n y T y p e z b w N T n L X > < a : K e y V a l u e O f D i a g r a m O b j e c t K e y a n y T y p e z b w N T n L X > < a : K e y > < K e y > T a b l e s \ F a c t _ o r d e r s \ C o l u m n s \ r e s t a u r a n t _ i d < / K e y > < / a : K e y > < a : V a l u e   i : t y p e = " D i a g r a m D i s p l a y N o d e V i e w S t a t e " > < H e i g h t > 1 5 0 < / H e i g h t > < I s E x p a n d e d > t r u e < / I s E x p a n d e d > < W i d t h > 2 0 0 < / W i d t h > < / a : V a l u e > < / a : K e y V a l u e O f D i a g r a m O b j e c t K e y a n y T y p e z b w N T n L X > < a : K e y V a l u e O f D i a g r a m O b j e c t K e y a n y T y p e z b w N T n L X > < a : K e y > < K e y > T a b l e s \ F a c t _ o r d e r s \ C o l u m n s \ R e s t a u r a n t _ n a m e < / K e y > < / a : K e y > < a : V a l u e   i : t y p e = " D i a g r a m D i s p l a y N o d e V i e w S t a t e " > < H e i g h t > 1 5 0 < / H e i g h t > < I s E x p a n d e d > t r u e < / I s E x p a n d e d > < W i d t h > 2 0 0 < / W i d t h > < / a : V a l u e > < / a : K e y V a l u e O f D i a g r a m O b j e c t K e y a n y T y p e z b w N T n L X > < a : K e y V a l u e O f D i a g r a m O b j e c t K e y a n y T y p e z b w N T n L X > < a : K e y > < K e y > T a b l e s \ F a c t _ o r d e r s \ C o l u m n s \ R e s t a u r a n t _ t y p e < / K e y > < / a : K e y > < a : V a l u e   i : t y p e = " D i a g r a m D i s p l a y N o d e V i e w S t a t e " > < H e i g h t > 1 5 0 < / H e i g h t > < I s E x p a n d e d > t r u e < / I s E x p a n d e d > < W i d t h > 2 0 0 < / W i d t h > < / a : V a l u e > < / a : K e y V a l u e O f D i a g r a m O b j e c t K e y a n y T y p e z b w N T n L X > < a : K e y V a l u e O f D i a g r a m O b j e c t K e y a n y T y p e z b w N T n L X > < a : K e y > < K e y > T a b l e s \ F a c t _ o r d e r s \ C o l u m n s \ m e a l _ i d < / K e y > < / a : K e y > < a : V a l u e   i : t y p e = " D i a g r a m D i s p l a y N o d e V i e w S t a t e " > < H e i g h t > 1 5 0 < / H e i g h t > < I s E x p a n d e d > t r u e < / I s E x p a n d e d > < W i d t h > 2 0 0 < / W i d t h > < / a : V a l u e > < / a : K e y V a l u e O f D i a g r a m O b j e c t K e y a n y T y p e z b w N T n L X > < a : K e y V a l u e O f D i a g r a m O b j e c t K e y a n y T y p e z b w N T n L X > < a : K e y > < K e y > T a b l e s \ F a c t _ o r d e r s \ C o l u m n s \ M e a l _ n a m e < / K e y > < / a : K e y > < a : V a l u e   i : t y p e = " D i a g r a m D i s p l a y N o d e V i e w S t a t e " > < H e i g h t > 1 5 0 < / H e i g h t > < I s E x p a n d e d > t r u e < / I s E x p a n d e d > < W i d t h > 2 0 0 < / W i d t h > < / a : V a l u e > < / a : K e y V a l u e O f D i a g r a m O b j e c t K e y a n y T y p e z b w N T n L X > < a : K e y V a l u e O f D i a g r a m O b j e c t K e y a n y T y p e z b w N T n L X > < a : K e y > < K e y > T a b l e s \ F a c t _ o r d e r s \ C o l u m n s \ h o t _ c o l d < / K e y > < / a : K e y > < a : V a l u e   i : t y p e = " D i a g r a m D i s p l a y N o d e V i e w S t a t e " > < H e i g h t > 1 5 0 < / H e i g h t > < I s E x p a n d e d > t r u e < / I s E x p a n d e d > < W i d t h > 2 0 0 < / W i d t h > < / a : V a l u e > < / a : K e y V a l u e O f D i a g r a m O b j e c t K e y a n y T y p e z b w N T n L X > < a : K e y V a l u e O f D i a g r a m O b j e c t K e y a n y T y p e z b w N T n L X > < a : K e y > < K e y > T a b l e s \ F a c t _ o r d e r s \ C o l u m n s \ S e r v e _ t y p e < / K e y > < / a : K e y > < a : V a l u e   i : t y p e = " D i a g r a m D i s p l a y N o d e V i e w S t a t e " > < H e i g h t > 1 5 0 < / H e i g h t > < I s E x p a n d e d > t r u e < / I s E x p a n d e d > < W i d t h > 2 0 0 < / W i d t h > < / a : V a l u e > < / a : K e y V a l u e O f D i a g r a m O b j e c t K e y a n y T y p e z b w N T n L X > < a : K e y V a l u e O f D i a g r a m O b j e c t K e y a n y T y p e z b w N T n L X > < a : K e y > < K e y > T a b l e s \ F a c t _ o r d e r s \ C o l u m n s \ P r i c e < / K e y > < / a : K e y > < a : V a l u e   i : t y p e = " D i a g r a m D i s p l a y N o d e V i e w S t a t e " > < H e i g h t > 1 5 0 < / H e i g h t > < I s E x p a n d e d > t r u e < / I s E x p a n d e d > < W i d t h > 2 0 0 < / W i d t h > < / a : V a l u e > < / a : K e y V a l u e O f D i a g r a m O b j e c t K e y a n y T y p e z b w N T n L X > < a : K e y V a l u e O f D i a g r a m O b j e c t K e y a n y T y p e z b w N T n L X > < a : K e y > < K e y > R e l a t i o n s h i p s \ & l t ; T a b l e s \ F a c t _ o r d e r s \ C o l u m n s \ c l i e n t _ i d & g t ; - & l t ; T a b l e s \ D i m _ C l i e n t s \ C o l u m n s \ C l i e n t _ i d & g t ; < / K e y > < / a : K e y > < a : V a l u e   i : t y p e = " D i a g r a m D i s p l a y L i n k V i e w S t a t e " > < A u t o m a t i o n P r o p e r t y H e l p e r T e x t > E n d   p o i n t   1 :   ( 3 1 3 . 9 0 3 8 1 0 5 6 7 6 6 6 , 4 0 0 . 4 3 2 0 6 6 6 7 7 6 3 2 ) .   E n d   p o i n t   2 :   ( 2 1 6 , 3 3 6 . 7 0 7 6 5 4 6 7 7 6 3 2 )   < / A u t o m a t i o n P r o p e r t y H e l p e r T e x t > < L a y e d O u t > t r u e < / L a y e d O u t > < P o i n t s   x m l n s : b = " h t t p : / / s c h e m a s . d a t a c o n t r a c t . o r g / 2 0 0 4 / 0 7 / S y s t e m . W i n d o w s " > < b : P o i n t > < b : _ x > 3 1 3 . 9 0 3 8 1 0 5 6 7 6 6 5 8 < / b : _ x > < b : _ y > 4 0 0 . 4 3 2 0 6 6 6 7 7 6 3 2 3 5 < / b : _ y > < / b : P o i n t > < b : P o i n t > < b : _ x > 2 6 6 . 9 5 1 9 0 5 4 2 7 3 0 6 < / b : _ x > < b : _ y > 4 0 0 . 4 3 2 0 6 6 6 7 7 6 3 2 3 5 < / b : _ y > < / b : P o i n t > < b : P o i n t > < b : _ x > 2 6 4 . 9 5 1 9 0 5 4 2 7 3 0 6 < / b : _ x > < b : _ y > 3 9 8 . 4 3 2 0 6 6 6 7 7 6 3 2 3 5 < / b : _ y > < / b : P o i n t > < b : P o i n t > < b : _ x > 2 6 4 . 9 5 1 9 0 5 4 2 7 3 0 6 < / b : _ x > < b : _ y > 3 3 8 . 7 0 7 6 5 4 6 7 7 6 3 2 3 2 < / b : _ y > < / b : P o i n t > < b : P o i n t > < b : _ x > 2 6 2 . 9 5 1 9 0 5 4 2 7 3 0 6 < / b : _ x > < b : _ y > 3 3 6 . 7 0 7 6 5 4 6 7 7 6 3 2 3 2 < / b : _ y > < / b : P o i n t > < b : P o i n t > < b : _ x > 2 1 6 . 0 0 0 0 0 0 0 0 0 0 0 0 0 6 < / b : _ x > < b : _ y > 3 3 6 . 7 0 7 6 5 4 6 7 7 6 3 2 3 2 < / b : _ y > < / b : P o i n t > < / P o i n t s > < / a : V a l u e > < / a : K e y V a l u e O f D i a g r a m O b j e c t K e y a n y T y p e z b w N T n L X > < a : K e y V a l u e O f D i a g r a m O b j e c t K e y a n y T y p e z b w N T n L X > < a : K e y > < K e y > R e l a t i o n s h i p s \ & l t ; T a b l e s \ F a c t _ o r d e r s \ C o l u m n s \ c l i e n t _ i d & g t ; - & l t ; T a b l e s \ D i m _ C l i e n t s \ C o l u m n s \ C l i e n t _ i d & g t ; \ F K < / K e y > < / a : K e y > < a : V a l u e   i : t y p e = " D i a g r a m D i s p l a y L i n k E n d p o i n t V i e w S t a t e " > < H e i g h t > 1 6 < / H e i g h t > < L a b e l L o c a t i o n   x m l n s : b = " h t t p : / / s c h e m a s . d a t a c o n t r a c t . o r g / 2 0 0 4 / 0 7 / S y s t e m . W i n d o w s " > < b : _ x > 3 1 3 . 9 0 3 8 1 0 5 6 7 6 6 5 8 < / b : _ x > < b : _ y > 3 9 2 . 4 3 2 0 6 6 6 7 7 6 3 2 3 5 < / b : _ y > < / L a b e l L o c a t i o n > < L o c a t i o n   x m l n s : b = " h t t p : / / s c h e m a s . d a t a c o n t r a c t . o r g / 2 0 0 4 / 0 7 / S y s t e m . W i n d o w s " > < b : _ x > 3 2 9 . 9 0 3 8 1 0 5 6 7 6 6 5 8 < / b : _ x > < b : _ y > 4 0 0 . 4 3 2 0 6 6 6 7 7 6 3 2 3 5 < / b : _ y > < / L o c a t i o n > < S h a p e R o t a t e A n g l e > 1 8 0 < / S h a p e R o t a t e A n g l e > < W i d t h > 1 6 < / W i d t h > < / a : V a l u e > < / a : K e y V a l u e O f D i a g r a m O b j e c t K e y a n y T y p e z b w N T n L X > < a : K e y V a l u e O f D i a g r a m O b j e c t K e y a n y T y p e z b w N T n L X > < a : K e y > < K e y > R e l a t i o n s h i p s \ & l t ; T a b l e s \ F a c t _ o r d e r s \ C o l u m n s \ c l i e n t _ i d & g t ; - & l t ; T a b l e s \ D i m _ C l i e n t s \ C o l u m n s \ C l i e n t _ i d & g t ; \ P K < / K e y > < / a : K e y > < a : V a l u e   i : t y p e = " D i a g r a m D i s p l a y L i n k E n d p o i n t V i e w S t a t e " > < H e i g h t > 1 6 < / H e i g h t > < L a b e l L o c a t i o n   x m l n s : b = " h t t p : / / s c h e m a s . d a t a c o n t r a c t . o r g / 2 0 0 4 / 0 7 / S y s t e m . W i n d o w s " > < b : _ x > 2 0 0 . 0 0 0 0 0 0 0 0 0 0 0 0 0 6 < / b : _ x > < b : _ y > 3 2 8 . 7 0 7 6 5 4 6 7 7 6 3 2 3 2 < / b : _ y > < / L a b e l L o c a t i o n > < L o c a t i o n   x m l n s : b = " h t t p : / / s c h e m a s . d a t a c o n t r a c t . o r g / 2 0 0 4 / 0 7 / S y s t e m . W i n d o w s " > < b : _ x > 2 0 0 . 0 0 0 0 0 0 0 0 0 0 0 0 0 3 < / b : _ x > < b : _ y > 3 3 6 . 7 0 7 6 5 4 6 7 7 6 3 2 3 2 < / b : _ y > < / L o c a t i o n > < S h a p e R o t a t e A n g l e > 3 6 0 < / S h a p e R o t a t e A n g l e > < W i d t h > 1 6 < / W i d t h > < / a : V a l u e > < / a : K e y V a l u e O f D i a g r a m O b j e c t K e y a n y T y p e z b w N T n L X > < a : K e y V a l u e O f D i a g r a m O b j e c t K e y a n y T y p e z b w N T n L X > < a : K e y > < K e y > R e l a t i o n s h i p s \ & l t ; T a b l e s \ F a c t _ o r d e r s \ C o l u m n s \ c l i e n t _ i d & g t ; - & l t ; T a b l e s \ D i m _ C l i e n t s \ C o l u m n s \ C l i e n t _ i d & g t ; \ C r o s s F i l t e r < / K e y > < / a : K e y > < a : V a l u e   i : t y p e = " D i a g r a m D i s p l a y L i n k C r o s s F i l t e r V i e w S t a t e " > < P o i n t s   x m l n s : b = " h t t p : / / s c h e m a s . d a t a c o n t r a c t . o r g / 2 0 0 4 / 0 7 / S y s t e m . W i n d o w s " > < b : P o i n t > < b : _ x > 3 1 3 . 9 0 3 8 1 0 5 6 7 6 6 5 8 < / b : _ x > < b : _ y > 4 0 0 . 4 3 2 0 6 6 6 7 7 6 3 2 3 5 < / b : _ y > < / b : P o i n t > < b : P o i n t > < b : _ x > 2 6 6 . 9 5 1 9 0 5 4 2 7 3 0 6 < / b : _ x > < b : _ y > 4 0 0 . 4 3 2 0 6 6 6 7 7 6 3 2 3 5 < / b : _ y > < / b : P o i n t > < b : P o i n t > < b : _ x > 2 6 4 . 9 5 1 9 0 5 4 2 7 3 0 6 < / b : _ x > < b : _ y > 3 9 8 . 4 3 2 0 6 6 6 7 7 6 3 2 3 5 < / b : _ y > < / b : P o i n t > < b : P o i n t > < b : _ x > 2 6 4 . 9 5 1 9 0 5 4 2 7 3 0 6 < / b : _ x > < b : _ y > 3 3 8 . 7 0 7 6 5 4 6 7 7 6 3 2 3 2 < / b : _ y > < / b : P o i n t > < b : P o i n t > < b : _ x > 2 6 2 . 9 5 1 9 0 5 4 2 7 3 0 6 < / b : _ x > < b : _ y > 3 3 6 . 7 0 7 6 5 4 6 7 7 6 3 2 3 2 < / b : _ y > < / b : P o i n t > < b : P o i n t > < b : _ x > 2 1 6 . 0 0 0 0 0 0 0 0 0 0 0 0 0 6 < / b : _ x > < b : _ y > 3 3 6 . 7 0 7 6 5 4 6 7 7 6 3 2 3 2 < / b : _ y > < / b : P o i n t > < / P o i n t s > < / a : V a l u e > < / a : K e y V a l u e O f D i a g r a m O b j e c t K e y a n y T y p e z b w N T n L X > < a : K e y V a l u e O f D i a g r a m O b j e c t K e y a n y T y p e z b w N T n L X > < a : K e y > < K e y > R e l a t i o n s h i p s \ & l t ; T a b l e s \ F a c t _ o r d e r s \ C o l u m n s \ m e a l _ i d & g t ; - & l t ; T a b l e s \ D i m _ m e a l s \ C o l u m n s \ m e a l _ i d & g t ; < / K e y > < / a : K e y > < a : V a l u e   i : t y p e = " D i a g r a m D i s p l a y L i n k V i e w S t a t e " > < A u t o m a t i o n P r o p e r t y H e l p e r T e x t > E n d   p o i n t   1 :   ( 5 4 5 . 9 0 3 8 1 0 5 6 7 6 6 6 , 4 0 0 . 4 3 2 0 6 6 6 7 7 6 3 2 ) .   E n d   p o i n t   2 :   ( 6 5 9 . 5 6 7 2 3 2 9 2 7 3 0 6 , 4 7 7 . 3 3 5 8 7 7 0 2 2 3 9 9 )   < / A u t o m a t i o n P r o p e r t y H e l p e r T e x t > < L a y e d O u t > t r u e < / L a y e d O u t > < P o i n t s   x m l n s : b = " h t t p : / / s c h e m a s . d a t a c o n t r a c t . o r g / 2 0 0 4 / 0 7 / S y s t e m . W i n d o w s " > < b : P o i n t > < b : _ x > 5 4 5 . 9 0 3 8 1 0 5 6 7 6 6 5 8 < / b : _ x > < b : _ y > 4 0 0 . 4 3 2 0 6 6 6 7 7 6 3 2 3 5 < / b : _ y > < / b : P o i n t > < b : P o i n t > < b : _ x > 6 5 7 . 5 6 7 2 3 2 9 2 7 3 0 6 < / b : _ x > < b : _ y > 4 0 0 . 4 3 2 0 6 6 6 7 7 6 3 2 3 5 < / b : _ y > < / b : P o i n t > < b : P o i n t > < b : _ x > 6 5 9 . 5 6 7 2 3 2 9 2 7 3 0 6 < / b : _ x > < b : _ y > 4 0 2 . 4 3 2 0 6 6 6 7 7 6 3 2 3 5 < / b : _ y > < / b : P o i n t > < b : P o i n t > < b : _ x > 6 5 9 . 5 6 7 2 3 2 9 2 7 3 0 6 < / b : _ x > < b : _ y > 4 7 7 . 3 3 5 8 7 7 0 2 2 3 9 8 5 1 < / b : _ y > < / b : P o i n t > < / P o i n t s > < / a : V a l u e > < / a : K e y V a l u e O f D i a g r a m O b j e c t K e y a n y T y p e z b w N T n L X > < a : K e y V a l u e O f D i a g r a m O b j e c t K e y a n y T y p e z b w N T n L X > < a : K e y > < K e y > R e l a t i o n s h i p s \ & l t ; T a b l e s \ F a c t _ o r d e r s \ C o l u m n s \ m e a l _ i d & g t ; - & l t ; T a b l e s \ D i m _ m e a l s \ C o l u m n s \ m e a l _ i d & g t ; \ F K < / K e y > < / a : K e y > < a : V a l u e   i : t y p e = " D i a g r a m D i s p l a y L i n k E n d p o i n t V i e w S t a t e " > < H e i g h t > 1 6 < / H e i g h t > < L a b e l L o c a t i o n   x m l n s : b = " h t t p : / / s c h e m a s . d a t a c o n t r a c t . o r g / 2 0 0 4 / 0 7 / S y s t e m . W i n d o w s " > < b : _ x > 5 2 9 . 9 0 3 8 1 0 5 6 7 6 6 5 8 < / b : _ x > < b : _ y > 3 9 2 . 4 3 2 0 6 6 6 7 7 6 3 2 3 5 < / b : _ y > < / L a b e l L o c a t i o n > < L o c a t i o n   x m l n s : b = " h t t p : / / s c h e m a s . d a t a c o n t r a c t . o r g / 2 0 0 4 / 0 7 / S y s t e m . W i n d o w s " > < b : _ x > 5 2 9 . 9 0 3 8 1 0 5 6 7 6 6 5 8 < / b : _ x > < b : _ y > 4 0 0 . 4 3 2 0 6 6 6 7 7 6 3 2 3 5 < / b : _ y > < / L o c a t i o n > < S h a p e R o t a t e A n g l e > 3 6 0 < / S h a p e R o t a t e A n g l e > < W i d t h > 1 6 < / W i d t h > < / a : V a l u e > < / a : K e y V a l u e O f D i a g r a m O b j e c t K e y a n y T y p e z b w N T n L X > < a : K e y V a l u e O f D i a g r a m O b j e c t K e y a n y T y p e z b w N T n L X > < a : K e y > < K e y > R e l a t i o n s h i p s \ & l t ; T a b l e s \ F a c t _ o r d e r s \ C o l u m n s \ m e a l _ i d & g t ; - & l t ; T a b l e s \ D i m _ m e a l s \ C o l u m n s \ m e a l _ i d & g t ; \ P K < / K e y > < / a : K e y > < a : V a l u e   i : t y p e = " D i a g r a m D i s p l a y L i n k E n d p o i n t V i e w S t a t e " > < H e i g h t > 1 6 < / H e i g h t > < L a b e l L o c a t i o n   x m l n s : b = " h t t p : / / s c h e m a s . d a t a c o n t r a c t . o r g / 2 0 0 4 / 0 7 / S y s t e m . W i n d o w s " > < b : _ x > 6 5 1 . 5 6 7 2 3 2 9 2 7 3 0 6 < / b : _ x > < b : _ y > 4 7 7 . 3 3 5 8 7 7 0 2 2 3 9 8 5 1 < / b : _ y > < / L a b e l L o c a t i o n > < L o c a t i o n   x m l n s : b = " h t t p : / / s c h e m a s . d a t a c o n t r a c t . o r g / 2 0 0 4 / 0 7 / S y s t e m . W i n d o w s " > < b : _ x > 6 5 9 . 5 6 7 2 3 2 9 2 7 3 0 6 < / b : _ x > < b : _ y > 4 9 3 . 3 3 5 8 7 7 0 2 2 3 9 8 5 1 < / b : _ y > < / L o c a t i o n > < S h a p e R o t a t e A n g l e > 2 7 0 < / S h a p e R o t a t e A n g l e > < W i d t h > 1 6 < / W i d t h > < / a : V a l u e > < / a : K e y V a l u e O f D i a g r a m O b j e c t K e y a n y T y p e z b w N T n L X > < a : K e y V a l u e O f D i a g r a m O b j e c t K e y a n y T y p e z b w N T n L X > < a : K e y > < K e y > R e l a t i o n s h i p s \ & l t ; T a b l e s \ F a c t _ o r d e r s \ C o l u m n s \ m e a l _ i d & g t ; - & l t ; T a b l e s \ D i m _ m e a l s \ C o l u m n s \ m e a l _ i d & g t ; \ C r o s s F i l t e r < / K e y > < / a : K e y > < a : V a l u e   i : t y p e = " D i a g r a m D i s p l a y L i n k C r o s s F i l t e r V i e w S t a t e " > < P o i n t s   x m l n s : b = " h t t p : / / s c h e m a s . d a t a c o n t r a c t . o r g / 2 0 0 4 / 0 7 / S y s t e m . W i n d o w s " > < b : P o i n t > < b : _ x > 5 4 5 . 9 0 3 8 1 0 5 6 7 6 6 5 8 < / b : _ x > < b : _ y > 4 0 0 . 4 3 2 0 6 6 6 7 7 6 3 2 3 5 < / b : _ y > < / b : P o i n t > < b : P o i n t > < b : _ x > 6 5 7 . 5 6 7 2 3 2 9 2 7 3 0 6 < / b : _ x > < b : _ y > 4 0 0 . 4 3 2 0 6 6 6 7 7 6 3 2 3 5 < / b : _ y > < / b : P o i n t > < b : P o i n t > < b : _ x > 6 5 9 . 5 6 7 2 3 2 9 2 7 3 0 6 < / b : _ x > < b : _ y > 4 0 2 . 4 3 2 0 6 6 6 7 7 6 3 2 3 5 < / b : _ y > < / b : P o i n t > < b : P o i n t > < b : _ x > 6 5 9 . 5 6 7 2 3 2 9 2 7 3 0 6 < / b : _ x > < b : _ y > 4 7 7 . 3 3 5 8 7 7 0 2 2 3 9 8 5 1 < / b : _ y > < / b : P o i n t > < / P o i n t s > < / a : V a l u e > < / a : K e y V a l u e O f D i a g r a m O b j e c t K e y a n y T y p e z b w N T n L X > < a : K e y V a l u e O f D i a g r a m O b j e c t K e y a n y T y p e z b w N T n L X > < a : K e y > < K e y > R e l a t i o n s h i p s \ & l t ; T a b l e s \ F a c t _ o r d e r s \ C o l u m n s \ r e s t a u r a n t _ i d & g t ; - & l t ; T a b l e s \ D i m _ r e s t a u r a n t s \ C o l u m n s \ r e s t a u r a n t _ i d & g t ; 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 1 8 3 . 5 1 6 0 3 2 6 7 7 6 3 2 3 3 < / b : _ y > < / b : P o i n t > < b : P o i n t > < b : _ x > 4 3 2 . 9 7 4 5 6 7 9 2 7 3 0 6 < / b : _ x > < b : _ y > 1 8 1 . 5 1 6 0 3 2 6 7 7 6 3 2 3 3 < / b : _ y > < / b : P o i n t > < b : P o i n t > < b : _ x > 4 1 6 . 9 7 4 5 6 7 9 2 7 3 0 6 < / b : _ x > < b : _ y > 1 8 1 . 5 1 6 0 3 2 6 7 7 6 3 2 3 3 < / b : _ y > < / b : P o i n t > < b : P o i n t > < b : _ x > 4 1 4 . 9 7 4 5 6 7 9 2 7 3 0 6 < / b : _ x > < b : _ y > 1 7 9 . 5 1 6 0 3 2 6 7 7 6 3 2 3 3 < / b : _ y > < / b : P o i n t > < b : P o i n t > < b : _ x > 4 1 4 . 9 7 4 5 6 7 9 2 7 3 0 6 < / b : _ x > < b : _ y > 1 6 6 . 0 0 0 0 0 0 0 0 0 0 0 0 0 3 < / b : _ y > < / b : P o i n t > < / P o i n t s > < / a : V a l u e > < / a : K e y V a l u e O f D i a g r a m O b j e c t K e y a n y T y p e z b w N T n L X > < a : K e y V a l u e O f D i a g r a m O b j e c t K e y a n y T y p e z b w N T n L X > < a : K e y > < K e y > R e l a t i o n s h i p s \ & l t ; T a b l e s \ F a c t _ o r d e r s \ C o l u m n s \ r e s t a u r a n t _ i d & g t ; - & l t ; T a b l e s \ D i m _ r e s t a u r a n t s \ C o l u m n s \ r e s t a u r a n t _ i d & g t ; \ F K 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 R e l a t i o n s h i p s \ & l t ; T a b l e s \ F a c t _ o r d e r s \ C o l u m n s \ r e s t a u r a n t _ i d & g t ; - & l t ; T a b l e s \ D i m _ r e s t a u r a n t s \ C o l u m n s \ r e s t a u r a n t _ i d & g t ; \ P K 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 R e l a t i o n s h i p s \ & l t ; T a b l e s \ F a c t _ o r d e r s \ C o l u m n s \ r e s t a u r a n t _ i d & g t ; - & l t ; T a b l e s \ D i m _ r e s t a u r a n t s \ C o l u m n s \ r e s t a u r a n t _ i d & g t ; \ C r o s s F i l t e r < / K e y > < / a : K e y > < a : V a l u e   i : t y p e = " D i a g r a m D i s p l a y L i n k C r o s s F i l t e r V i e w S t a t e " > < P o i n t s   x m l n s : b = " h t t p : / / s c h e m a s . d a t a c o n t r a c t . o r g / 2 0 0 4 / 0 7 / S y s t e m . W i n d o w s " > < b : P o i n t > < b : _ x > 4 3 4 . 9 7 4 5 6 7 9 2 7 3 0 6 < / b : _ x > < b : _ y > 1 9 7 . 0 3 2 0 6 6 4 5 4 7 3 2 6 7 < / b : _ y > < / b : P o i n t > < b : P o i n t > < b : _ x > 4 3 4 . 9 7 4 5 6 7 9 2 7 3 0 6 < / b : _ x > < b : _ y > 1 8 3 . 5 1 6 0 3 2 6 7 7 6 3 2 3 3 < / b : _ y > < / b : P o i n t > < b : P o i n t > < b : _ x > 4 3 2 . 9 7 4 5 6 7 9 2 7 3 0 6 < / b : _ x > < b : _ y > 1 8 1 . 5 1 6 0 3 2 6 7 7 6 3 2 3 3 < / b : _ y > < / b : P o i n t > < b : P o i n t > < b : _ x > 4 1 6 . 9 7 4 5 6 7 9 2 7 3 0 6 < / b : _ x > < b : _ y > 1 8 1 . 5 1 6 0 3 2 6 7 7 6 3 2 3 3 < / b : _ y > < / b : P o i n t > < b : P o i n t > < b : _ x > 4 1 4 . 9 7 4 5 6 7 9 2 7 3 0 6 < / b : _ x > < b : _ y > 1 7 9 . 5 1 6 0 3 2 6 7 7 6 3 2 3 3 < / b : _ y > < / b : P o i n t > < b : P o i n t > < b : _ x > 4 1 4 . 9 7 4 5 6 7 9 2 7 3 0 6 < / b : _ x > < b : _ y > 1 6 6 . 0 0 0 0 0 0 0 0 0 0 0 0 0 3 < / b : _ y > < / b : P o i n t > < / P o i n t s > < / a : V a l u e > < / a : K e y V a l u e O f D i a g r a m O b j e c t K e y a n y T y p e z b w N T n L X > < / V i e w S t a t e s > < / D i a g r a m M a n a g e r . S e r i a l i z a b l e D i a g r a m > < D i a g r a m M a n a g e r . S e r i a l i z a b l e D i a g r a m > < A d a p t e r   i : t y p e = " M e a s u r e D i a g r a m S a n d b o x A d a p t e r " > < T a b l e N a m e > D i m _ m e a l s 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 D i m _ m e a l s 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 C o l u m n s \ m e a l _ i d < / K e y > < / D i a g r a m O b j e c t K e y > < D i a g r a m O b j e c t K e y > < K e y > C o l u m n s \ m e a l _ n a m e < / K e y > < / D i a g r a m O b j e c t K e y > < D i a g r a m O b j e c t K e y > < K e y > C o l u m n s \ h o t _ c o l d < / K e y > < / D i a g r a m O b j e c t K e y > < D i a g r a m O b j e c t K e y > < K e y > C o l u m n s \ s e r v e _ t y p e < / K e y > < / D i a g r a m O b j e c t K e y > < D i a g r a m O b j e c t K e y > < K e y > C o l u m n s \ r e s t a u r a n t _ n a m e 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 C o l u m n s \ m e a l _ i d < / K e y > < / a : K e y > < a : V a l u e   i : t y p e = " M e a s u r e G r i d N o d e V i e w S t a t e " > < L a y e d O u t > t r u e < / L a y e d O u t > < / a : V a l u e > < / a : K e y V a l u e O f D i a g r a m O b j e c t K e y a n y T y p e z b w N T n L X > < a : K e y V a l u e O f D i a g r a m O b j e c t K e y a n y T y p e z b w N T n L X > < a : K e y > < K e y > C o l u m n s \ m e a l _ n a m e < / K e y > < / a : K e y > < a : V a l u e   i : t y p e = " M e a s u r e G r i d N o d e V i e w S t a t e " > < C o l u m n > 1 < / C o l u m n > < L a y e d O u t > t r u e < / L a y e d O u t > < / a : V a l u e > < / a : K e y V a l u e O f D i a g r a m O b j e c t K e y a n y T y p e z b w N T n L X > < a : K e y V a l u e O f D i a g r a m O b j e c t K e y a n y T y p e z b w N T n L X > < a : K e y > < K e y > C o l u m n s \ h o t _ c o l d < / K e y > < / a : K e y > < a : V a l u e   i : t y p e = " M e a s u r e G r i d N o d e V i e w S t a t e " > < C o l u m n > 2 < / C o l u m n > < L a y e d O u t > t r u e < / L a y e d O u t > < / a : V a l u e > < / a : K e y V a l u e O f D i a g r a m O b j e c t K e y a n y T y p e z b w N T n L X > < a : K e y V a l u e O f D i a g r a m O b j e c t K e y a n y T y p e z b w N T n L X > < a : K e y > < K e y > C o l u m n s \ s e r v e _ t y p e < / K e y > < / a : K e y > < a : V a l u e   i : t y p e = " M e a s u r e G r i d N o d e V i e w S t a t e " > < C o l u m n > 3 < / C o l u m n > < L a y e d O u t > t r u e < / L a y e d O u t > < / a : V a l u e > < / a : K e y V a l u e O f D i a g r a m O b j e c t K e y a n y T y p e z b w N T n L X > < a : K e y V a l u e O f D i a g r a m O b j e c t K e y a n y T y p e z b w N T n L X > < a : K e y > < K e y > C o l u m n s \ r e s t a u r a n t _ n a m e < / 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V i e w S t a t e s > < / D i a g r a m M a n a g e r . S e r i a l i z a b l e D i a g r a m > < D i a g r a m M a n a g e r . S e r i a l i z a b l e D i a g r a m > < A d a p t e r   i : t y p e = " M e a s u r e D i a g r a m S a n d b o x A d a p t e r " > < T a b l e N a m e > D i m _ C l i e n t s 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 C o l u m n s \ C l i e n t _ i d < / K e y > < / D i a g r a m O b j e c t K e y > < D i a g r a m O b j e c t K e y > < K e y > C o l u m n s \ F i r s t _ n a m e < / K e y > < / D i a g r a m O b j e c t K e y > < D i a g r a m O b j e c t K e y > < K e y > C o l u m n s \ L a s t _ n a m e < / K e y > < / D i a g r a m O b j e c t K e y > < D i a g r a m O b j e c t K e y > < K e y > C o l u m n s \ S e x < / K e y > < / D i a g r a m O b j e c t K e y > < D i a g r a m O b j e c t K e y > < K e y > C o l u m n s \ M e m b e r _ e m a i l 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 C o l u m n s \ S e x < / K e y > < / a : K e y > < a : V a l u e   i : t y p e = " M e a s u r e G r i d N o d e V i e w S t a t e " > < C o l u m n > 3 < / C o l u m n > < L a y e d O u t > t r u e < / L a y e d O u t > < / a : V a l u e > < / a : K e y V a l u e O f D i a g r a m O b j e c t K e y a n y T y p e z b w N T n L X > < a : K e y V a l u e O f D i a g r a m O b j e c t K e y a n y T y p e z b w N T n L X > < a : K e y > < K e y > C o l u m n s \ M e m b e r _ e m a i l < / K e y > < / a : K e y > < a : V a l u e   i : t y p e = " M e a s u r e G r i d N o d e V i e w S t a t e " > < C o l u m n > 4 < / C o l u m n > < L a y e d O u t > t r u e < / L a y e d O u t > < / a : V a l u e > < / a : K e y V a l u e O f D i a g r a m O b j e c t K e y a n y T y p e z b w N T n L X > < / V i e w S t a t e s > < / D i a g r a m M a n a g e r . S e r i a l i z a b l e D i a g r a m > < D i a g r a m M a n a g e r . S e r i a l i z a b l e D i a g r a m > < A d a p t e r   i : t y p e = " M e a s u r e D i a g r a m S a n d b o x A d a p t e r " > < T a b l e N a m e > F a c t _ o r d e r s 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 M e a s u r e s \ S u m   o f   m e a l _ i d < / K e y > < / D i a g r a m O b j e c t K e y > < D i a g r a m O b j e c t K e y > < K e y > M e a s u r e s \ S u m   o f   m e a l _ i d \ T a g I n f o \ F o r m u l a < / K e y > < / D i a g r a m O b j e c t K e y > < D i a g r a m O b j e c t K e y > < K e y > M e a s u r e s \ S u m   o f   m e a l _ i d \ T a g I n f o \ V a l u e < / K e y > < / D i a g r a m O b j e c t K e y > < D i a g r a m O b j e c t K e y > < K e y > M e a s u r e s \ D i s t i n c t   C o u n t   o f   m e a l _ i d < / K e y > < / D i a g r a m O b j e c t K e y > < D i a g r a m O b j e c t K e y > < K e y > M e a s u r e s \ D i s t i n c t   C o u n t   o f   m e a l _ i d \ T a g I n f o \ F o r m u l a < / K e y > < / D i a g r a m O b j e c t K e y > < D i a g r a m O b j e c t K e y > < K e y > M e a s u r e s \ D i s t i n c t   C o u n t   o f   m e a l _ i d \ T a g I n f o \ V a l u e 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 C l i e n t s _ s e x < / K e y > < / D i a g r a m O b j e c t K e y > < D i a g r a m O b j e c t K e y > < K e y > M e a s u r e s \ C o u n t   o f   C l i e n t s _ s e x \ T a g I n f o \ F o r m u l a < / K e y > < / D i a g r a m O b j e c t K e y > < D i a g r a m O b j e c t K e y > < K e y > M e a s u r e s \ C o u n t   o f   C l i e n t s _ s e x \ T a g I n f o \ V a l u e < / K e y > < / D i a g r a m O b j e c t K e y > < D i a g r a m O b j e c t K e y > < K e y > M e a s u r e s \ M a x   o f   O r d e r _ i d < / K e y > < / D i a g r a m O b j e c t K e y > < D i a g r a m O b j e c t K e y > < K e y > M e a s u r e s \ M a x   o f   O r d e r _ i d \ T a g I n f o \ F o r m u l a < / K e y > < / D i a g r a m O b j e c t K e y > < D i a g r a m O b j e c t K e y > < K e y > M e a s u r e s \ M a x   o f   O r d e r _ i d \ T a g I n f o \ V a l u e < / K e y > < / D i a g r a m O b j e c t K e y > < D i a g r a m O b j e c t K e y > < K e y > M e a s u r e s \ S u m   o f   P r i c e < / K e y > < / D i a g r a m O b j e c t K e y > < D i a g r a m O b j e c t K e y > < K e y > M e a s u r e s \ S u m   o f   P r i c e \ T a g I n f o \ F o r m u l a < / K e y > < / D i a g r a m O b j e c t K e y > < D i a g r a m O b j e c t K e y > < K e y > M e a s u r e s \ S u m   o f   P r i c e \ T a g I n f o \ V a l u e < / K e y > < / D i a g r a m O b j e c t K e y > < D i a g r a m O b j e c t K e y > < K e y > C o l u m n s \ O r d e r _ i d < / K e y > < / D i a g r a m O b j e c t K e y > < D i a g r a m O b j e c t K e y > < K e y > C o l u m n s \ c l i e n t _ i d < / K e y > < / D i a g r a m O b j e c t K e y > < D i a g r a m O b j e c t K e y > < K e y > C o l u m n s \ F i r s t _ a n d _ L a s t _ n a m e < / K e y > < / D i a g r a m O b j e c t K e y > < D i a g r a m O b j e c t K e y > < K e y > C o l u m n s \ C l i e n t s _ s e x < / K e y > < / D i a g r a m O b j e c t K e y > < D i a g r a m O b j e c t K e y > < K e y > C o l u m n s \ r e s t a u r a n t _ i d < / K e y > < / D i a g r a m O b j e c t K e y > < D i a g r a m O b j e c t K e y > < K e y > C o l u m n s \ R e s t a u r a n t _ n a m e < / K e y > < / D i a g r a m O b j e c t K e y > < D i a g r a m O b j e c t K e y > < K e y > C o l u m n s \ R e s t a u r a n t _ t y p e < / K e y > < / D i a g r a m O b j e c t K e y > < D i a g r a m O b j e c t K e y > < K e y > C o l u m n s \ m e a l _ i d < / K e y > < / D i a g r a m O b j e c t K e y > < D i a g r a m O b j e c t K e y > < K e y > C o l u m n s \ M e a l _ n a m e < / K e y > < / D i a g r a m O b j e c t K e y > < D i a g r a m O b j e c t K e y > < K e y > C o l u m n s \ h o t _ c o l d < / K e y > < / D i a g r a m O b j e c t K e y > < D i a g r a m O b j e c t K e y > < K e y > C o l u m n s \ S e r v e _ t y p e < / K e y > < / D i a g r a m O b j e c t K e y > < D i a g r a m O b j e c t K e y > < K e y > C o l u m n s \ P r i c e 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 m e a l _ i d & g t ; - & l t ; M e a s u r e s \ m e a l _ i d & g t ; < / K e y > < / D i a g r a m O b j e c t K e y > < D i a g r a m O b j e c t K e y > < K e y > L i n k s \ & l t ; C o l u m n s \ S u m   o f   m e a l _ i d & g t ; - & l t ; M e a s u r e s \ m e a l _ i d & g t ; \ C O L U M N < / K e y > < / D i a g r a m O b j e c t K e y > < D i a g r a m O b j e c t K e y > < K e y > L i n k s \ & l t ; C o l u m n s \ S u m   o f   m e a l _ i d & g t ; - & l t ; M e a s u r e s \ m e a l _ i d & g t ; \ M E A S U R E < / K e y > < / D i a g r a m O b j e c t K e y > < D i a g r a m O b j e c t K e y > < K e y > L i n k s \ & l t ; C o l u m n s \ D i s t i n c t   C o u n t   o f   m e a l _ i d & g t ; - & l t ; M e a s u r e s \ m e a l _ i d & g t ; < / K e y > < / D i a g r a m O b j e c t K e y > < D i a g r a m O b j e c t K e y > < K e y > L i n k s \ & l t ; C o l u m n s \ D i s t i n c t   C o u n t   o f   m e a l _ i d & g t ; - & l t ; M e a s u r e s \ m e a l _ i d & g t ; \ C O L U M N < / K e y > < / D i a g r a m O b j e c t K e y > < D i a g r a m O b j e c t K e y > < K e y > L i n k s \ & l t ; C o l u m n s \ D i s t i n c t   C o u n t   o f   m e a l _ i d & g t ; - & l t ; M e a s u r e s \ m e a l _ i d & g t ; \ M E A S U R E 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 C l i e n t s _ s e x & g t ; - & l t ; M e a s u r e s \ C l i e n t s _ s e x & g t ; < / K e y > < / D i a g r a m O b j e c t K e y > < D i a g r a m O b j e c t K e y > < K e y > L i n k s \ & l t ; C o l u m n s \ C o u n t   o f   C l i e n t s _ s e x & g t ; - & l t ; M e a s u r e s \ C l i e n t s _ s e x & g t ; \ C O L U M N < / K e y > < / D i a g r a m O b j e c t K e y > < D i a g r a m O b j e c t K e y > < K e y > L i n k s \ & l t ; C o l u m n s \ C o u n t   o f   C l i e n t s _ s e x & g t ; - & l t ; M e a s u r e s \ C l i e n t s _ s e x & g t ; \ M E A S U R E < / K e y > < / D i a g r a m O b j e c t K e y > < D i a g r a m O b j e c t K e y > < K e y > L i n k s \ & l t ; C o l u m n s \ M a x   o f   O r d e r _ i d & g t ; - & l t ; M e a s u r e s \ O r d e r _ i d & g t ; < / K e y > < / D i a g r a m O b j e c t K e y > < D i a g r a m O b j e c t K e y > < K e y > L i n k s \ & l t ; C o l u m n s \ M a x   o f   O r d e r _ i d & g t ; - & l t ; M e a s u r e s \ O r d e r _ i d & g t ; \ C O L U M N < / K e y > < / D i a g r a m O b j e c t K e y > < D i a g r a m O b j e c t K e y > < K e y > L i n k s \ & l t ; C o l u m n s \ M a x   o f   O r d e r _ i d & g t ; - & l t ; M e a s u r e s \ O r d e r _ i d & g t ; \ M E A S U R E 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 m e a l _ i d < / K e y > < / a : K e y > < a : V a l u e   i : t y p e = " M e a s u r e G r i d N o d e V i e w S t a t e " > < C o l u m n > 7 < / C o l u m n > < L a y e d O u t > t r u e < / L a y e d O u t > < W a s U I I n v i s i b l e > t r u e < / W a s U I I n v i s i b l e > < / a : V a l u e > < / a : K e y V a l u e O f D i a g r a m O b j e c t K e y a n y T y p e z b w N T n L X > < a : K e y V a l u e O f D i a g r a m O b j e c t K e y a n y T y p e z b w N T n L X > < a : K e y > < K e y > M e a s u r e s \ S u m   o f   m e a l _ i d \ T a g I n f o \ F o r m u l a < / K e y > < / a : K e y > < a : V a l u e   i : t y p e = " M e a s u r e G r i d V i e w S t a t e I D i a g r a m T a g A d d i t i o n a l I n f o " / > < / a : K e y V a l u e O f D i a g r a m O b j e c t K e y a n y T y p e z b w N T n L X > < a : K e y V a l u e O f D i a g r a m O b j e c t K e y a n y T y p e z b w N T n L X > < a : K e y > < K e y > M e a s u r e s \ S u m   o f   m e a l _ i d \ T a g I n f o \ V a l u e < / K e y > < / a : K e y > < a : V a l u e   i : t y p e = " M e a s u r e G r i d V i e w S t a t e I D i a g r a m T a g A d d i t i o n a l I n f o " / > < / a : K e y V a l u e O f D i a g r a m O b j e c t K e y a n y T y p e z b w N T n L X > < a : K e y V a l u e O f D i a g r a m O b j e c t K e y a n y T y p e z b w N T n L X > < a : K e y > < K e y > M e a s u r e s \ D i s t i n c t   C o u n t   o f   m e a l _ i d < / K e y > < / a : K e y > < a : V a l u e   i : t y p e = " M e a s u r e G r i d N o d e V i e w S t a t e " > < C o l u m n > 7 < / C o l u m n > < L a y e d O u t > t r u e < / L a y e d O u t > < R o w > 1 < / R o w > < W a s U I I n v i s i b l e > t r u e < / W a s U I I n v i s i b l e > < / a : V a l u e > < / a : K e y V a l u e O f D i a g r a m O b j e c t K e y a n y T y p e z b w N T n L X > < a : K e y V a l u e O f D i a g r a m O b j e c t K e y a n y T y p e z b w N T n L X > < a : K e y > < K e y > M e a s u r e s \ D i s t i n c t   C o u n t   o f   m e a l _ i d \ T a g I n f o \ F o r m u l a < / K e y > < / a : K e y > < a : V a l u e   i : t y p e = " M e a s u r e G r i d V i e w S t a t e I D i a g r a m T a g A d d i t i o n a l I n f o " / > < / a : K e y V a l u e O f D i a g r a m O b j e c t K e y a n y T y p e z b w N T n L X > < a : K e y V a l u e O f D i a g r a m O b j e c t K e y a n y T y p e z b w N T n L X > < a : K e y > < K e y > M e a s u r e s \ D i s t i n c t   C o u n t   o f   m e a l _ i d \ T a g I n f o \ V a l u e < / K e y > < / a : K e y > < a : V a l u e   i : t y p e = " M e a s u r e G r i d V i e w S t a t e I D i a g r a m T a g A d d i t i o n a l I n f o " / > < / a : K e y V a l u e O f D i a g r a m O b j e c t K e y a n y T y p e z b w N T n L X > < a : K e y V a l u e O f D i a g r a m O b j e c t K e y a n y T y p e z b w N T n L X > < a : K e y > < K e y > M e a s u r e s \ D i s t i n c t   C o u n t   o f   O r d e r _ i d < / K e y > < / a : K e y > < a : V a l u e   i : t y p e = " M e a s u r e G r i d N o d e V i e w S t a t e " > < 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 C l i e n t s _ s e x < / K e y > < / a : K e y > < a : V a l u e   i : t y p e = " M e a s u r e G r i d N o d e V i e w S t a t e " > < C o l u m n > 3 < / C o l u m n > < L a y e d O u t > t r u e < / L a y e d O u t > < W a s U I I n v i s i b l e > t r u e < / W a s U I I n v i s i b l e > < / a : V a l u e > < / a : K e y V a l u e O f D i a g r a m O b j e c t K e y a n y T y p e z b w N T n L X > < a : K e y V a l u e O f D i a g r a m O b j e c t K e y a n y T y p e z b w N T n L X > < a : K e y > < K e y > M e a s u r e s \ C o u n t   o f   C l i e n t s _ s e x \ T a g I n f o \ F o r m u l a < / K e y > < / a : K e y > < a : V a l u e   i : t y p e = " M e a s u r e G r i d V i e w S t a t e I D i a g r a m T a g A d d i t i o n a l I n f o " / > < / a : K e y V a l u e O f D i a g r a m O b j e c t K e y a n y T y p e z b w N T n L X > < a : K e y V a l u e O f D i a g r a m O b j e c t K e y a n y T y p e z b w N T n L X > < a : K e y > < K e y > M e a s u r e s \ C o u n t   o f   C l i e n t s _ s e x \ T a g I n f o \ V a l u e < / K e y > < / a : K e y > < a : V a l u e   i : t y p e = " M e a s u r e G r i d V i e w S t a t e I D i a g r a m T a g A d d i t i o n a l I n f o " / > < / a : K e y V a l u e O f D i a g r a m O b j e c t K e y a n y T y p e z b w N T n L X > < a : K e y V a l u e O f D i a g r a m O b j e c t K e y a n y T y p e z b w N T n L X > < a : K e y > < K e y > M e a s u r e s \ M a x   o f   O r d e r _ i d < / K e y > < / a : K e y > < a : V a l u e   i : t y p e = " M e a s u r e G r i d N o d e V i e w S t a t e " > < L a y e d O u t > t r u e < / L a y e d O u t > < R o w > 1 < / R o w > < W a s U I I n v i s i b l e > t r u e < / W a s U I I n v i s i b l e > < / a : V a l u e > < / a : K e y V a l u e O f D i a g r a m O b j e c t K e y a n y T y p e z b w N T n L X > < a : K e y V a l u e O f D i a g r a m O b j e c t K e y a n y T y p e z b w N T n L X > < a : K e y > < K e y > M e a s u r e s \ M a x   o f   O r d e r _ i d \ T a g I n f o \ F o r m u l a < / K e y > < / a : K e y > < a : V a l u e   i : t y p e = " M e a s u r e G r i d V i e w S t a t e I D i a g r a m T a g A d d i t i o n a l I n f o " / > < / a : K e y V a l u e O f D i a g r a m O b j e c t K e y a n y T y p e z b w N T n L X > < a : K e y V a l u e O f D i a g r a m O b j e c t K e y a n y T y p e z b w N T n L X > < a : K e y > < K e y > M e a s u r e s \ M a x   o f   O r d e r _ i d \ T a g I n f o \ V a l u e < / K e y > < / a : K e y > < a : V a l u e   i : t y p e = " M e a s u r e G r i d V i e w S t a t e I D i a g r a m T a g A d d i t i o n a l I n f o " / > < / a : K e y V a l u e O f D i a g r a m O b j e c t K e y a n y T y p e z b w N T n L X > < a : K e y V a l u e O f D i a g r a m O b j e c t K e y a n y T y p e z b w N T n L X > < a : K e y > < K e y > M e a s u r e s \ S u m   o f   P r i c e < / K e y > < / a : K e y > < a : V a l u e   i : t y p e = " M e a s u r e G r i d N o d e V i e w S t a t e " > < C o l u m n > 1 1 < / 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 C o l u m n s \ c l i e n t _ i d < / K e y > < / a : K e y > < a : V a l u e   i : t y p e = " M e a s u r e G r i d N o d e V i e w S t a t e " > < C o l u m n > 1 < / C o l u m n > < L a y e d O u t > t r u e < / L a y e d O u t > < / a : V a l u e > < / a : K e y V a l u e O f D i a g r a m O b j e c t K e y a n y T y p e z b w N T n L X > < a : K e y V a l u e O f D i a g r a m O b j e c t K e y a n y T y p e z b w N T n L X > < a : K e y > < K e y > C o l u m n s \ F i r s t _ a n d _ L a s t _ n a m e < / K e y > < / a : K e y > < a : V a l u e   i : t y p e = " M e a s u r e G r i d N o d e V i e w S t a t e " > < C o l u m n > 2 < / C o l u m n > < L a y e d O u t > t r u e < / L a y e d O u t > < / a : V a l u e > < / a : K e y V a l u e O f D i a g r a m O b j e c t K e y a n y T y p e z b w N T n L X > < a : K e y V a l u e O f D i a g r a m O b j e c t K e y a n y T y p e z b w N T n L X > < a : K e y > < K e y > C o l u m n s \ C l i e n t s _ s e x < / K e y > < / a : K e y > < a : V a l u e   i : t y p e = " M e a s u r e G r i d N o d e V i e w S t a t e " > < C o l u m n > 3 < / C o l u m n > < L a y e d O u t > t r u e < / L a y e d O u t > < / a : V a l u e > < / a : K e y V a l u e O f D i a g r a m O b j e c t K e y a n y T y p e z b w N T n L X > < a : K e y V a l u e O f D i a g r a m O b j e c t K e y a n y T y p e z b w N T n L X > < a : K e y > < K e y > C o l u m n s \ r e s t a u r a n t _ i d < / K e y > < / a : K e y > < a : V a l u e   i : t y p e = " M e a s u r e G r i d N o d e V i e w S t a t e " > < C o l u m n > 4 < / C o l u m n > < L a y e d O u t > t r u e < / L a y e d O u t > < / a : V a l u e > < / a : K e y V a l u e O f D i a g r a m O b j e c t K e y a n y T y p e z b w N T n L X > < a : K e y V a l u e O f D i a g r a m O b j e c t K e y a n y T y p e z b w N T n L X > < a : K e y > < K e y > C o l u m n s \ R e s t a u r a n t _ n a m e < / K e y > < / a : K e y > < a : V a l u e   i : t y p e = " M e a s u r e G r i d N o d e V i e w S t a t e " > < C o l u m n > 5 < / C o l u m n > < L a y e d O u t > t r u e < / L a y e d O u t > < / a : V a l u e > < / a : K e y V a l u e O f D i a g r a m O b j e c t K e y a n y T y p e z b w N T n L X > < a : K e y V a l u e O f D i a g r a m O b j e c t K e y a n y T y p e z b w N T n L X > < a : K e y > < K e y > C o l u m n s \ R e s t a u r a n t _ t y p e < / K e y > < / a : K e y > < a : V a l u e   i : t y p e = " M e a s u r e G r i d N o d e V i e w S t a t e " > < C o l u m n > 6 < / C o l u m n > < L a y e d O u t > t r u e < / L a y e d O u t > < / a : V a l u e > < / a : K e y V a l u e O f D i a g r a m O b j e c t K e y a n y T y p e z b w N T n L X > < a : K e y V a l u e O f D i a g r a m O b j e c t K e y a n y T y p e z b w N T n L X > < a : K e y > < K e y > C o l u m n s \ m e a l _ i d < / K e y > < / a : K e y > < a : V a l u e   i : t y p e = " M e a s u r e G r i d N o d e V i e w S t a t e " > < C o l u m n > 7 < / C o l u m n > < L a y e d O u t > t r u e < / L a y e d O u t > < / a : V a l u e > < / a : K e y V a l u e O f D i a g r a m O b j e c t K e y a n y T y p e z b w N T n L X > < a : K e y V a l u e O f D i a g r a m O b j e c t K e y a n y T y p e z b w N T n L X > < a : K e y > < K e y > C o l u m n s \ M e a l _ n a m e < / K e y > < / a : K e y > < a : V a l u e   i : t y p e = " M e a s u r e G r i d N o d e V i e w S t a t e " > < C o l u m n > 8 < / C o l u m n > < L a y e d O u t > t r u e < / L a y e d O u t > < / a : V a l u e > < / a : K e y V a l u e O f D i a g r a m O b j e c t K e y a n y T y p e z b w N T n L X > < a : K e y V a l u e O f D i a g r a m O b j e c t K e y a n y T y p e z b w N T n L X > < a : K e y > < K e y > C o l u m n s \ h o t _ c o l d < / K e y > < / a : K e y > < a : V a l u e   i : t y p e = " M e a s u r e G r i d N o d e V i e w S t a t e " > < C o l u m n > 9 < / C o l u m n > < L a y e d O u t > t r u e < / L a y e d O u t > < / a : V a l u e > < / a : K e y V a l u e O f D i a g r a m O b j e c t K e y a n y T y p e z b w N T n L X > < a : K e y V a l u e O f D i a g r a m O b j e c t K e y a n y T y p e z b w N T n L X > < a : K e y > < K e y > C o l u m n s \ S e r v e _ t y p e < / 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 m e a l _ i d & g t ; - & l t ; M e a s u r e s \ m e a l _ i d & g t ; < / K e y > < / a : K e y > < a : V a l u e   i : t y p e = " M e a s u r e G r i d V i e w S t a t e I D i a g r a m L i n k " / > < / a : K e y V a l u e O f D i a g r a m O b j e c t K e y a n y T y p e z b w N T n L X > < a : K e y V a l u e O f D i a g r a m O b j e c t K e y a n y T y p e z b w N T n L X > < a : K e y > < K e y > L i n k s \ & l t ; C o l u m n s \ S u m   o f   m e a l _ i d & g t ; - & l t ; M e a s u r e s \ m e a l _ i d & g t ; \ C O L U M N < / K e y > < / a : K e y > < a : V a l u e   i : t y p e = " M e a s u r e G r i d V i e w S t a t e I D i a g r a m L i n k E n d p o i n t " / > < / a : K e y V a l u e O f D i a g r a m O b j e c t K e y a n y T y p e z b w N T n L X > < a : K e y V a l u e O f D i a g r a m O b j e c t K e y a n y T y p e z b w N T n L X > < a : K e y > < K e y > L i n k s \ & l t ; C o l u m n s \ S u m   o f   m e a l _ i d & g t ; - & l t ; M e a s u r e s \ m e a l _ i d & g t ; \ M E A S U R E < / K e y > < / a : K e y > < a : V a l u e   i : t y p e = " M e a s u r e G r i d V i e w S t a t e I D i a g r a m L i n k E n d p o i n t " / > < / a : K e y V a l u e O f D i a g r a m O b j e c t K e y a n y T y p e z b w N T n L X > < a : K e y V a l u e O f D i a g r a m O b j e c t K e y a n y T y p e z b w N T n L X > < a : K e y > < K e y > L i n k s \ & l t ; C o l u m n s \ D i s t i n c t   C o u n t   o f   m e a l _ i d & g t ; - & l t ; M e a s u r e s \ m e a l _ i d & g t ; < / K e y > < / a : K e y > < a : V a l u e   i : t y p e = " M e a s u r e G r i d V i e w S t a t e I D i a g r a m L i n k " / > < / a : K e y V a l u e O f D i a g r a m O b j e c t K e y a n y T y p e z b w N T n L X > < a : K e y V a l u e O f D i a g r a m O b j e c t K e y a n y T y p e z b w N T n L X > < a : K e y > < K e y > L i n k s \ & l t ; C o l u m n s \ D i s t i n c t   C o u n t   o f   m e a l _ i d & g t ; - & l t ; M e a s u r e s \ m e a l _ i d & g t ; \ C O L U M N < / K e y > < / a : K e y > < a : V a l u e   i : t y p e = " M e a s u r e G r i d V i e w S t a t e I D i a g r a m L i n k E n d p o i n t " / > < / a : K e y V a l u e O f D i a g r a m O b j e c t K e y a n y T y p e z b w N T n L X > < a : K e y V a l u e O f D i a g r a m O b j e c t K e y a n y T y p e z b w N T n L X > < a : K e y > < K e y > L i n k s \ & l t ; C o l u m n s \ D i s t i n c t   C o u n t   o f   m e a l _ i d & g t ; - & l t ; M e a s u r e s \ m e a l _ i d & g t ; \ M E A S U R E 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 C l i e n t s _ s e x & g t ; - & l t ; M e a s u r e s \ C l i e n t s _ s e x & g t ; < / K e y > < / a : K e y > < a : V a l u e   i : t y p e = " M e a s u r e G r i d V i e w S t a t e I D i a g r a m L i n k " / > < / a : K e y V a l u e O f D i a g r a m O b j e c t K e y a n y T y p e z b w N T n L X > < a : K e y V a l u e O f D i a g r a m O b j e c t K e y a n y T y p e z b w N T n L X > < a : K e y > < K e y > L i n k s \ & l t ; C o l u m n s \ C o u n t   o f   C l i e n t s _ s e x & g t ; - & l t ; M e a s u r e s \ C l i e n t s _ s e x & g t ; \ C O L U M N < / K e y > < / a : K e y > < a : V a l u e   i : t y p e = " M e a s u r e G r i d V i e w S t a t e I D i a g r a m L i n k E n d p o i n t " / > < / a : K e y V a l u e O f D i a g r a m O b j e c t K e y a n y T y p e z b w N T n L X > < a : K e y V a l u e O f D i a g r a m O b j e c t K e y a n y T y p e z b w N T n L X > < a : K e y > < K e y > L i n k s \ & l t ; C o l u m n s \ C o u n t   o f   C l i e n t s _ s e x & g t ; - & l t ; M e a s u r e s \ C l i e n t s _ s e x & g t ; \ M E A S U R E < / K e y > < / a : K e y > < a : V a l u e   i : t y p e = " M e a s u r e G r i d V i e w S t a t e I D i a g r a m L i n k E n d p o i n t " / > < / a : K e y V a l u e O f D i a g r a m O b j e c t K e y a n y T y p e z b w N T n L X > < a : K e y V a l u e O f D i a g r a m O b j e c t K e y a n y T y p e z b w N T n L X > < a : K e y > < K e y > L i n k s \ & l t ; C o l u m n s \ M a x   o f   O r d e r _ i d & g t ; - & l t ; M e a s u r e s \ O r d e r _ i d & g t ; < / K e y > < / a : K e y > < a : V a l u e   i : t y p e = " M e a s u r e G r i d V i e w S t a t e I D i a g r a m L i n k " / > < / a : K e y V a l u e O f D i a g r a m O b j e c t K e y a n y T y p e z b w N T n L X > < a : K e y V a l u e O f D i a g r a m O b j e c t K e y a n y T y p e z b w N T n L X > < a : K e y > < K e y > L i n k s \ & l t ; C o l u m n s \ M a x   o f   O r d e r _ i d & g t ; - & l t ; M e a s u r e s \ O r d e r _ i d & g t ; \ C O L U M N < / K e y > < / a : K e y > < a : V a l u e   i : t y p e = " M e a s u r e G r i d V i e w S t a t e I D i a g r a m L i n k E n d p o i n t " / > < / a : K e y V a l u e O f D i a g r a m O b j e c t K e y a n y T y p e z b w N T n L X > < a : K e y V a l u e O f D i a g r a m O b j e c t K e y a n y T y p e z b w N T n L X > < a : K e y > < K e y > L i n k s \ & l t ; C o l u m n s \ M a x   o f   O r d e r _ i d & g t ; - & l t ; M e a s u r e s \ O r d e r _ i d & g t ; \ M E A S U R E 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D i m _ C l i e n t s _ 2 3 2 a d 5 a 3 - a c d e - 4 4 c a - 8 d c a - 1 a 8 a 7 6 5 b 5 a f 9 " > < C u s t o m C o n t e n t > < ! [ C D A T A [ < T a b l e W i d g e t G r i d S e r i a l i z a t i o n   x m l n s : x s i = " h t t p : / / w w w . w 3 . o r g / 2 0 0 1 / X M L S c h e m a - i n s t a n c e "   x m l n s : x s d = " h t t p : / / w w w . w 3 . o r g / 2 0 0 1 / X M L S c h e m a " > < C o l u m n S u g g e s t e d T y p e   / > < C o l u m n F o r m a t   / > < C o l u m n A c c u r a c y   / > < C o l u m n C u r r e n c y S y m b o l   / > < C o l u m n P o s i t i v e P a t t e r n   / > < C o l u m n N e g a t i v e P a t t e r n   / > < C o l u m n W i d t h s > < i t e m > < k e y > < s t r i n g > C l i e n t _ i d < / s t r i n g > < / k e y > < v a l u e > < i n t > 1 0 9 < / i n t > < / v a l u e > < / i t e m > < i t e m > < k e y > < s t r i n g > F i r s t _ n a m e < / s t r i n g > < / k e y > < v a l u e > < i n t > 1 2 9 < / i n t > < / v a l u e > < / i t e m > < i t e m > < k e y > < s t r i n g > L a s t _ n a m e < / s t r i n g > < / k e y > < v a l u e > < i n t > 1 2 6 < / i n t > < / v a l u e > < / i t e m > < i t e m > < k e y > < s t r i n g > S e x < / s t r i n g > < / k e y > < v a l u e > < i n t > 6 9 < / i n t > < / v a l u e > < / i t e m > < i t e m > < k e y > < s t r i n g > M e m b e r _ e m a i l < / s t r i n g > < / k e y > < v a l u e > < i n t > 1 5 9 < / i n t > < / v a l u e > < / i t e m > < / C o l u m n W i d t h s > < C o l u m n D i s p l a y I n d e x > < i t e m > < k e y > < s t r i n g > C l i e n t _ i d < / s t r i n g > < / k e y > < v a l u e > < i n t > 0 < / i n t > < / v a l u e > < / i t e m > < i t e m > < k e y > < s t r i n g > F i r s t _ n a m e < / s t r i n g > < / k e y > < v a l u e > < i n t > 1 < / i n t > < / v a l u e > < / i t e m > < i t e m > < k e y > < s t r i n g > L a s t _ n a m e < / s t r i n g > < / k e y > < v a l u e > < i n t > 2 < / i n t > < / v a l u e > < / i t e m > < i t e m > < k e y > < s t r i n g > S e x < / s t r i n g > < / k e y > < v a l u e > < i n t > 3 < / i n t > < / v a l u e > < / i t e m > < i t e m > < k e y > < s t r i n g > M e m b e r _ e m a i l < / 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D i m _ m e a l s _ 2 7 9 3 8 e a 1 - d d 3 c - 4 8 0 d - 8 b 1 1 - 2 8 6 b b f 4 c b 4 c e " > < C u s t o m C o n t e n t > < ! [ C D A T A [ < T a b l e W i d g e t G r i d S e r i a l i z a t i o n   x m l n s : x s i = " h t t p : / / w w w . w 3 . o r g / 2 0 0 1 / X M L S c h e m a - i n s t a n c e "   x m l n s : x s d = " h t t p : / / w w w . w 3 . o r g / 2 0 0 1 / X M L S c h e m a " > < C o l u m n S u g g e s t e d T y p e   / > < C o l u m n F o r m a t   / > < C o l u m n A c c u r a c y   / > < C o l u m n C u r r e n c y S y m b o l   / > < C o l u m n P o s i t i v e P a t t e r n   / > < C o l u m n N e g a t i v e P a t t e r n   / > < C o l u m n W i d t h s > < i t e m > < k e y > < s t r i n g > m e a l _ i d < / s t r i n g > < / k e y > < v a l u e > < i n t > 1 0 3 < / i n t > < / v a l u e > < / i t e m > < i t e m > < k e y > < s t r i n g > m e a l _ n a m e < / s t r i n g > < / k e y > < v a l u e > < i n t > 1 3 2 < / i n t > < / v a l u e > < / i t e m > < i t e m > < k e y > < s t r i n g > h o t _ c o l d < / s t r i n g > < / k e y > < v a l u e > < i n t > 1 1 0 < / i n t > < / v a l u e > < / i t e m > < i t e m > < k e y > < s t r i n g > s e r v e _ t y p e < / s t r i n g > < / k e y > < v a l u e > < i n t > 1 2 8 < / i n t > < / v a l u e > < / i t e m > < i t e m > < k e y > < s t r i n g > r e s t a u r a n t _ n a m e < / s t r i n g > < / k e y > < v a l u e > < i n t > 1 7 6 < / i n t > < / v a l u e > < / i t e m > < i t e m > < k e y > < s t r i n g > p r i c e < / s t r i n g > < / k e y > < v a l u e > < i n t > 8 1 < / i n t > < / v a l u e > < / i t e m > < / C o l u m n W i d t h s > < C o l u m n D i s p l a y I n d e x > < i t e m > < k e y > < s t r i n g > m e a l _ i d < / s t r i n g > < / k e y > < v a l u e > < i n t > 0 < / i n t > < / v a l u e > < / i t e m > < i t e m > < k e y > < s t r i n g > m e a l _ n a m e < / s t r i n g > < / k e y > < v a l u e > < i n t > 1 < / i n t > < / v a l u e > < / i t e m > < i t e m > < k e y > < s t r i n g > h o t _ c o l d < / s t r i n g > < / k e y > < v a l u e > < i n t > 2 < / i n t > < / v a l u e > < / i t e m > < i t e m > < k e y > < s t r i n g > s e r v e _ t y p e < / s t r i n g > < / k e y > < v a l u e > < i n t > 3 < / i n t > < / v a l u e > < / i t e m > < i t e m > < k e y > < s t r i n g > r e s t a u r a n t _ n a m e < / 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 2 0 2 4 - 0 1 - 2 0 T 1 7 : 4 4 : 0 4 . 1 5 8 5 7 5 3 + 0 1 : 0 0 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T a b l e X M L _ D i m _ r e s t a u r a n t s _ 0 f 5 4 9 b 9 5 - 3 9 f 8 - 4 c 1 b - b f a 0 - c 5 5 5 8 6 c 5 e 2 c 6 " > < C u s t o m C o n t e n t > < ! [ C D A T A [ < T a b l e W i d g e t G r i d S e r i a l i z a t i o n   x m l n s : x s i = " h t t p : / / w w w . w 3 . o r g / 2 0 0 1 / X M L S c h e m a - i n s t a n c e "   x m l n s : x s d = " h t t p : / / w w w . w 3 . o r g / 2 0 0 1 / X M L S c h e m a " > < C o l u m n S u g g e s t e d T y p e   / > < C o l u m n F o r m a t   / > < C o l u m n A c c u r a c y   / > < C o l u m n C u r r e n c y S y m b o l   / > < C o l u m n P o s i t i v e P a t t e r n   / > < C o l u m n N e g a t i v e P a t t e r n   / > < C o l u m n W i d t h s > < i t e m > < k e y > < s t r i n g > r e s t a u r a n t _ i d < / s t r i n g > < / k e y > < v a l u e > < i n t > 1 4 7 < / i n t > < / v a l u e > < / i t e m > < i t e m > < k e y > < s t r i n g > r e s t a u r a n t _ n a m e < / s t r i n g > < / k e y > < v a l u e > < i n t > 1 7 6 < / i n t > < / v a l u e > < / i t e m > < i t e m > < k e y > < s t r i n g > r e s t a u r a n t _ t y p e < / s t r i n g > < / k e y > < v a l u e > < i n t > 1 6 7 < / i n t > < / v a l u e > < / i t e m > < / C o l u m n W i d t h s > < C o l u m n D i s p l a y I n d e x > < i t e m > < k e y > < s t r i n g > r e s t a u r a n t _ i d < / s t r i n g > < / k e y > < v a l u e > < i n t > 0 < / i n t > < / v a l u e > < / i t e m > < i t e m > < k e y > < s t r i n g > r e s t a u r a n t _ n a m e < / s t r i n g > < / k e y > < v a l u e > < i n t > 1 < / i n t > < / v a l u e > < / i t e m > < i t e m > < k e y > < s t r i n g > r e s t a u r a n t _ t y p e 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F a c t _ o r d e r s _ 7 3 d 4 0 8 9 f - d f 2 d - 4 1 f 5 - 9 a 7 d - 7 1 5 b 2 9 7 c a 9 1 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 C o l u m n s \ M e m b e r _ e m a i l 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 D i m _ m e a l s 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 D i m _ m e a l s 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 C o l u m n s \ m e a l _ i d < / K e y > < / a : K e y > < a : V a l u e   i : t y p e = " T a b l e W i d g e t B a s e V i e w S t a t e " / > < / a : K e y V a l u e O f D i a g r a m O b j e c t K e y a n y T y p e z b w N T n L X > < a : K e y V a l u e O f D i a g r a m O b j e c t K e y a n y T y p e z b w N T n L X > < a : K e y > < K e y > C o l u m n s \ m e a l _ n a m e < / K e y > < / a : K e y > < a : V a l u e   i : t y p e = " T a b l e W i d g e t B a s e V i e w S t a t e " / > < / a : K e y V a l u e O f D i a g r a m O b j e c t K e y a n y T y p e z b w N T n L X > < a : K e y V a l u e O f D i a g r a m O b j e c t K e y a n y T y p e z b w N T n L X > < a : K e y > < K e y > C o l u m n s \ h o t _ c o l d < / K e y > < / a : K e y > < a : V a l u e   i : t y p e = " T a b l e W i d g e t B a s e V i e w S t a t e " / > < / a : K e y V a l u e O f D i a g r a m O b j e c t K e y a n y T y p e z b w N T n L X > < a : K e y V a l u e O f D i a g r a m O b j e c t K e y a n y T y p e z b w N T n L X > < a : K e y > < K e y > C o l u m n s \ s e r v e _ t y p e < / K e y > < / a : K e y > < a : V a l u e   i : t y p e = " T a b l e W i d g e t B a s e V i e w S t a t e " / > < / a : K e y V a l u e O f D i a g r a m O b j e c t K e y a n y T y p e z b w N T n L X > < a : K e y V a l u e O f D i a g r a m O b j e c t K e y a n y T y p e z b w N T n L X > < a : K e y > < K e y > C o l u m n s \ r e s t a u r a n t _ n a m e 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 D i m _ r e s t a u r a n t s 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 D i m _ r e s t a u r a n t s 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 C o l u m n s \ r e s t a u r a n t _ n a m e < / K e y > < / a : K e y > < a : V a l u e   i : t y p e = " T a b l e W i d g e t B a s e V i e w S t a t e " / > < / a : K e y V a l u e O f D i a g r a m O b j e c t K e y a n y T y p e z b w N T n L X > < a : K e y V a l u e O f D i a g r a m O b j e c t K e y a n y T y p e z b w N T n L X > < a : K e y > < K e y > C o l u m n s \ r e s t a u r a n t _ t y p e 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 C o l u m n s \ F i r s t _ a n d _ L a s t _ n a m e < / K e y > < / a : K e y > < a : V a l u e   i : t y p e = " T a b l e W i d g e t B a s e V i e w S t a t e " / > < / a : K e y V a l u e O f D i a g r a m O b j e c t K e y a n y T y p e z b w N T n L X > < a : K e y V a l u e O f D i a g r a m O b j e c t K e y a n y T y p e z b w N T n L X > < a : K e y > < K e y > C o l u m n s \ C l i e n t s _ s e x < / 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 C o l u m n s \ R e s t a u r a n t _ n a m e < / K e y > < / a : K e y > < a : V a l u e   i : t y p e = " T a b l e W i d g e t B a s e V i e w S t a t e " / > < / a : K e y V a l u e O f D i a g r a m O b j e c t K e y a n y T y p e z b w N T n L X > < a : K e y V a l u e O f D i a g r a m O b j e c t K e y a n y T y p e z b w N T n L X > < a : K e y > < K e y > C o l u m n s \ R e s t a u r a n t _ t y p e < / K e y > < / a : K e y > < a : V a l u e   i : t y p e = " T a b l e W i d g e t B a s e V i e w S t a t e " / > < / a : K e y V a l u e O f D i a g r a m O b j e c t K e y a n y T y p e z b w N T n L X > < a : K e y V a l u e O f D i a g r a m O b j e c t K e y a n y T y p e z b w N T n L X > < a : K e y > < K e y > C o l u m n s \ m e a l _ i d < / K e y > < / a : K e y > < a : V a l u e   i : t y p e = " T a b l e W i d g e t B a s e V i e w S t a t e " / > < / a : K e y V a l u e O f D i a g r a m O b j e c t K e y a n y T y p e z b w N T n L X > < a : K e y V a l u e O f D i a g r a m O b j e c t K e y a n y T y p e z b w N T n L X > < a : K e y > < K e y > C o l u m n s \ M e a l _ n a m e < / K e y > < / a : K e y > < a : V a l u e   i : t y p e = " T a b l e W i d g e t B a s e V i e w S t a t e " / > < / a : K e y V a l u e O f D i a g r a m O b j e c t K e y a n y T y p e z b w N T n L X > < a : K e y V a l u e O f D i a g r a m O b j e c t K e y a n y T y p e z b w N T n L X > < a : K e y > < K e y > C o l u m n s \ h o t _ c o l d < / K e y > < / a : K e y > < a : V a l u e   i : t y p e = " T a b l e W i d g e t B a s e V i e w S t a t e " / > < / a : K e y V a l u e O f D i a g r a m O b j e c t K e y a n y T y p e z b w N T n L X > < a : K e y V a l u e O f D i a g r a m O b j e c t K e y a n y T y p e z b w N T n L X > < a : K e y > < K e y > C o l u m n s \ S e r v e _ t y p e 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483F979-FEE6-44E6-A843-592382751F98}">
  <ds:schemaRefs/>
</ds:datastoreItem>
</file>

<file path=customXml/itemProps10.xml><?xml version="1.0" encoding="utf-8"?>
<ds:datastoreItem xmlns:ds="http://schemas.openxmlformats.org/officeDocument/2006/customXml" ds:itemID="{15CE9F6F-48C7-4A4E-97E2-00889A7F9B81}">
  <ds:schemaRefs/>
</ds:datastoreItem>
</file>

<file path=customXml/itemProps11.xml><?xml version="1.0" encoding="utf-8"?>
<ds:datastoreItem xmlns:ds="http://schemas.openxmlformats.org/officeDocument/2006/customXml" ds:itemID="{15134BA7-0DA3-48DE-8247-D1160CF7E9F8}">
  <ds:schemaRefs/>
</ds:datastoreItem>
</file>

<file path=customXml/itemProps12.xml><?xml version="1.0" encoding="utf-8"?>
<ds:datastoreItem xmlns:ds="http://schemas.openxmlformats.org/officeDocument/2006/customXml" ds:itemID="{A457422F-FD71-4E14-B931-46162D6CE664}">
  <ds:schemaRefs>
    <ds:schemaRef ds:uri="http://schemas.microsoft.com/DataMashup"/>
  </ds:schemaRefs>
</ds:datastoreItem>
</file>

<file path=customXml/itemProps13.xml><?xml version="1.0" encoding="utf-8"?>
<ds:datastoreItem xmlns:ds="http://schemas.openxmlformats.org/officeDocument/2006/customXml" ds:itemID="{FE846C4B-9D70-45BE-A909-A4D022CBC201}">
  <ds:schemaRefs/>
</ds:datastoreItem>
</file>

<file path=customXml/itemProps14.xml><?xml version="1.0" encoding="utf-8"?>
<ds:datastoreItem xmlns:ds="http://schemas.openxmlformats.org/officeDocument/2006/customXml" ds:itemID="{3799AB09-D3C3-41C1-A4CD-BB55CFDD8F2D}">
  <ds:schemaRefs/>
</ds:datastoreItem>
</file>

<file path=customXml/itemProps15.xml><?xml version="1.0" encoding="utf-8"?>
<ds:datastoreItem xmlns:ds="http://schemas.openxmlformats.org/officeDocument/2006/customXml" ds:itemID="{BAAC52E1-19D1-4E3A-8F08-7FD72A3B1ED6}">
  <ds:schemaRefs/>
</ds:datastoreItem>
</file>

<file path=customXml/itemProps16.xml><?xml version="1.0" encoding="utf-8"?>
<ds:datastoreItem xmlns:ds="http://schemas.openxmlformats.org/officeDocument/2006/customXml" ds:itemID="{9F4B05DE-4763-43CD-9E08-4BA59AFB77A2}">
  <ds:schemaRefs/>
</ds:datastoreItem>
</file>

<file path=customXml/itemProps17.xml><?xml version="1.0" encoding="utf-8"?>
<ds:datastoreItem xmlns:ds="http://schemas.openxmlformats.org/officeDocument/2006/customXml" ds:itemID="{B1926F37-E621-4DF3-8E3D-7C2F0AF41467}">
  <ds:schemaRefs/>
</ds:datastoreItem>
</file>

<file path=customXml/itemProps18.xml><?xml version="1.0" encoding="utf-8"?>
<ds:datastoreItem xmlns:ds="http://schemas.openxmlformats.org/officeDocument/2006/customXml" ds:itemID="{CCBCF966-E42A-4D51-8E06-49A4C163875B}">
  <ds:schemaRefs/>
</ds:datastoreItem>
</file>

<file path=customXml/itemProps19.xml><?xml version="1.0" encoding="utf-8"?>
<ds:datastoreItem xmlns:ds="http://schemas.openxmlformats.org/officeDocument/2006/customXml" ds:itemID="{AA68BE78-A42A-47BB-90D3-6F62093A4D9F}">
  <ds:schemaRefs/>
</ds:datastoreItem>
</file>

<file path=customXml/itemProps2.xml><?xml version="1.0" encoding="utf-8"?>
<ds:datastoreItem xmlns:ds="http://schemas.openxmlformats.org/officeDocument/2006/customXml" ds:itemID="{12EBAF56-92C6-4CF4-BB4B-4F4C0691EF78}">
  <ds:schemaRefs/>
</ds:datastoreItem>
</file>

<file path=customXml/itemProps20.xml><?xml version="1.0" encoding="utf-8"?>
<ds:datastoreItem xmlns:ds="http://schemas.openxmlformats.org/officeDocument/2006/customXml" ds:itemID="{060B76F2-34F3-40A8-82BF-E37E4D05B855}">
  <ds:schemaRefs/>
</ds:datastoreItem>
</file>

<file path=customXml/itemProps3.xml><?xml version="1.0" encoding="utf-8"?>
<ds:datastoreItem xmlns:ds="http://schemas.openxmlformats.org/officeDocument/2006/customXml" ds:itemID="{4C572772-AF9B-4A1B-8342-7B4AE0E9A268}">
  <ds:schemaRefs/>
</ds:datastoreItem>
</file>

<file path=customXml/itemProps4.xml><?xml version="1.0" encoding="utf-8"?>
<ds:datastoreItem xmlns:ds="http://schemas.openxmlformats.org/officeDocument/2006/customXml" ds:itemID="{3BD3A563-E030-4E8B-9844-6168B8896A21}">
  <ds:schemaRefs/>
</ds:datastoreItem>
</file>

<file path=customXml/itemProps5.xml><?xml version="1.0" encoding="utf-8"?>
<ds:datastoreItem xmlns:ds="http://schemas.openxmlformats.org/officeDocument/2006/customXml" ds:itemID="{84A34315-6A41-4733-8C3D-80D81AA29E5F}">
  <ds:schemaRefs/>
</ds:datastoreItem>
</file>

<file path=customXml/itemProps6.xml><?xml version="1.0" encoding="utf-8"?>
<ds:datastoreItem xmlns:ds="http://schemas.openxmlformats.org/officeDocument/2006/customXml" ds:itemID="{D84D87A7-8E55-491F-BA1A-8B569E0B089A}">
  <ds:schemaRefs/>
</ds:datastoreItem>
</file>

<file path=customXml/itemProps7.xml><?xml version="1.0" encoding="utf-8"?>
<ds:datastoreItem xmlns:ds="http://schemas.openxmlformats.org/officeDocument/2006/customXml" ds:itemID="{C8B0A126-1755-4C72-8DEB-557AB3C600A7}">
  <ds:schemaRefs/>
</ds:datastoreItem>
</file>

<file path=customXml/itemProps8.xml><?xml version="1.0" encoding="utf-8"?>
<ds:datastoreItem xmlns:ds="http://schemas.openxmlformats.org/officeDocument/2006/customXml" ds:itemID="{A85F698F-27BC-4AA8-984F-BFE4E358A93B}">
  <ds:schemaRefs/>
</ds:datastoreItem>
</file>

<file path=customXml/itemProps9.xml><?xml version="1.0" encoding="utf-8"?>
<ds:datastoreItem xmlns:ds="http://schemas.openxmlformats.org/officeDocument/2006/customXml" ds:itemID="{53433A69-CC31-4A81-98D7-0706BC68A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OLAP_CUBE</vt:lpstr>
      <vt:lpstr>OLAP_Process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wala marzouki</dc:creator>
  <cp:lastModifiedBy>wala marzouki</cp:lastModifiedBy>
  <dcterms:created xsi:type="dcterms:W3CDTF">2024-01-20T14:20:17Z</dcterms:created>
  <dcterms:modified xsi:type="dcterms:W3CDTF">2024-01-20T19:49:14Z</dcterms:modified>
</cp:coreProperties>
</file>