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4.wmf" ContentType="image/x-w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ales Record" sheetId="1" state="visible" r:id="rId3"/>
    <sheet name="Purchase Record" sheetId="2" state="visible" r:id="rId4"/>
    <sheet name="Trader Announcement" sheetId="3" state="visible" r:id="rId5"/>
    <sheet name="Reciept" sheetId="4" state="visible" r:id="rId6"/>
    <sheet name="Gun Sales" sheetId="5" state="visible" r:id="rId7"/>
    <sheet name="Trader Prices - Buy" sheetId="6" state="visible" r:id="rId8"/>
    <sheet name="Trader Prices - Sell" sheetId="7" state="visible" r:id="rId9"/>
    <sheet name="Economy" sheetId="8" state="visible" r:id="rId10"/>
  </sheets>
  <definedNames>
    <definedName function="false" hidden="true" localSheetId="3" name="_xlnm._FilterDatabase" vbProcedure="false">Reciept!$B$4:$E$20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<sst xmlns="http://schemas.openxmlformats.org/spreadsheetml/2006/main" count="333" uniqueCount="142">
  <si>
    <t xml:space="preserve">Weekly Sales:</t>
  </si>
  <si>
    <t xml:space="preserve">Target</t>
  </si>
  <si>
    <t xml:space="preserve">Bear Pelts</t>
  </si>
  <si>
    <t xml:space="preserve">Deer Hides</t>
  </si>
  <si>
    <t xml:space="preserve">Weed</t>
  </si>
  <si>
    <t xml:space="preserve">Cigarettes</t>
  </si>
  <si>
    <t xml:space="preserve">Pristine Deer Pelt</t>
  </si>
  <si>
    <t xml:space="preserve">Deer Pelt</t>
  </si>
  <si>
    <t xml:space="preserve">Pristine Bear Pelt</t>
  </si>
  <si>
    <t xml:space="preserve">Bear Pelt</t>
  </si>
  <si>
    <t xml:space="preserve">Pristine Hare Pelt</t>
  </si>
  <si>
    <t xml:space="preserve">Hare Pelt</t>
  </si>
  <si>
    <t xml:space="preserve">Leather Full Stack</t>
  </si>
  <si>
    <t xml:space="preserve">Weed Bud</t>
  </si>
  <si>
    <t xml:space="preserve">Radio</t>
  </si>
  <si>
    <t xml:space="preserve">Cassettes</t>
  </si>
  <si>
    <t xml:space="preserve">Mess  Tin</t>
  </si>
  <si>
    <t xml:space="preserve">Spray can</t>
  </si>
  <si>
    <t xml:space="preserve">Book - Call of the wild</t>
  </si>
  <si>
    <t xml:space="preserve">Book - The Bible</t>
  </si>
  <si>
    <t xml:space="preserve">Us</t>
  </si>
  <si>
    <t xml:space="preserve">Branx</t>
  </si>
  <si>
    <t xml:space="preserve">Abyss</t>
  </si>
  <si>
    <t xml:space="preserve">ddotcaz</t>
  </si>
  <si>
    <t xml:space="preserve">Bandit</t>
  </si>
  <si>
    <t xml:space="preserve">Goss</t>
  </si>
  <si>
    <t xml:space="preserve">abyss</t>
  </si>
  <si>
    <t xml:space="preserve">LoneSurvivor</t>
  </si>
  <si>
    <t xml:space="preserve">Bud</t>
  </si>
  <si>
    <t xml:space="preserve">Cassette</t>
  </si>
  <si>
    <t xml:space="preserve">Call of the wild</t>
  </si>
  <si>
    <t xml:space="preserve">Bible</t>
  </si>
  <si>
    <t xml:space="preserve">Traded in last week</t>
  </si>
  <si>
    <t xml:space="preserve">Item</t>
  </si>
  <si>
    <t xml:space="preserve">Sales</t>
  </si>
  <si>
    <t xml:space="preserve">Total Value</t>
  </si>
  <si>
    <t xml:space="preserve">X</t>
  </si>
  <si>
    <t xml:space="preserve">LIVONIA TRADER – RECEIPT</t>
  </si>
  <si>
    <t xml:space="preserve"> - X</t>
  </si>
  <si>
    <t xml:space="preserve"> /3</t>
  </si>
  <si>
    <t xml:space="preserve"> /2</t>
  </si>
  <si>
    <t xml:space="preserve">TOTAL:</t>
  </si>
  <si>
    <t xml:space="preserve">We Buy!</t>
  </si>
  <si>
    <t xml:space="preserve">We Buy:</t>
  </si>
  <si>
    <t xml:space="preserve">Demand</t>
  </si>
  <si>
    <t xml:space="preserve">Price</t>
  </si>
  <si>
    <t xml:space="preserve">Low</t>
  </si>
  <si>
    <t xml:space="preserve">High</t>
  </si>
  <si>
    <t xml:space="preserve"> -</t>
  </si>
  <si>
    <t xml:space="preserve">Very High</t>
  </si>
  <si>
    <t xml:space="preserve">* Tier 3 Military</t>
  </si>
  <si>
    <t xml:space="preserve">* Industrial sites / Farms</t>
  </si>
  <si>
    <t xml:space="preserve">* Hunting locations and on hunter zombies</t>
  </si>
  <si>
    <t xml:space="preserve">* Priest Zombies / churches and the Prison</t>
  </si>
  <si>
    <t xml:space="preserve">We Sell!</t>
  </si>
  <si>
    <t xml:space="preserve">Base Supplies</t>
  </si>
  <si>
    <t xml:space="preserve">Assault Rifels</t>
  </si>
  <si>
    <t xml:space="preserve">Combination Lock</t>
  </si>
  <si>
    <t xml:space="preserve"> - </t>
  </si>
  <si>
    <t xml:space="preserve">LAR</t>
  </si>
  <si>
    <t xml:space="preserve">Box of nails</t>
  </si>
  <si>
    <t xml:space="preserve">AUR-AX</t>
  </si>
  <si>
    <t xml:space="preserve">KAM</t>
  </si>
  <si>
    <t xml:space="preserve">Sniper Rifels</t>
  </si>
  <si>
    <t xml:space="preserve">M4-A1</t>
  </si>
  <si>
    <t xml:space="preserve">CR-550 Savanna</t>
  </si>
  <si>
    <t xml:space="preserve">S-VAL</t>
  </si>
  <si>
    <t xml:space="preserve">DMR</t>
  </si>
  <si>
    <t xml:space="preserve">VSS</t>
  </si>
  <si>
    <t xml:space="preserve">PIONEER</t>
  </si>
  <si>
    <t xml:space="preserve">KA-101</t>
  </si>
  <si>
    <t xml:space="preserve">VS-89</t>
  </si>
  <si>
    <t xml:space="preserve">M16-A2</t>
  </si>
  <si>
    <t xml:space="preserve">VSD</t>
  </si>
  <si>
    <t xml:space="preserve">AUR-A1</t>
  </si>
  <si>
    <t xml:space="preserve">TUNDRA</t>
  </si>
  <si>
    <t xml:space="preserve">KA-74</t>
  </si>
  <si>
    <t xml:space="preserve">BLAZE</t>
  </si>
  <si>
    <t xml:space="preserve">VIKHR</t>
  </si>
  <si>
    <t xml:space="preserve">CR-527</t>
  </si>
  <si>
    <t xml:space="preserve">Inventory slot price</t>
  </si>
  <si>
    <t xml:space="preserve">Zds</t>
  </si>
  <si>
    <t xml:space="preserve">Locations</t>
  </si>
  <si>
    <t xml:space="preserve">slots</t>
  </si>
  <si>
    <t xml:space="preserve">Base Price</t>
  </si>
  <si>
    <t xml:space="preserve">Rarity</t>
  </si>
  <si>
    <t xml:space="preserve">Effort</t>
  </si>
  <si>
    <t xml:space="preserve">Pristine Bonus</t>
  </si>
  <si>
    <t xml:space="preserve">All Zombies</t>
  </si>
  <si>
    <t xml:space="preserve">Specific Zombies</t>
  </si>
  <si>
    <t xml:space="preserve">Towns</t>
  </si>
  <si>
    <t xml:space="preserve">Villages</t>
  </si>
  <si>
    <t xml:space="preserve">Farm</t>
  </si>
  <si>
    <t xml:space="preserve">Hunting</t>
  </si>
  <si>
    <t xml:space="preserve">Industrial</t>
  </si>
  <si>
    <t xml:space="preserve">Police</t>
  </si>
  <si>
    <t xml:space="preserve">Military</t>
  </si>
  <si>
    <t xml:space="preserve">Prison</t>
  </si>
  <si>
    <t xml:space="preserve">Bunker</t>
  </si>
  <si>
    <t xml:space="preserve">x</t>
  </si>
  <si>
    <t xml:space="preserve">Books</t>
  </si>
  <si>
    <t xml:space="preserve">Pens</t>
  </si>
  <si>
    <t xml:space="preserve">&lt;tag name="shelves"/&gt;</t>
  </si>
  <si>
    <t xml:space="preserve">&lt;usage name="Military"/&gt;</t>
  </si>
  <si>
    <t xml:space="preserve">&lt;value name="Tier2"/&gt;</t>
  </si>
  <si>
    <t xml:space="preserve">&lt;category name="weapons"/&gt;</t>
  </si>
  <si>
    <t xml:space="preserve">&lt;tag name="floor"/&gt;</t>
  </si>
  <si>
    <t xml:space="preserve">&lt;usage name="Police"/&gt;</t>
  </si>
  <si>
    <t xml:space="preserve">&lt;value name="Tier3"/&gt;</t>
  </si>
  <si>
    <t xml:space="preserve">&lt;category name="food"/&gt;</t>
  </si>
  <si>
    <t xml:space="preserve">&lt;usage name="Underground"/&gt;</t>
  </si>
  <si>
    <t xml:space="preserve">&lt;value name="Unique"/&gt;</t>
  </si>
  <si>
    <t xml:space="preserve">&lt;category name="clothes"/&gt;</t>
  </si>
  <si>
    <t xml:space="preserve">&lt;usagename="Medic"/&gt;</t>
  </si>
  <si>
    <t xml:space="preserve">&lt;category name="containers"/&gt;</t>
  </si>
  <si>
    <t xml:space="preserve">&lt;usage name="Industrial"/&gt;</t>
  </si>
  <si>
    <t xml:space="preserve">&lt;usage name="Firefighter"/&gt;</t>
  </si>
  <si>
    <t xml:space="preserve">&lt;category name="Explosives"/&gt;</t>
  </si>
  <si>
    <t xml:space="preserve">&lt;usage name="Town"/&gt;</t>
  </si>
  <si>
    <t xml:space="preserve">&lt;category name="lootdispatch"/&gt;</t>
  </si>
  <si>
    <t xml:space="preserve">&lt;usage name="Village"/&gt;</t>
  </si>
  <si>
    <t xml:space="preserve">&lt;usage name="Farm"/&gt;</t>
  </si>
  <si>
    <t xml:space="preserve">&lt;usage name="Office"/&gt;</t>
  </si>
  <si>
    <t xml:space="preserve">&lt;usage name="School"/&gt;</t>
  </si>
  <si>
    <t xml:space="preserve">&lt;usage name="Hunting"/&gt;</t>
  </si>
  <si>
    <t xml:space="preserve">&lt;usage name="Prison"/&gt;</t>
  </si>
  <si>
    <t xml:space="preserve">&lt;usage name="SeasonalEvent"/&gt;</t>
  </si>
  <si>
    <t xml:space="preserve">&lt;usage name="Lunapark"/&gt;</t>
  </si>
  <si>
    <t xml:space="preserve">&lt;type name="Pen_Black"&gt;</t>
  </si>
  <si>
    <t xml:space="preserve">&lt;type name="Pen_Blue"&gt;</t>
  </si>
  <si>
    <t xml:space="preserve">&lt;type name="Pen_Green"&gt;</t>
  </si>
  <si>
    <t xml:space="preserve">&lt;type name="Pen_Red"&gt;</t>
  </si>
  <si>
    <t xml:space="preserve">&lt;type name="CigarettePack_Chernamorka"&gt;</t>
  </si>
  <si>
    <t xml:space="preserve">&lt;type name="CigarettePack_Merkur"&gt;</t>
  </si>
  <si>
    <t xml:space="preserve">&lt;type name="CigarettePack_Partyzanka"&gt;</t>
  </si>
  <si>
    <t xml:space="preserve"> &lt;type name="Radio"&gt;</t>
  </si>
  <si>
    <t xml:space="preserve"> &lt;type name="Spraycan_Black"&gt;</t>
  </si>
  <si>
    <t xml:space="preserve"> &lt;type name="Spraycan_Green"&gt;</t>
  </si>
  <si>
    <t xml:space="preserve"> &lt;type name="MessTin"&gt;</t>
  </si>
  <si>
    <t xml:space="preserve"> &lt;type name="BookBible"&gt;</t>
  </si>
  <si>
    <t xml:space="preserve"> &lt;type name="Cassette"&gt;</t>
  </si>
  <si>
    <t xml:space="preserve"> &lt;type name="Cauldron"&gt;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</si>
</sst>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_-[$$-C09]* #,##0_-;\-[$$-C09]* #,##0_-;_-[$$-C09]* \-_-;_-@_-"/>
    <numFmt numFmtId="167" formatCode="_-[$$-C09]* #,##0.00_-;\-[$$-C09]* #,##0.00_-;_-[$$-C09]* \-??_-;_-@_-"/>
    <numFmt numFmtId="168" formatCode="[$$-C09]#,##0"/>
    <numFmt numFmtId="169" formatCode="[$$-C09]#,##0.0"/>
    <numFmt numFmtId="170" formatCode="[$$-2009]#,##0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Aptos Narrow"/>
      <family val="2"/>
      <charset val="1"/>
    </font>
    <font>
      <sz val="48"/>
      <color theme="0"/>
      <name val="Aptos Narrow"/>
      <family val="2"/>
      <charset val="1"/>
    </font>
    <font>
      <b val="true"/>
      <sz val="16"/>
      <color rgb="FFFF0000"/>
      <name val="Aptos Narrow"/>
      <family val="2"/>
      <charset val="1"/>
    </font>
    <font>
      <sz val="16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sz val="22"/>
      <color theme="0"/>
      <name val="Aptos Narrow"/>
      <family val="2"/>
      <charset val="1"/>
    </font>
    <font>
      <b val="true"/>
      <sz val="18"/>
      <color rgb="FFFF0000"/>
      <name val="Aptos Narrow"/>
      <family val="2"/>
      <charset val="1"/>
    </font>
    <font>
      <sz val="18"/>
      <color theme="0"/>
      <name val="Aptos Narrow"/>
      <family val="2"/>
      <charset val="1"/>
    </font>
    <font>
      <b val="true"/>
      <i val="true"/>
      <sz val="11"/>
      <color theme="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1C2118"/>
      </patternFill>
    </fill>
    <fill>
      <patternFill patternType="solid">
        <fgColor theme="0"/>
        <bgColor rgb="FFFFFFCC"/>
      </patternFill>
    </fill>
    <fill>
      <patternFill patternType="solid">
        <fgColor theme="3" tint="0.2499"/>
        <bgColor rgb="FF008080"/>
      </patternFill>
    </fill>
    <fill>
      <patternFill patternType="solid">
        <fgColor rgb="FF1C2118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ashed">
        <color theme="3" tint="0.24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21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wmf"/><Relationship Id="rId3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0</xdr:col>
      <xdr:colOff>304560</xdr:colOff>
      <xdr:row>20</xdr:row>
      <xdr:rowOff>60480</xdr:rowOff>
    </xdr:to>
    <xdr:sp>
      <xdr:nvSpPr>
        <xdr:cNvPr id="1" name="AutoShape 2" descr="Cannabis_Raw"/>
        <xdr:cNvSpPr/>
      </xdr:nvSpPr>
      <xdr:spPr>
        <a:xfrm>
          <a:off x="0" y="5219640"/>
          <a:ext cx="304560" cy="308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0</xdr:col>
      <xdr:colOff>304560</xdr:colOff>
      <xdr:row>21</xdr:row>
      <xdr:rowOff>146160</xdr:rowOff>
    </xdr:to>
    <xdr:sp>
      <xdr:nvSpPr>
        <xdr:cNvPr id="2" name="AutoShape 2" descr="Cannabis_Raw"/>
        <xdr:cNvSpPr/>
      </xdr:nvSpPr>
      <xdr:spPr>
        <a:xfrm>
          <a:off x="0" y="3600360"/>
          <a:ext cx="304560" cy="308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304560</xdr:colOff>
      <xdr:row>0</xdr:row>
      <xdr:rowOff>304560</xdr:rowOff>
    </xdr:to>
    <xdr:sp>
      <xdr:nvSpPr>
        <xdr:cNvPr id="3" name="AutoShape 1" descr="Livonia - DayZ Wiki"/>
        <xdr:cNvSpPr/>
      </xdr:nvSpPr>
      <xdr:spPr>
        <a:xfrm>
          <a:off x="4761360" y="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304560</xdr:colOff>
      <xdr:row>4</xdr:row>
      <xdr:rowOff>79560</xdr:rowOff>
    </xdr:to>
    <xdr:sp>
      <xdr:nvSpPr>
        <xdr:cNvPr id="4" name="AutoShape 2" descr="Livonia - DayZ Wiki"/>
        <xdr:cNvSpPr/>
      </xdr:nvSpPr>
      <xdr:spPr>
        <a:xfrm>
          <a:off x="5821560" y="1047600"/>
          <a:ext cx="304560" cy="298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111960</xdr:colOff>
      <xdr:row>1</xdr:row>
      <xdr:rowOff>16560</xdr:rowOff>
    </xdr:from>
    <xdr:to>
      <xdr:col>1</xdr:col>
      <xdr:colOff>37800</xdr:colOff>
      <xdr:row>1</xdr:row>
      <xdr:rowOff>490320</xdr:rowOff>
    </xdr:to>
    <xdr:pic>
      <xdr:nvPicPr>
        <xdr:cNvPr id="5" name="Picture 6"/>
        <xdr:cNvPicPr/>
      </xdr:nvPicPr>
      <xdr:blipFill>
        <a:blip r:embed="rId1"/>
        <a:stretch/>
      </xdr:blipFill>
      <xdr:spPr>
        <a:xfrm>
          <a:off x="111960" y="349920"/>
          <a:ext cx="456120" cy="473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8280</xdr:colOff>
      <xdr:row>20</xdr:row>
      <xdr:rowOff>112680</xdr:rowOff>
    </xdr:from>
    <xdr:to>
      <xdr:col>3</xdr:col>
      <xdr:colOff>307440</xdr:colOff>
      <xdr:row>22</xdr:row>
      <xdr:rowOff>232200</xdr:rowOff>
    </xdr:to>
    <xdr:pic>
      <xdr:nvPicPr>
        <xdr:cNvPr id="6" name="Picture 7" descr="Sold PNG Images Transparent Free Download"/>
        <xdr:cNvPicPr/>
      </xdr:nvPicPr>
      <xdr:blipFill>
        <a:blip r:embed="rId2"/>
        <a:stretch/>
      </xdr:blipFill>
      <xdr:spPr>
        <a:xfrm>
          <a:off x="1917000" y="3713040"/>
          <a:ext cx="652320" cy="519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160200</xdr:colOff>
      <xdr:row>8</xdr:row>
      <xdr:rowOff>137160</xdr:rowOff>
    </xdr:from>
    <xdr:to>
      <xdr:col>5</xdr:col>
      <xdr:colOff>251280</xdr:colOff>
      <xdr:row>13</xdr:row>
      <xdr:rowOff>70920</xdr:rowOff>
    </xdr:to>
    <xdr:pic>
      <xdr:nvPicPr>
        <xdr:cNvPr id="7" name="Picture 2" descr="Sold PNG Images Transparent Free Download"/>
        <xdr:cNvPicPr/>
      </xdr:nvPicPr>
      <xdr:blipFill>
        <a:blip r:embed="rId1"/>
        <a:stretch/>
      </xdr:blipFill>
      <xdr:spPr>
        <a:xfrm>
          <a:off x="3711240" y="1661040"/>
          <a:ext cx="1029960" cy="88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33480</xdr:colOff>
      <xdr:row>0</xdr:row>
      <xdr:rowOff>17280</xdr:rowOff>
    </xdr:from>
    <xdr:to>
      <xdr:col>5</xdr:col>
      <xdr:colOff>334800</xdr:colOff>
      <xdr:row>2</xdr:row>
      <xdr:rowOff>185040</xdr:rowOff>
    </xdr:to>
    <xdr:pic>
      <xdr:nvPicPr>
        <xdr:cNvPr id="8" name="Picture 3"/>
        <xdr:cNvPicPr/>
      </xdr:nvPicPr>
      <xdr:blipFill>
        <a:blip r:embed="rId2"/>
        <a:stretch/>
      </xdr:blipFill>
      <xdr:spPr>
        <a:xfrm>
          <a:off x="563760" y="17280"/>
          <a:ext cx="4260960" cy="54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698040</xdr:colOff>
      <xdr:row>14</xdr:row>
      <xdr:rowOff>9360</xdr:rowOff>
    </xdr:to>
    <xdr:pic>
      <xdr:nvPicPr>
        <xdr:cNvPr id="9" name="Image 1"/>
        <xdr:cNvPicPr/>
      </xdr:nvPicPr>
      <xdr:blipFill>
        <a:blip r:embed="rId3"/>
        <a:stretch/>
      </xdr:blipFill>
      <xdr:spPr>
        <a:xfrm>
          <a:off x="530280" y="571680"/>
          <a:ext cx="2512080" cy="210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image" Target="../media/image1.jpeg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1" sqref="M10:M11 A17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29.13"/>
    <col collapsed="false" customWidth="true" hidden="false" outlineLevel="0" max="2" min="2" style="0" width="4.28"/>
    <col collapsed="false" customWidth="true" hidden="false" outlineLevel="0" max="3" min="3" style="0" width="30.42"/>
    <col collapsed="false" customWidth="true" hidden="false" outlineLevel="0" max="4" min="4" style="0" width="13.71"/>
  </cols>
  <sheetData>
    <row r="2" customFormat="false" ht="15" hidden="false" customHeight="false" outlineLevel="0" collapsed="false">
      <c r="A2" s="0" t="s">
        <v>0</v>
      </c>
      <c r="B2" s="0" t="n">
        <v>4</v>
      </c>
      <c r="C2" s="1" t="n">
        <v>45977</v>
      </c>
      <c r="D2" s="1" t="n">
        <v>45985</v>
      </c>
    </row>
    <row r="3" customFormat="false" ht="15" hidden="false" customHeight="false" outlineLevel="0" collapsed="false">
      <c r="B3" s="0" t="s">
        <v>1</v>
      </c>
    </row>
    <row r="4" customFormat="false" ht="15" hidden="false" customHeight="false" outlineLevel="0" collapsed="false">
      <c r="A4" s="0" t="s">
        <v>2</v>
      </c>
      <c r="B4" s="0" t="n">
        <v>4</v>
      </c>
      <c r="C4" s="0" t="n">
        <v>6</v>
      </c>
      <c r="D4" s="0" t="n">
        <v>4</v>
      </c>
    </row>
    <row r="5" customFormat="false" ht="15" hidden="false" customHeight="false" outlineLevel="0" collapsed="false">
      <c r="A5" s="0" t="s">
        <v>3</v>
      </c>
      <c r="B5" s="0" t="n">
        <v>20</v>
      </c>
      <c r="C5" s="0" t="n">
        <v>7</v>
      </c>
      <c r="D5" s="0" t="n">
        <v>13</v>
      </c>
    </row>
    <row r="6" customFormat="false" ht="15" hidden="false" customHeight="false" outlineLevel="0" collapsed="false">
      <c r="A6" s="0" t="s">
        <v>4</v>
      </c>
      <c r="C6" s="0" t="n">
        <v>56</v>
      </c>
      <c r="D6" s="0" t="n">
        <v>56</v>
      </c>
    </row>
    <row r="7" customFormat="false" ht="15" hidden="false" customHeight="false" outlineLevel="0" collapsed="false">
      <c r="A7" s="0" t="s">
        <v>5</v>
      </c>
      <c r="C7" s="0" t="n">
        <v>3</v>
      </c>
      <c r="D7" s="0" t="n">
        <v>10</v>
      </c>
    </row>
    <row r="17" customFormat="false" ht="19.7" hidden="false" customHeight="false" outlineLevel="0" collapsed="false">
      <c r="A17" s="2" t="s">
        <v>6</v>
      </c>
    </row>
    <row r="18" customFormat="false" ht="19.7" hidden="false" customHeight="false" outlineLevel="0" collapsed="false">
      <c r="A18" s="2" t="s">
        <v>7</v>
      </c>
    </row>
    <row r="19" customFormat="false" ht="19.7" hidden="false" customHeight="false" outlineLevel="0" collapsed="false">
      <c r="A19" s="2" t="s">
        <v>8</v>
      </c>
    </row>
    <row r="20" customFormat="false" ht="19.7" hidden="false" customHeight="false" outlineLevel="0" collapsed="false">
      <c r="A20" s="2" t="s">
        <v>9</v>
      </c>
    </row>
    <row r="21" customFormat="false" ht="19.7" hidden="false" customHeight="false" outlineLevel="0" collapsed="false">
      <c r="A21" s="2" t="s">
        <v>10</v>
      </c>
    </row>
    <row r="22" customFormat="false" ht="19.7" hidden="false" customHeight="false" outlineLevel="0" collapsed="false">
      <c r="A22" s="2" t="s">
        <v>11</v>
      </c>
    </row>
    <row r="23" customFormat="false" ht="19.7" hidden="false" customHeight="false" outlineLevel="0" collapsed="false">
      <c r="A23" s="2" t="s">
        <v>12</v>
      </c>
    </row>
    <row r="24" customFormat="false" ht="19.7" hidden="false" customHeight="false" outlineLevel="0" collapsed="false">
      <c r="A24" s="2" t="s">
        <v>5</v>
      </c>
    </row>
    <row r="25" customFormat="false" ht="19.7" hidden="false" customHeight="false" outlineLevel="0" collapsed="false">
      <c r="A25" s="2" t="s">
        <v>13</v>
      </c>
    </row>
    <row r="26" customFormat="false" ht="19.7" hidden="false" customHeight="false" outlineLevel="0" collapsed="false">
      <c r="A26" s="2" t="s">
        <v>14</v>
      </c>
    </row>
    <row r="27" customFormat="false" ht="19.7" hidden="false" customHeight="false" outlineLevel="0" collapsed="false">
      <c r="A27" s="2" t="s">
        <v>15</v>
      </c>
    </row>
    <row r="28" customFormat="false" ht="19.7" hidden="false" customHeight="false" outlineLevel="0" collapsed="false">
      <c r="A28" s="2" t="s">
        <v>16</v>
      </c>
    </row>
    <row r="29" customFormat="false" ht="19.7" hidden="false" customHeight="false" outlineLevel="0" collapsed="false">
      <c r="A29" s="2" t="s">
        <v>17</v>
      </c>
    </row>
    <row r="30" customFormat="false" ht="19.7" hidden="false" customHeight="false" outlineLevel="0" collapsed="false">
      <c r="A30" s="2" t="s">
        <v>18</v>
      </c>
    </row>
    <row r="31" customFormat="false" ht="19.7" hidden="false" customHeight="false" outlineLevel="0" collapsed="false">
      <c r="A31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3" activeCellId="1" sqref="M10:M11 R3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27.71"/>
    <col collapsed="false" customWidth="true" hidden="false" outlineLevel="0" max="4" min="2" style="0" width="18.85"/>
    <col collapsed="false" customWidth="true" hidden="false" outlineLevel="0" max="5" min="5" style="0" width="10.72"/>
    <col collapsed="false" customWidth="true" hidden="false" outlineLevel="0" max="6" min="6" style="0" width="12.85"/>
    <col collapsed="false" customWidth="true" hidden="false" outlineLevel="0" max="10" min="7" style="0" width="10.28"/>
    <col collapsed="false" customWidth="true" hidden="false" outlineLevel="0" max="11" min="11" style="0" width="11.71"/>
    <col collapsed="false" customWidth="true" hidden="false" outlineLevel="0" max="15" min="14" style="0" width="10.28"/>
    <col collapsed="false" customWidth="true" hidden="false" outlineLevel="0" max="18" min="16" style="0" width="18.04"/>
  </cols>
  <sheetData>
    <row r="1" customFormat="false" ht="15" hidden="false" customHeight="false" outlineLevel="0" collapsed="false">
      <c r="B1" s="0" t="s">
        <v>20</v>
      </c>
      <c r="C1" s="0" t="s">
        <v>21</v>
      </c>
      <c r="D1" s="0" t="s">
        <v>22</v>
      </c>
      <c r="E1" s="0" t="s">
        <v>20</v>
      </c>
      <c r="F1" s="0" t="s">
        <v>22</v>
      </c>
      <c r="G1" s="0" t="s">
        <v>20</v>
      </c>
      <c r="H1" s="0" t="s">
        <v>20</v>
      </c>
      <c r="I1" s="0" t="s">
        <v>20</v>
      </c>
      <c r="J1" s="0" t="s">
        <v>23</v>
      </c>
      <c r="K1" s="0" t="s">
        <v>24</v>
      </c>
      <c r="L1" s="0" t="s">
        <v>22</v>
      </c>
      <c r="M1" s="0" t="s">
        <v>25</v>
      </c>
      <c r="N1" s="0" t="s">
        <v>20</v>
      </c>
      <c r="O1" s="0" t="s">
        <v>26</v>
      </c>
      <c r="P1" s="0" t="s">
        <v>20</v>
      </c>
      <c r="Q1" s="0" t="s">
        <v>22</v>
      </c>
      <c r="R1" s="0" t="s">
        <v>27</v>
      </c>
    </row>
    <row r="2" customFormat="false" ht="15" hidden="false" customHeight="false" outlineLevel="0" collapsed="false">
      <c r="B2" s="1" t="n">
        <v>45988</v>
      </c>
      <c r="C2" s="1" t="n">
        <v>45988</v>
      </c>
      <c r="D2" s="1" t="n">
        <v>45988</v>
      </c>
      <c r="E2" s="1" t="n">
        <v>45990</v>
      </c>
      <c r="F2" s="1" t="n">
        <v>45990</v>
      </c>
      <c r="G2" s="1" t="n">
        <v>45993</v>
      </c>
      <c r="H2" s="1" t="n">
        <v>45997</v>
      </c>
      <c r="I2" s="1" t="n">
        <v>45998</v>
      </c>
      <c r="J2" s="1" t="n">
        <v>46003</v>
      </c>
      <c r="K2" s="1" t="n">
        <v>46003</v>
      </c>
      <c r="L2" s="1" t="n">
        <v>46003</v>
      </c>
      <c r="M2" s="1" t="n">
        <v>46003</v>
      </c>
      <c r="N2" s="1" t="n">
        <v>46005</v>
      </c>
      <c r="O2" s="1" t="n">
        <v>46009</v>
      </c>
      <c r="P2" s="1" t="n">
        <v>46009</v>
      </c>
      <c r="Q2" s="1" t="n">
        <v>46012</v>
      </c>
      <c r="R2" s="1" t="n">
        <v>46012</v>
      </c>
    </row>
    <row r="3" customFormat="false" ht="19.7" hidden="false" customHeight="false" outlineLevel="0" collapsed="false">
      <c r="A3" s="2" t="s">
        <v>10</v>
      </c>
      <c r="B3" s="2" t="n">
        <v>3</v>
      </c>
      <c r="C3" s="2"/>
      <c r="D3" s="2" t="n">
        <v>3</v>
      </c>
      <c r="E3" s="3" t="n">
        <v>5</v>
      </c>
      <c r="F3" s="3" t="n">
        <v>3</v>
      </c>
      <c r="G3" s="3"/>
      <c r="H3" s="3"/>
      <c r="I3" s="3"/>
      <c r="J3" s="3" t="n">
        <v>1</v>
      </c>
      <c r="K3" s="3"/>
      <c r="L3" s="3" t="n">
        <v>3</v>
      </c>
      <c r="M3" s="3" t="n">
        <v>1</v>
      </c>
      <c r="N3" s="3" t="n">
        <v>2</v>
      </c>
      <c r="O3" s="3" t="n">
        <v>5</v>
      </c>
      <c r="P3" s="3"/>
      <c r="Q3" s="3"/>
      <c r="R3" s="3" t="n">
        <v>1</v>
      </c>
    </row>
    <row r="4" customFormat="false" ht="19.7" hidden="false" customHeight="false" outlineLevel="0" collapsed="false">
      <c r="A4" s="2" t="s">
        <v>11</v>
      </c>
      <c r="B4" s="2"/>
      <c r="C4" s="2"/>
      <c r="D4" s="2"/>
      <c r="E4" s="3" t="n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9.7" hidden="false" customHeight="false" outlineLevel="0" collapsed="false">
      <c r="A5" s="2" t="s">
        <v>6</v>
      </c>
      <c r="B5" s="2" t="n">
        <v>4</v>
      </c>
      <c r="C5" s="2"/>
      <c r="D5" s="2" t="n">
        <v>4</v>
      </c>
      <c r="E5" s="3"/>
      <c r="F5" s="3"/>
      <c r="G5" s="3"/>
      <c r="H5" s="3"/>
      <c r="I5" s="3" t="n">
        <v>1</v>
      </c>
      <c r="J5" s="3"/>
      <c r="K5" s="3" t="n">
        <v>1</v>
      </c>
      <c r="L5" s="3"/>
      <c r="M5" s="3" t="n">
        <v>3</v>
      </c>
      <c r="N5" s="3" t="n">
        <v>2</v>
      </c>
      <c r="O5" s="3" t="n">
        <v>7</v>
      </c>
      <c r="P5" s="3" t="n">
        <v>1</v>
      </c>
      <c r="Q5" s="3" t="n">
        <v>5</v>
      </c>
      <c r="R5" s="3" t="n">
        <v>1</v>
      </c>
    </row>
    <row r="6" customFormat="false" ht="19.7" hidden="false" customHeight="false" outlineLevel="0" collapsed="false">
      <c r="A6" s="2" t="s">
        <v>7</v>
      </c>
      <c r="B6" s="2"/>
      <c r="C6" s="2"/>
      <c r="D6" s="2"/>
      <c r="E6" s="3"/>
      <c r="F6" s="3"/>
      <c r="G6" s="3"/>
      <c r="H6" s="3"/>
      <c r="I6" s="3"/>
      <c r="J6" s="3"/>
      <c r="K6" s="3" t="n">
        <v>1</v>
      </c>
      <c r="L6" s="3"/>
      <c r="M6" s="3" t="n">
        <v>2</v>
      </c>
      <c r="N6" s="3"/>
      <c r="O6" s="3" t="n">
        <v>1</v>
      </c>
      <c r="P6" s="3" t="n">
        <v>1</v>
      </c>
      <c r="Q6" s="3"/>
      <c r="R6" s="3"/>
    </row>
    <row r="7" customFormat="false" ht="19.7" hidden="false" customHeight="false" outlineLevel="0" collapsed="false">
      <c r="A7" s="2" t="s">
        <v>8</v>
      </c>
      <c r="B7" s="2"/>
      <c r="C7" s="2" t="n">
        <v>2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n">
        <v>4</v>
      </c>
      <c r="R7" s="3"/>
    </row>
    <row r="8" customFormat="false" ht="19.7" hidden="false" customHeight="false" outlineLevel="0" collapsed="false">
      <c r="A8" s="2" t="s">
        <v>9</v>
      </c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 t="n">
        <v>3</v>
      </c>
      <c r="O8" s="3"/>
      <c r="P8" s="3" t="n">
        <v>1</v>
      </c>
      <c r="Q8" s="3"/>
      <c r="R8" s="3"/>
    </row>
    <row r="9" customFormat="false" ht="19.7" hidden="false" customHeight="false" outlineLevel="0" collapsed="false">
      <c r="A9" s="2" t="s">
        <v>12</v>
      </c>
      <c r="B9" s="2" t="n">
        <v>2</v>
      </c>
      <c r="C9" s="2" t="n">
        <v>1</v>
      </c>
      <c r="D9" s="2"/>
      <c r="E9" s="3"/>
      <c r="F9" s="3" t="n">
        <v>6</v>
      </c>
      <c r="G9" s="3"/>
      <c r="H9" s="3"/>
      <c r="I9" s="3"/>
      <c r="J9" s="3"/>
      <c r="K9" s="3" t="n">
        <v>1</v>
      </c>
      <c r="L9" s="3" t="n">
        <v>4</v>
      </c>
      <c r="M9" s="3"/>
      <c r="N9" s="3"/>
      <c r="O9" s="3" t="n">
        <v>1</v>
      </c>
      <c r="P9" s="3"/>
      <c r="Q9" s="3"/>
      <c r="R9" s="3"/>
    </row>
    <row r="10" customFormat="false" ht="19.7" hidden="false" customHeight="false" outlineLevel="0" collapsed="false">
      <c r="A10" s="2" t="s">
        <v>5</v>
      </c>
      <c r="B10" s="2" t="n">
        <v>6</v>
      </c>
      <c r="C10" s="2"/>
      <c r="D10" s="2"/>
      <c r="E10" s="3" t="n">
        <v>17</v>
      </c>
      <c r="F10" s="3"/>
      <c r="G10" s="3" t="n">
        <v>9</v>
      </c>
      <c r="H10" s="3" t="n">
        <v>28</v>
      </c>
      <c r="I10" s="3" t="n">
        <v>9</v>
      </c>
      <c r="J10" s="3" t="n">
        <v>16</v>
      </c>
      <c r="K10" s="3" t="n">
        <v>9</v>
      </c>
      <c r="L10" s="3" t="n">
        <v>12</v>
      </c>
      <c r="M10" s="3"/>
      <c r="N10" s="3" t="n">
        <v>24</v>
      </c>
      <c r="O10" s="3" t="n">
        <v>12</v>
      </c>
      <c r="P10" s="3" t="n">
        <v>28</v>
      </c>
      <c r="Q10" s="3" t="n">
        <v>22</v>
      </c>
      <c r="R10" s="3" t="n">
        <v>26</v>
      </c>
    </row>
    <row r="11" customFormat="false" ht="19.7" hidden="false" customHeight="false" outlineLevel="0" collapsed="false">
      <c r="A11" s="2" t="s">
        <v>14</v>
      </c>
      <c r="B11" s="2"/>
      <c r="C11" s="2" t="n">
        <v>1</v>
      </c>
      <c r="D11" s="2"/>
      <c r="E11" s="3" t="n">
        <v>1</v>
      </c>
      <c r="F11" s="3"/>
      <c r="G11" s="3" t="n">
        <v>1</v>
      </c>
      <c r="H11" s="3"/>
      <c r="I11" s="3"/>
      <c r="J11" s="3"/>
      <c r="K11" s="3" t="n">
        <v>1</v>
      </c>
      <c r="L11" s="3" t="n">
        <v>2</v>
      </c>
      <c r="M11" s="3"/>
      <c r="N11" s="3"/>
      <c r="O11" s="3"/>
      <c r="P11" s="3"/>
      <c r="Q11" s="3" t="n">
        <v>1</v>
      </c>
      <c r="R11" s="3"/>
    </row>
    <row r="12" customFormat="false" ht="19.7" hidden="false" customHeight="false" outlineLevel="0" collapsed="false">
      <c r="A12" s="2" t="s">
        <v>28</v>
      </c>
      <c r="B12" s="2" t="n">
        <v>12</v>
      </c>
      <c r="C12" s="2"/>
      <c r="D12" s="2" t="n">
        <v>49</v>
      </c>
      <c r="E12" s="3"/>
      <c r="F12" s="3" t="n">
        <v>100</v>
      </c>
      <c r="G12" s="3"/>
      <c r="H12" s="3"/>
      <c r="I12" s="3" t="n">
        <v>111</v>
      </c>
      <c r="J12" s="3" t="n">
        <v>142</v>
      </c>
      <c r="K12" s="3"/>
      <c r="L12" s="3"/>
      <c r="M12" s="3"/>
      <c r="N12" s="3" t="n">
        <v>249</v>
      </c>
      <c r="O12" s="3"/>
      <c r="P12" s="3"/>
      <c r="Q12" s="3" t="n">
        <v>58</v>
      </c>
      <c r="R12" s="3" t="n">
        <v>28</v>
      </c>
    </row>
    <row r="13" customFormat="false" ht="19.7" hidden="false" customHeight="false" outlineLevel="0" collapsed="false">
      <c r="A13" s="2" t="s">
        <v>29</v>
      </c>
      <c r="B13" s="2" t="n">
        <v>1</v>
      </c>
      <c r="C13" s="2" t="n">
        <v>3</v>
      </c>
      <c r="D13" s="2"/>
      <c r="E13" s="3"/>
      <c r="F13" s="3"/>
      <c r="G13" s="3" t="n">
        <v>1</v>
      </c>
      <c r="H13" s="3" t="n">
        <v>2</v>
      </c>
      <c r="I13" s="3"/>
      <c r="J13" s="3"/>
      <c r="K13" s="3" t="n">
        <v>1</v>
      </c>
      <c r="L13" s="3"/>
      <c r="M13" s="3"/>
      <c r="N13" s="3"/>
      <c r="O13" s="3"/>
      <c r="P13" s="3" t="n">
        <v>2</v>
      </c>
      <c r="Q13" s="3"/>
      <c r="R13" s="3" t="n">
        <v>2</v>
      </c>
    </row>
    <row r="14" customFormat="false" ht="19.7" hidden="false" customHeight="false" outlineLevel="0" collapsed="false">
      <c r="A14" s="2" t="s">
        <v>16</v>
      </c>
      <c r="B14" s="2"/>
      <c r="C14" s="2"/>
      <c r="D14" s="2"/>
      <c r="E14" s="3"/>
      <c r="F14" s="3"/>
      <c r="G14" s="3" t="n">
        <v>1</v>
      </c>
      <c r="H14" s="3"/>
      <c r="I14" s="3" t="n">
        <v>1</v>
      </c>
      <c r="J14" s="3"/>
      <c r="K14" s="3"/>
      <c r="L14" s="3"/>
      <c r="M14" s="3" t="n">
        <v>1</v>
      </c>
      <c r="N14" s="3" t="n">
        <v>4</v>
      </c>
      <c r="O14" s="3" t="n">
        <v>5</v>
      </c>
      <c r="P14" s="3"/>
      <c r="Q14" s="3" t="n">
        <v>2</v>
      </c>
      <c r="R14" s="3"/>
    </row>
    <row r="15" customFormat="false" ht="19.7" hidden="false" customHeight="false" outlineLevel="0" collapsed="false">
      <c r="A15" s="2" t="s">
        <v>17</v>
      </c>
      <c r="B15" s="2"/>
      <c r="C15" s="2"/>
      <c r="D15" s="2"/>
      <c r="E15" s="3" t="n">
        <v>1</v>
      </c>
      <c r="F15" s="3"/>
      <c r="G15" s="3"/>
      <c r="H15" s="3"/>
      <c r="I15" s="3"/>
      <c r="J15" s="3"/>
      <c r="K15" s="3" t="n">
        <v>1</v>
      </c>
      <c r="L15" s="3" t="n">
        <v>2</v>
      </c>
      <c r="M15" s="3"/>
      <c r="N15" s="3"/>
      <c r="O15" s="3"/>
      <c r="P15" s="3" t="n">
        <v>1</v>
      </c>
      <c r="Q15" s="3"/>
      <c r="R15" s="3" t="n">
        <v>3</v>
      </c>
    </row>
    <row r="16" customFormat="false" ht="19.7" hidden="false" customHeight="false" outlineLevel="0" collapsed="false">
      <c r="A16" s="2" t="s">
        <v>30</v>
      </c>
      <c r="B16" s="2"/>
      <c r="C16" s="2"/>
      <c r="D16" s="2"/>
      <c r="E16" s="3" t="n">
        <v>1</v>
      </c>
      <c r="F16" s="3"/>
      <c r="G16" s="3"/>
      <c r="H16" s="3" t="n">
        <v>4</v>
      </c>
      <c r="I16" s="3" t="n">
        <v>1</v>
      </c>
      <c r="J16" s="3" t="n">
        <v>3</v>
      </c>
      <c r="K16" s="3"/>
      <c r="L16" s="3"/>
      <c r="M16" s="3"/>
      <c r="N16" s="3"/>
      <c r="O16" s="3"/>
      <c r="P16" s="3" t="n">
        <v>1</v>
      </c>
      <c r="Q16" s="3"/>
      <c r="R16" s="3"/>
    </row>
    <row r="17" customFormat="false" ht="19.7" hidden="false" customHeight="false" outlineLevel="0" collapsed="false">
      <c r="A17" s="2" t="s">
        <v>31</v>
      </c>
      <c r="B17" s="2" t="n">
        <v>4</v>
      </c>
      <c r="C17" s="2"/>
      <c r="D17" s="2"/>
      <c r="E17" s="3"/>
      <c r="F17" s="3"/>
      <c r="G17" s="3"/>
      <c r="H17" s="3" t="n">
        <v>2</v>
      </c>
      <c r="I17" s="3"/>
      <c r="J17" s="3" t="n">
        <v>2</v>
      </c>
      <c r="K17" s="3"/>
      <c r="L17" s="3" t="n">
        <v>1</v>
      </c>
      <c r="M17" s="3"/>
      <c r="N17" s="3"/>
      <c r="O17" s="3"/>
      <c r="P17" s="3"/>
      <c r="Q17" s="3" t="n">
        <v>3</v>
      </c>
      <c r="R1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1" sqref="M10:M11 E4"/>
    </sheetView>
  </sheetViews>
  <sheetFormatPr defaultColWidth="8.79296875" defaultRowHeight="19.5" customHeight="true" zeroHeight="false" outlineLevelRow="0" outlineLevelCol="0"/>
  <cols>
    <col collapsed="false" customWidth="true" hidden="false" outlineLevel="0" max="2" min="2" style="0" width="22.85"/>
    <col collapsed="false" customWidth="true" hidden="false" outlineLevel="0" max="3" min="3" style="4" width="4.57"/>
    <col collapsed="false" customWidth="true" hidden="false" outlineLevel="0" max="4" min="4" style="5" width="7.57"/>
    <col collapsed="false" customWidth="true" hidden="false" outlineLevel="0" max="5" min="5" style="0" width="16.14"/>
    <col collapsed="false" customWidth="true" hidden="false" outlineLevel="0" max="6" min="6" style="0" width="13.42"/>
  </cols>
  <sheetData>
    <row r="1" customFormat="false" ht="60" hidden="false" customHeight="true" outlineLevel="0" collapsed="false">
      <c r="A1" s="6" t="s">
        <v>32</v>
      </c>
      <c r="B1" s="6"/>
      <c r="C1" s="6"/>
      <c r="D1" s="6"/>
      <c r="E1" s="6"/>
      <c r="F1" s="6"/>
    </row>
    <row r="3" customFormat="false" ht="19.5" hidden="false" customHeight="true" outlineLevel="0" collapsed="false">
      <c r="B3" s="7" t="s">
        <v>33</v>
      </c>
      <c r="C3" s="8" t="s">
        <v>34</v>
      </c>
      <c r="D3" s="8"/>
      <c r="E3" s="9" t="s">
        <v>35</v>
      </c>
    </row>
    <row r="4" customFormat="false" ht="19.5" hidden="false" customHeight="true" outlineLevel="0" collapsed="false">
      <c r="B4" s="10" t="s">
        <v>10</v>
      </c>
      <c r="C4" s="10" t="s">
        <v>36</v>
      </c>
      <c r="D4" s="11" t="n">
        <v>14</v>
      </c>
      <c r="E4" s="12" t="n">
        <f aca="false">VLOOKUP(B4,Economy!B3:I19,8,FALSE())*D4</f>
        <v>92400</v>
      </c>
    </row>
    <row r="5" customFormat="false" ht="19.5" hidden="false" customHeight="true" outlineLevel="0" collapsed="false">
      <c r="B5" s="10" t="s">
        <v>11</v>
      </c>
      <c r="C5" s="10" t="s">
        <v>36</v>
      </c>
      <c r="D5" s="11" t="n">
        <v>1</v>
      </c>
      <c r="E5" s="12" t="n">
        <f aca="false">VLOOKUP(B5,Economy!B4:I20,8,FALSE())*D5</f>
        <v>5500</v>
      </c>
    </row>
    <row r="6" customFormat="false" ht="19.5" hidden="false" customHeight="true" outlineLevel="0" collapsed="false">
      <c r="B6" s="10" t="s">
        <v>6</v>
      </c>
      <c r="C6" s="10" t="s">
        <v>36</v>
      </c>
      <c r="D6" s="11" t="n">
        <v>8</v>
      </c>
      <c r="E6" s="12" t="n">
        <f aca="false">VLOOKUP(B6,Economy!B5:I21,8,FALSE())*D6</f>
        <v>134400</v>
      </c>
    </row>
    <row r="7" customFormat="false" ht="19.5" hidden="false" customHeight="true" outlineLevel="0" collapsed="false">
      <c r="B7" s="10" t="s">
        <v>7</v>
      </c>
      <c r="C7" s="10" t="s">
        <v>36</v>
      </c>
      <c r="D7" s="11" t="n">
        <v>0</v>
      </c>
      <c r="E7" s="12" t="n">
        <f aca="false">VLOOKUP(B7,Economy!B6:I22,8,FALSE())*D7</f>
        <v>0</v>
      </c>
    </row>
    <row r="8" customFormat="false" ht="19.5" hidden="false" customHeight="true" outlineLevel="0" collapsed="false">
      <c r="B8" s="10" t="s">
        <v>8</v>
      </c>
      <c r="C8" s="10" t="s">
        <v>36</v>
      </c>
      <c r="D8" s="11" t="n">
        <v>2</v>
      </c>
      <c r="E8" s="12" t="n">
        <f aca="false">VLOOKUP(B8,Economy!B7:I23,8,FALSE())*D8</f>
        <v>60000</v>
      </c>
    </row>
    <row r="9" customFormat="false" ht="19.5" hidden="false" customHeight="true" outlineLevel="0" collapsed="false">
      <c r="B9" s="10" t="s">
        <v>9</v>
      </c>
      <c r="C9" s="10" t="s">
        <v>36</v>
      </c>
      <c r="D9" s="11" t="n">
        <v>0</v>
      </c>
      <c r="E9" s="12" t="n">
        <f aca="false">VLOOKUP(B9,Economy!B8:I24,8,FALSE())*D9</f>
        <v>0</v>
      </c>
    </row>
    <row r="10" customFormat="false" ht="19.5" hidden="false" customHeight="true" outlineLevel="0" collapsed="false">
      <c r="B10" s="10" t="s">
        <v>12</v>
      </c>
      <c r="C10" s="10" t="s">
        <v>36</v>
      </c>
      <c r="D10" s="11" t="n">
        <v>9</v>
      </c>
      <c r="E10" s="12" t="n">
        <f aca="false">VLOOKUP(B10,Economy!B9:I25,8,FALSE())*D10</f>
        <v>108000</v>
      </c>
    </row>
    <row r="11" customFormat="false" ht="19.5" hidden="false" customHeight="true" outlineLevel="0" collapsed="false">
      <c r="B11" s="10" t="s">
        <v>5</v>
      </c>
      <c r="C11" s="10" t="s">
        <v>36</v>
      </c>
      <c r="D11" s="11" t="n">
        <v>23</v>
      </c>
      <c r="E11" s="12" t="n">
        <f aca="false">VLOOKUP(B11,Economy!B10:I26,8,FALSE())*D11</f>
        <v>23000</v>
      </c>
    </row>
    <row r="12" customFormat="false" ht="19.5" hidden="false" customHeight="true" outlineLevel="0" collapsed="false">
      <c r="B12" s="10" t="s">
        <v>14</v>
      </c>
      <c r="C12" s="10" t="s">
        <v>36</v>
      </c>
      <c r="D12" s="11" t="n">
        <v>2</v>
      </c>
      <c r="E12" s="12" t="n">
        <f aca="false">VLOOKUP(B12,Economy!B11:I27,8,FALSE())*D12</f>
        <v>18000</v>
      </c>
    </row>
    <row r="13" customFormat="false" ht="19.5" hidden="false" customHeight="true" outlineLevel="0" collapsed="false">
      <c r="B13" s="10" t="s">
        <v>28</v>
      </c>
      <c r="C13" s="10" t="s">
        <v>36</v>
      </c>
      <c r="D13" s="11" t="n">
        <v>161</v>
      </c>
      <c r="E13" s="12" t="n">
        <f aca="false">VLOOKUP(B13,Economy!B12:I28,8,FALSE())*D13</f>
        <v>120750</v>
      </c>
    </row>
    <row r="14" customFormat="false" ht="19.5" hidden="false" customHeight="true" outlineLevel="0" collapsed="false">
      <c r="B14" s="10" t="s">
        <v>29</v>
      </c>
      <c r="C14" s="10" t="s">
        <v>36</v>
      </c>
      <c r="D14" s="11" t="n">
        <v>4</v>
      </c>
      <c r="E14" s="12" t="n">
        <f aca="false">VLOOKUP(B14,Economy!B13:I29,8,FALSE())*D14</f>
        <v>12000</v>
      </c>
    </row>
    <row r="15" customFormat="false" ht="19.5" hidden="false" customHeight="true" outlineLevel="0" collapsed="false">
      <c r="B15" s="10" t="s">
        <v>16</v>
      </c>
      <c r="C15" s="10" t="s">
        <v>36</v>
      </c>
      <c r="D15" s="11" t="n">
        <v>0</v>
      </c>
      <c r="E15" s="12" t="n">
        <f aca="false">VLOOKUP(B15,Economy!B14:I30,8,FALSE())*D15</f>
        <v>0</v>
      </c>
    </row>
    <row r="16" customFormat="false" ht="19.5" hidden="false" customHeight="true" outlineLevel="0" collapsed="false">
      <c r="B16" s="10" t="s">
        <v>17</v>
      </c>
      <c r="C16" s="10" t="s">
        <v>36</v>
      </c>
      <c r="D16" s="11" t="n">
        <v>1</v>
      </c>
      <c r="E16" s="12" t="n">
        <f aca="false">VLOOKUP(B16,Economy!B15:I31,8,FALSE())*D16</f>
        <v>9000</v>
      </c>
    </row>
    <row r="17" customFormat="false" ht="19.5" hidden="false" customHeight="true" outlineLevel="0" collapsed="false">
      <c r="B17" s="10" t="s">
        <v>30</v>
      </c>
      <c r="C17" s="10" t="s">
        <v>36</v>
      </c>
      <c r="D17" s="11" t="n">
        <v>1</v>
      </c>
      <c r="E17" s="12" t="n">
        <f aca="false">VLOOKUP(B17,Economy!B16:I32,8,FALSE())*D17</f>
        <v>7000</v>
      </c>
    </row>
    <row r="18" customFormat="false" ht="19.5" hidden="false" customHeight="true" outlineLevel="0" collapsed="false">
      <c r="B18" s="10" t="s">
        <v>31</v>
      </c>
      <c r="C18" s="10" t="s">
        <v>36</v>
      </c>
      <c r="D18" s="11" t="n">
        <v>4</v>
      </c>
      <c r="E18" s="12" t="n">
        <f aca="false">VLOOKUP(B18,Economy!B17:I33,8,FALSE())*D18</f>
        <v>24000</v>
      </c>
    </row>
  </sheetData>
  <mergeCells count="2">
    <mergeCell ref="A1:F1"/>
    <mergeCell ref="C3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1" sqref="M10:M11 H24"/>
    </sheetView>
  </sheetViews>
  <sheetFormatPr defaultColWidth="8.79296875" defaultRowHeight="26.25" customHeight="true" zeroHeight="false" outlineLevelRow="0" outlineLevelCol="0"/>
  <cols>
    <col collapsed="false" customWidth="true" hidden="false" outlineLevel="0" max="2" min="2" style="0" width="22.85"/>
    <col collapsed="false" customWidth="true" hidden="false" outlineLevel="0" max="4" min="3" style="0" width="5.85"/>
    <col collapsed="false" customWidth="true" hidden="false" outlineLevel="0" max="5" min="5" style="0" width="18"/>
    <col collapsed="false" customWidth="true" hidden="false" outlineLevel="0" max="10" min="10" style="0" width="14"/>
    <col collapsed="false" customWidth="true" hidden="false" outlineLevel="0" max="11" min="11" style="0" width="11.71"/>
  </cols>
  <sheetData>
    <row r="1" customFormat="false" ht="26.25" hidden="false" customHeight="true" outlineLevel="0" collapsed="false">
      <c r="L1" s="13"/>
    </row>
    <row r="2" customFormat="false" ht="41.25" hidden="false" customHeight="true" outlineLevel="0" collapsed="false">
      <c r="A2" s="14" t="s">
        <v>37</v>
      </c>
      <c r="B2" s="14"/>
      <c r="C2" s="14"/>
      <c r="D2" s="14"/>
      <c r="E2" s="14"/>
      <c r="F2" s="14"/>
      <c r="L2" s="13"/>
    </row>
    <row r="3" customFormat="false" ht="15" hidden="false" customHeight="true" outlineLevel="0" collapsed="false">
      <c r="A3" s="15"/>
      <c r="B3" s="15"/>
      <c r="C3" s="15"/>
      <c r="D3" s="15"/>
      <c r="E3" s="15"/>
      <c r="F3" s="15"/>
      <c r="L3" s="13"/>
    </row>
    <row r="4" customFormat="false" ht="17.25" hidden="false" customHeight="true" outlineLevel="0" collapsed="false">
      <c r="B4" s="16" t="s">
        <v>33</v>
      </c>
      <c r="C4" s="16"/>
      <c r="D4" s="16" t="s">
        <v>34</v>
      </c>
      <c r="E4" s="16" t="s">
        <v>35</v>
      </c>
      <c r="L4" s="13"/>
    </row>
    <row r="5" customFormat="false" ht="26.25" hidden="false" customHeight="true" outlineLevel="0" collapsed="false">
      <c r="B5" s="17" t="s">
        <v>10</v>
      </c>
      <c r="C5" s="3" t="s">
        <v>38</v>
      </c>
      <c r="D5" s="3" t="n">
        <v>1</v>
      </c>
      <c r="E5" s="18" t="n">
        <f aca="false">VLOOKUP(B5,Economy!B3:I19,8,FALSE())*D5</f>
        <v>6600</v>
      </c>
      <c r="L5" s="13"/>
    </row>
    <row r="6" customFormat="false" ht="26.25" hidden="true" customHeight="true" outlineLevel="0" collapsed="false">
      <c r="B6" s="17" t="s">
        <v>11</v>
      </c>
      <c r="C6" s="3" t="s">
        <v>38</v>
      </c>
      <c r="D6" s="3"/>
      <c r="E6" s="18" t="n">
        <f aca="false">VLOOKUP(B6,Economy!B4:I20,8,FALSE())*D6</f>
        <v>0</v>
      </c>
      <c r="L6" s="13"/>
    </row>
    <row r="7" customFormat="false" ht="26.25" hidden="false" customHeight="true" outlineLevel="0" collapsed="false">
      <c r="B7" s="17" t="s">
        <v>6</v>
      </c>
      <c r="C7" s="3" t="s">
        <v>38</v>
      </c>
      <c r="D7" s="3" t="n">
        <v>1</v>
      </c>
      <c r="E7" s="18" t="n">
        <f aca="false">VLOOKUP(B7,Economy!B5:I21,8,FALSE())*D7</f>
        <v>16800</v>
      </c>
      <c r="L7" s="13"/>
    </row>
    <row r="8" customFormat="false" ht="26.25" hidden="true" customHeight="true" outlineLevel="0" collapsed="false">
      <c r="B8" s="17" t="s">
        <v>7</v>
      </c>
      <c r="C8" s="3" t="s">
        <v>38</v>
      </c>
      <c r="D8" s="3"/>
      <c r="E8" s="18" t="n">
        <f aca="false">VLOOKUP(B8,Economy!B6:I22,8,FALSE())*D8</f>
        <v>0</v>
      </c>
      <c r="L8" s="13"/>
    </row>
    <row r="9" customFormat="false" ht="26.25" hidden="true" customHeight="true" outlineLevel="0" collapsed="false">
      <c r="B9" s="17" t="s">
        <v>8</v>
      </c>
      <c r="C9" s="3" t="s">
        <v>38</v>
      </c>
      <c r="D9" s="3"/>
      <c r="E9" s="18" t="n">
        <f aca="false">VLOOKUP(B9,Economy!B7:I23,8,FALSE())*D9</f>
        <v>0</v>
      </c>
      <c r="L9" s="13"/>
    </row>
    <row r="10" customFormat="false" ht="26.25" hidden="true" customHeight="true" outlineLevel="0" collapsed="false">
      <c r="B10" s="17" t="s">
        <v>9</v>
      </c>
      <c r="C10" s="3" t="s">
        <v>38</v>
      </c>
      <c r="D10" s="3"/>
      <c r="E10" s="18" t="n">
        <f aca="false">VLOOKUP(B10,Economy!B8:I24,8,FALSE())*D10</f>
        <v>0</v>
      </c>
      <c r="L10" s="13"/>
    </row>
    <row r="11" customFormat="false" ht="26.25" hidden="true" customHeight="true" outlineLevel="0" collapsed="false">
      <c r="B11" s="17" t="s">
        <v>12</v>
      </c>
      <c r="C11" s="3" t="s">
        <v>38</v>
      </c>
      <c r="D11" s="3"/>
      <c r="E11" s="18" t="n">
        <f aca="false">VLOOKUP(B11,Economy!B9:I25,8,FALSE())*D11</f>
        <v>0</v>
      </c>
      <c r="L11" s="13"/>
    </row>
    <row r="12" customFormat="false" ht="26.25" hidden="false" customHeight="true" outlineLevel="0" collapsed="false">
      <c r="B12" s="17" t="s">
        <v>5</v>
      </c>
      <c r="C12" s="3" t="s">
        <v>38</v>
      </c>
      <c r="D12" s="3" t="n">
        <v>26</v>
      </c>
      <c r="E12" s="18" t="n">
        <f aca="false">VLOOKUP(B12,Economy!B10:I26,8,FALSE())*D12</f>
        <v>26000</v>
      </c>
      <c r="L12" s="13"/>
    </row>
    <row r="13" customFormat="false" ht="26.25" hidden="true" customHeight="true" outlineLevel="0" collapsed="false">
      <c r="B13" s="17" t="s">
        <v>14</v>
      </c>
      <c r="C13" s="3" t="s">
        <v>38</v>
      </c>
      <c r="D13" s="3"/>
      <c r="E13" s="18" t="n">
        <f aca="false">VLOOKUP(B13,Economy!B11:I27,8,FALSE())*D13</f>
        <v>0</v>
      </c>
      <c r="L13" s="13"/>
    </row>
    <row r="14" customFormat="false" ht="26.25" hidden="false" customHeight="true" outlineLevel="0" collapsed="false">
      <c r="B14" s="17" t="s">
        <v>28</v>
      </c>
      <c r="C14" s="3" t="s">
        <v>38</v>
      </c>
      <c r="D14" s="3" t="n">
        <v>28</v>
      </c>
      <c r="E14" s="18" t="n">
        <f aca="false">VLOOKUP(B14,Economy!B12:I28,8,FALSE())*D14</f>
        <v>21000</v>
      </c>
      <c r="H14" s="0" t="n">
        <v>36</v>
      </c>
      <c r="I14" s="0" t="n">
        <v>14</v>
      </c>
      <c r="J14" s="0" t="n">
        <v>100</v>
      </c>
      <c r="K14" s="0" t="n">
        <v>71</v>
      </c>
      <c r="L14" s="0" t="n">
        <v>28</v>
      </c>
    </row>
    <row r="15" customFormat="false" ht="26.25" hidden="false" customHeight="true" outlineLevel="0" collapsed="false">
      <c r="B15" s="17" t="s">
        <v>29</v>
      </c>
      <c r="C15" s="3" t="s">
        <v>38</v>
      </c>
      <c r="D15" s="3" t="n">
        <v>2</v>
      </c>
      <c r="E15" s="18" t="n">
        <f aca="false">VLOOKUP(B15,Economy!B13:I29,8,FALSE())*D15</f>
        <v>6000</v>
      </c>
      <c r="L15" s="13"/>
    </row>
    <row r="16" customFormat="false" ht="26.25" hidden="true" customHeight="true" outlineLevel="0" collapsed="false">
      <c r="B16" s="17" t="s">
        <v>16</v>
      </c>
      <c r="C16" s="3" t="s">
        <v>38</v>
      </c>
      <c r="D16" s="3"/>
      <c r="E16" s="18" t="n">
        <f aca="false">VLOOKUP(B16,Economy!B14:I30,8,FALSE())*D16</f>
        <v>0</v>
      </c>
    </row>
    <row r="17" customFormat="false" ht="26.25" hidden="false" customHeight="true" outlineLevel="0" collapsed="false">
      <c r="B17" s="17" t="s">
        <v>17</v>
      </c>
      <c r="C17" s="3" t="s">
        <v>38</v>
      </c>
      <c r="D17" s="3" t="n">
        <v>3</v>
      </c>
      <c r="E17" s="18" t="n">
        <f aca="false">VLOOKUP(B17,Economy!B15:I31,8,FALSE())*D17</f>
        <v>27000</v>
      </c>
    </row>
    <row r="18" customFormat="false" ht="26.25" hidden="true" customHeight="true" outlineLevel="0" collapsed="false">
      <c r="B18" s="17" t="s">
        <v>30</v>
      </c>
      <c r="C18" s="3" t="s">
        <v>38</v>
      </c>
      <c r="D18" s="3"/>
      <c r="E18" s="18" t="n">
        <f aca="false">VLOOKUP(B18,Economy!B16:I32,8,FALSE())*D18</f>
        <v>0</v>
      </c>
    </row>
    <row r="19" customFormat="false" ht="26.25" hidden="true" customHeight="true" outlineLevel="0" collapsed="false">
      <c r="B19" s="17" t="s">
        <v>31</v>
      </c>
      <c r="C19" s="3" t="s">
        <v>38</v>
      </c>
      <c r="D19" s="3"/>
      <c r="E19" s="18" t="n">
        <f aca="false">VLOOKUP(B19,Economy!B17:I33,8,FALSE())*D19</f>
        <v>0</v>
      </c>
      <c r="J19" s="0" t="s">
        <v>39</v>
      </c>
      <c r="K19" s="0" t="s">
        <v>40</v>
      </c>
    </row>
    <row r="20" customFormat="false" ht="26.25" hidden="false" customHeight="true" outlineLevel="0" collapsed="false">
      <c r="B20" s="19"/>
      <c r="C20" s="17"/>
      <c r="D20" s="17" t="s">
        <v>41</v>
      </c>
      <c r="E20" s="20" t="n">
        <f aca="false">SUM(E5:E19)</f>
        <v>103400</v>
      </c>
      <c r="J20" s="21" t="n">
        <f aca="false">$E$20/3</f>
        <v>34466.6666666667</v>
      </c>
      <c r="K20" s="21" t="n">
        <f aca="false">$E$20/2</f>
        <v>51700</v>
      </c>
      <c r="L20" s="21" t="n">
        <f aca="false">$E$20/3</f>
        <v>34466.6666666667</v>
      </c>
    </row>
    <row r="21" customFormat="false" ht="12.75" hidden="false" customHeight="true" outlineLevel="0" collapsed="false"/>
    <row r="22" customFormat="false" ht="18.75" hidden="false" customHeight="true" outlineLevel="0" collapsed="false">
      <c r="B22" s="22" t="n">
        <f aca="true">TODAY()</f>
        <v>46012</v>
      </c>
    </row>
  </sheetData>
  <autoFilter ref="B4:E20">
    <filterColumn colId="2">
      <filters>
        <filter val="1"/>
        <filter val="2"/>
        <filter val="26"/>
        <filter val="28"/>
        <filter val="3"/>
        <filter val="TOTAL:"/>
      </filters>
    </filterColumn>
  </autoFilter>
  <mergeCells count="1"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:M11"/>
    </sheetView>
  </sheetViews>
  <sheetFormatPr defaultColWidth="8.79296875" defaultRowHeight="15" customHeight="false" zeroHeight="false" outlineLevelRow="0" outlineLevelCol="0"/>
  <cols>
    <col collapsed="false" customWidth="true" hidden="false" outlineLevel="0" max="2" min="2" style="0" width="21.29"/>
    <col collapsed="false" customWidth="true" hidden="false" outlineLevel="0" max="4" min="4" style="0" width="20"/>
    <col collapsed="false" customWidth="true" hidden="false" outlineLevel="0" max="5" min="5" style="0" width="15.57"/>
  </cols>
  <sheetData>
    <row r="1" customFormat="false" ht="15" hidden="false" customHeight="false" outlineLevel="0" collapsed="false">
      <c r="A1" s="23"/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3"/>
      <c r="B2" s="23"/>
      <c r="C2" s="23"/>
      <c r="D2" s="23"/>
      <c r="E2" s="23"/>
      <c r="F2" s="23"/>
      <c r="G2" s="23"/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3"/>
    </row>
    <row r="4" customFormat="false" ht="15" hidden="false" customHeight="false" outlineLevel="0" collapsed="false">
      <c r="A4" s="23"/>
      <c r="B4" s="24"/>
      <c r="C4" s="24"/>
      <c r="D4" s="24"/>
      <c r="E4" s="24"/>
      <c r="F4" s="24"/>
      <c r="G4" s="23"/>
    </row>
    <row r="5" customFormat="false" ht="15" hidden="false" customHeight="false" outlineLevel="0" collapsed="false">
      <c r="A5" s="23"/>
      <c r="B5" s="24"/>
      <c r="C5" s="24"/>
      <c r="D5" s="24"/>
      <c r="E5" s="24"/>
      <c r="F5" s="24"/>
      <c r="G5" s="23"/>
      <c r="I5" s="25"/>
    </row>
    <row r="6" customFormat="false" ht="15" hidden="false" customHeight="false" outlineLevel="0" collapsed="false">
      <c r="A6" s="23"/>
      <c r="B6" s="24"/>
      <c r="C6" s="24"/>
      <c r="D6" s="24"/>
      <c r="E6" s="24"/>
      <c r="F6" s="24"/>
      <c r="G6" s="23"/>
    </row>
    <row r="7" customFormat="false" ht="15" hidden="false" customHeight="false" outlineLevel="0" collapsed="false">
      <c r="A7" s="23"/>
      <c r="B7" s="24"/>
      <c r="C7" s="24"/>
      <c r="D7" s="24"/>
      <c r="E7" s="24"/>
      <c r="F7" s="24"/>
      <c r="G7" s="23"/>
    </row>
    <row r="8" customFormat="false" ht="15" hidden="false" customHeight="false" outlineLevel="0" collapsed="false">
      <c r="A8" s="23"/>
      <c r="B8" s="24"/>
      <c r="C8" s="24"/>
      <c r="D8" s="24"/>
      <c r="E8" s="24"/>
      <c r="F8" s="24"/>
      <c r="G8" s="23"/>
    </row>
    <row r="9" customFormat="false" ht="15" hidden="false" customHeight="false" outlineLevel="0" collapsed="false">
      <c r="A9" s="23"/>
      <c r="B9" s="24"/>
      <c r="C9" s="24"/>
      <c r="D9" s="24"/>
      <c r="E9" s="24"/>
      <c r="F9" s="24"/>
      <c r="G9" s="23"/>
    </row>
    <row r="10" customFormat="false" ht="15" hidden="false" customHeight="false" outlineLevel="0" collapsed="false">
      <c r="A10" s="23"/>
      <c r="B10" s="24"/>
      <c r="C10" s="24"/>
      <c r="D10" s="24"/>
      <c r="E10" s="24"/>
      <c r="F10" s="24"/>
      <c r="G10" s="23"/>
    </row>
    <row r="11" customFormat="false" ht="15" hidden="false" customHeight="false" outlineLevel="0" collapsed="false">
      <c r="A11" s="23"/>
      <c r="B11" s="24"/>
      <c r="C11" s="24"/>
      <c r="D11" s="24"/>
      <c r="E11" s="24"/>
      <c r="F11" s="24"/>
      <c r="G11" s="23"/>
    </row>
    <row r="12" customFormat="false" ht="15" hidden="false" customHeight="false" outlineLevel="0" collapsed="false">
      <c r="A12" s="23"/>
      <c r="B12" s="24"/>
      <c r="C12" s="24"/>
      <c r="D12" s="24"/>
      <c r="E12" s="24"/>
      <c r="F12" s="24"/>
      <c r="G12" s="23"/>
    </row>
    <row r="13" customFormat="false" ht="15" hidden="false" customHeight="false" outlineLevel="0" collapsed="false">
      <c r="A13" s="23"/>
      <c r="B13" s="24"/>
      <c r="C13" s="24"/>
      <c r="D13" s="24"/>
      <c r="E13" s="24"/>
      <c r="F13" s="24"/>
      <c r="G13" s="23"/>
    </row>
    <row r="14" customFormat="false" ht="15" hidden="false" customHeight="false" outlineLevel="0" collapsed="false">
      <c r="A14" s="23"/>
      <c r="B14" s="24"/>
      <c r="C14" s="24"/>
      <c r="D14" s="24"/>
      <c r="E14" s="24"/>
      <c r="F14" s="24"/>
      <c r="G14" s="23"/>
    </row>
    <row r="15" customFormat="false" ht="26.8" hidden="false" customHeight="false" outlineLevel="0" collapsed="false">
      <c r="A15" s="26"/>
      <c r="B15" s="27" t="n">
        <v>200000</v>
      </c>
      <c r="C15" s="26"/>
      <c r="D15" s="26"/>
      <c r="E15" s="28" t="n">
        <f aca="true">TODAY()</f>
        <v>46012</v>
      </c>
      <c r="F15" s="26"/>
      <c r="G15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1" sqref="M10:M11 D4"/>
    </sheetView>
  </sheetViews>
  <sheetFormatPr defaultColWidth="8.792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6.85"/>
    <col collapsed="false" customWidth="true" hidden="false" outlineLevel="0" max="4" min="4" style="0" width="15.71"/>
    <col collapsed="false" customWidth="true" hidden="false" outlineLevel="0" max="12" min="12" style="0" width="10.28"/>
    <col collapsed="false" customWidth="true" hidden="false" outlineLevel="0" max="13" min="13" style="0" width="13.71"/>
    <col collapsed="false" customWidth="true" hidden="false" outlineLevel="0" max="14" min="14" style="0" width="18.71"/>
  </cols>
  <sheetData>
    <row r="1" customFormat="false" ht="54.75" hidden="false" customHeight="true" outlineLevel="0" collapsed="false">
      <c r="A1" s="6" t="s">
        <v>42</v>
      </c>
      <c r="B1" s="6"/>
      <c r="C1" s="6"/>
      <c r="D1" s="6"/>
      <c r="E1" s="6"/>
    </row>
    <row r="3" customFormat="false" ht="22.05" hidden="false" customHeight="false" outlineLevel="0" collapsed="false">
      <c r="B3" s="29" t="s">
        <v>43</v>
      </c>
      <c r="C3" s="30" t="s">
        <v>44</v>
      </c>
      <c r="D3" s="30" t="s">
        <v>45</v>
      </c>
      <c r="I3" s="31"/>
      <c r="L3" s="1" t="n">
        <v>45986</v>
      </c>
      <c r="M3" s="1" t="n">
        <v>45992</v>
      </c>
      <c r="N3" s="1" t="n">
        <v>45999</v>
      </c>
    </row>
    <row r="4" customFormat="false" ht="19.7" hidden="false" customHeight="false" outlineLevel="0" collapsed="false">
      <c r="B4" s="10" t="s">
        <v>10</v>
      </c>
      <c r="C4" s="32" t="s">
        <v>46</v>
      </c>
      <c r="D4" s="33" t="n">
        <v>6600</v>
      </c>
      <c r="I4" s="10"/>
      <c r="M4" s="34" t="n">
        <v>3600</v>
      </c>
      <c r="N4" s="34" t="n">
        <v>3600</v>
      </c>
    </row>
    <row r="5" customFormat="false" ht="19.7" hidden="false" customHeight="false" outlineLevel="0" collapsed="false">
      <c r="B5" s="10" t="s">
        <v>11</v>
      </c>
      <c r="C5" s="32" t="s">
        <v>46</v>
      </c>
      <c r="D5" s="33" t="n">
        <v>5500</v>
      </c>
      <c r="I5" s="10"/>
      <c r="M5" s="33" t="n">
        <v>3000</v>
      </c>
      <c r="N5" s="33" t="n">
        <v>3000</v>
      </c>
    </row>
    <row r="6" customFormat="false" ht="19.7" hidden="false" customHeight="false" outlineLevel="0" collapsed="false">
      <c r="B6" s="10" t="s">
        <v>6</v>
      </c>
      <c r="C6" s="32" t="s">
        <v>46</v>
      </c>
      <c r="D6" s="33" t="n">
        <v>16800</v>
      </c>
      <c r="I6" s="10"/>
      <c r="M6" s="34" t="n">
        <v>10800</v>
      </c>
      <c r="N6" s="34" t="n">
        <v>10800</v>
      </c>
    </row>
    <row r="7" customFormat="false" ht="19.7" hidden="false" customHeight="false" outlineLevel="0" collapsed="false">
      <c r="B7" s="10" t="s">
        <v>7</v>
      </c>
      <c r="C7" s="32" t="s">
        <v>46</v>
      </c>
      <c r="D7" s="33" t="n">
        <v>14000</v>
      </c>
      <c r="I7" s="10"/>
      <c r="M7" s="33" t="n">
        <v>9000</v>
      </c>
      <c r="N7" s="33" t="n">
        <v>9000</v>
      </c>
    </row>
    <row r="8" customFormat="false" ht="19.7" hidden="false" customHeight="false" outlineLevel="0" collapsed="false">
      <c r="B8" s="10" t="s">
        <v>8</v>
      </c>
      <c r="C8" s="32" t="s">
        <v>46</v>
      </c>
      <c r="D8" s="33" t="n">
        <v>30000</v>
      </c>
      <c r="I8" s="10"/>
      <c r="M8" s="34" t="n">
        <v>18600</v>
      </c>
      <c r="N8" s="34" t="n">
        <v>18600</v>
      </c>
    </row>
    <row r="9" customFormat="false" ht="19.7" hidden="false" customHeight="false" outlineLevel="0" collapsed="false">
      <c r="B9" s="10" t="s">
        <v>9</v>
      </c>
      <c r="C9" s="32" t="s">
        <v>46</v>
      </c>
      <c r="D9" s="33" t="n">
        <v>25000</v>
      </c>
      <c r="I9" s="10"/>
      <c r="M9" s="33" t="n">
        <v>15500</v>
      </c>
      <c r="N9" s="33" t="n">
        <v>15500</v>
      </c>
    </row>
    <row r="10" customFormat="false" ht="19.7" hidden="false" customHeight="false" outlineLevel="0" collapsed="false">
      <c r="B10" s="10" t="s">
        <v>12</v>
      </c>
      <c r="C10" s="32"/>
      <c r="D10" s="33" t="n">
        <v>12000</v>
      </c>
      <c r="I10" s="10"/>
      <c r="M10" s="33" t="n">
        <v>8000</v>
      </c>
      <c r="N10" s="33" t="n">
        <v>8000</v>
      </c>
    </row>
    <row r="11" customFormat="false" ht="19.7" hidden="false" customHeight="false" outlineLevel="0" collapsed="false">
      <c r="B11" s="10" t="s">
        <v>5</v>
      </c>
      <c r="C11" s="32" t="s">
        <v>47</v>
      </c>
      <c r="D11" s="33" t="n">
        <v>1000</v>
      </c>
      <c r="I11" s="10"/>
      <c r="M11" s="33" t="n">
        <v>1000</v>
      </c>
      <c r="N11" s="33" t="n">
        <v>1000</v>
      </c>
    </row>
    <row r="12" customFormat="false" ht="19.7" hidden="false" customHeight="false" outlineLevel="0" collapsed="false">
      <c r="B12" s="10" t="s">
        <v>14</v>
      </c>
      <c r="C12" s="32" t="s">
        <v>47</v>
      </c>
      <c r="D12" s="33" t="n">
        <v>9000</v>
      </c>
      <c r="I12" s="10"/>
      <c r="M12" s="33" t="n">
        <v>7000</v>
      </c>
      <c r="N12" s="33" t="n">
        <v>7000</v>
      </c>
    </row>
    <row r="13" customFormat="false" ht="19.7" hidden="false" customHeight="false" outlineLevel="0" collapsed="false">
      <c r="B13" s="10" t="s">
        <v>28</v>
      </c>
      <c r="C13" s="32" t="s">
        <v>48</v>
      </c>
      <c r="D13" s="33" t="n">
        <v>750</v>
      </c>
      <c r="I13" s="10"/>
      <c r="M13" s="33" t="n">
        <v>500</v>
      </c>
      <c r="N13" s="33" t="n">
        <v>500</v>
      </c>
    </row>
    <row r="14" customFormat="false" ht="19.7" hidden="false" customHeight="false" outlineLevel="0" collapsed="false">
      <c r="B14" s="10" t="s">
        <v>29</v>
      </c>
      <c r="C14" s="32" t="s">
        <v>47</v>
      </c>
      <c r="D14" s="33" t="n">
        <v>3000</v>
      </c>
      <c r="I14" s="10"/>
      <c r="M14" s="33" t="n">
        <v>2500</v>
      </c>
      <c r="N14" s="33" t="n">
        <v>2500</v>
      </c>
    </row>
    <row r="15" customFormat="false" ht="19.7" hidden="false" customHeight="false" outlineLevel="0" collapsed="false">
      <c r="B15" s="10" t="s">
        <v>16</v>
      </c>
      <c r="C15" s="32" t="s">
        <v>49</v>
      </c>
      <c r="D15" s="33" t="n">
        <v>24000</v>
      </c>
      <c r="E15" s="35" t="s">
        <v>50</v>
      </c>
      <c r="I15" s="10"/>
      <c r="M15" s="33" t="n">
        <v>35000</v>
      </c>
      <c r="N15" s="33" t="n">
        <v>35000</v>
      </c>
    </row>
    <row r="16" customFormat="false" ht="19.7" hidden="false" customHeight="false" outlineLevel="0" collapsed="false">
      <c r="B16" s="10" t="s">
        <v>17</v>
      </c>
      <c r="C16" s="32" t="s">
        <v>47</v>
      </c>
      <c r="D16" s="33" t="n">
        <v>9000</v>
      </c>
      <c r="E16" s="36" t="s">
        <v>51</v>
      </c>
      <c r="I16" s="10"/>
      <c r="M16" s="33" t="n">
        <v>13500</v>
      </c>
      <c r="N16" s="33" t="n">
        <v>13500</v>
      </c>
    </row>
    <row r="17" customFormat="false" ht="19.7" hidden="false" customHeight="false" outlineLevel="0" collapsed="false">
      <c r="B17" s="10" t="s">
        <v>30</v>
      </c>
      <c r="C17" s="32" t="s">
        <v>49</v>
      </c>
      <c r="D17" s="33" t="n">
        <v>7000</v>
      </c>
      <c r="E17" s="35" t="s">
        <v>52</v>
      </c>
      <c r="I17" s="10"/>
      <c r="M17" s="33" t="n">
        <v>11000</v>
      </c>
      <c r="N17" s="33" t="n">
        <v>11000</v>
      </c>
    </row>
    <row r="18" customFormat="false" ht="19.7" hidden="false" customHeight="false" outlineLevel="0" collapsed="false">
      <c r="B18" s="10" t="s">
        <v>31</v>
      </c>
      <c r="C18" s="32" t="s">
        <v>47</v>
      </c>
      <c r="D18" s="33" t="n">
        <v>6000</v>
      </c>
      <c r="E18" s="35" t="s">
        <v>53</v>
      </c>
      <c r="M18" s="33" t="n">
        <v>6000</v>
      </c>
      <c r="N18" s="33" t="n">
        <v>6000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M10:M11 C4"/>
    </sheetView>
  </sheetViews>
  <sheetFormatPr defaultColWidth="8.79296875" defaultRowHeight="15" customHeight="false" zeroHeight="false" outlineLevelRow="0" outlineLevelCol="0"/>
  <cols>
    <col collapsed="false" customWidth="true" hidden="false" outlineLevel="0" max="2" min="2" style="0" width="25.71"/>
    <col collapsed="false" customWidth="true" hidden="false" outlineLevel="0" max="3" min="3" style="0" width="2.85"/>
    <col collapsed="false" customWidth="true" hidden="false" outlineLevel="0" max="4" min="4" style="0" width="13.85"/>
    <col collapsed="false" customWidth="true" hidden="false" outlineLevel="0" max="5" min="5" style="0" width="6"/>
    <col collapsed="false" customWidth="true" hidden="false" outlineLevel="0" max="6" min="6" style="0" width="22.28"/>
    <col collapsed="false" customWidth="true" hidden="false" outlineLevel="0" max="7" min="7" style="37" width="4.57"/>
    <col collapsed="false" customWidth="true" hidden="false" outlineLevel="0" max="8" min="8" style="0" width="14.85"/>
    <col collapsed="false" customWidth="true" hidden="false" outlineLevel="0" max="9" min="9" style="0" width="5.42"/>
    <col collapsed="false" customWidth="true" hidden="false" outlineLevel="0" max="10" min="10" style="0" width="27.28"/>
    <col collapsed="false" customWidth="true" hidden="false" outlineLevel="0" max="11" min="11" style="0" width="4.14"/>
    <col collapsed="false" customWidth="true" hidden="false" outlineLevel="0" max="12" min="12" style="0" width="14.85"/>
  </cols>
  <sheetData>
    <row r="1" customFormat="false" ht="54.75" hidden="false" customHeight="true" outlineLevel="0" collapsed="false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22.05" hidden="false" customHeight="false" outlineLevel="0" collapsed="false">
      <c r="B3" s="29" t="s">
        <v>55</v>
      </c>
      <c r="C3" s="30"/>
      <c r="D3" s="38" t="s">
        <v>45</v>
      </c>
      <c r="E3" s="39"/>
      <c r="F3" s="29" t="s">
        <v>56</v>
      </c>
      <c r="G3" s="30"/>
      <c r="H3" s="38" t="s">
        <v>45</v>
      </c>
      <c r="I3" s="40"/>
    </row>
    <row r="4" customFormat="false" ht="19.7" hidden="false" customHeight="false" outlineLevel="0" collapsed="false">
      <c r="B4" s="10" t="s">
        <v>57</v>
      </c>
      <c r="C4" s="32" t="s">
        <v>58</v>
      </c>
      <c r="D4" s="41" t="n">
        <v>300000</v>
      </c>
      <c r="E4" s="41"/>
      <c r="F4" s="10" t="s">
        <v>59</v>
      </c>
      <c r="G4" s="32" t="s">
        <v>58</v>
      </c>
      <c r="H4" s="41" t="n">
        <v>600000</v>
      </c>
      <c r="I4" s="33"/>
    </row>
    <row r="5" customFormat="false" ht="19.7" hidden="false" customHeight="false" outlineLevel="0" collapsed="false">
      <c r="B5" s="10" t="s">
        <v>60</v>
      </c>
      <c r="C5" s="32" t="s">
        <v>58</v>
      </c>
      <c r="D5" s="41" t="n">
        <v>100000</v>
      </c>
      <c r="F5" s="10" t="s">
        <v>61</v>
      </c>
      <c r="G5" s="32" t="s">
        <v>58</v>
      </c>
      <c r="H5" s="41" t="n">
        <v>500000</v>
      </c>
      <c r="I5" s="33"/>
    </row>
    <row r="6" customFormat="false" ht="19.7" hidden="false" customHeight="false" outlineLevel="0" collapsed="false">
      <c r="F6" s="10" t="s">
        <v>62</v>
      </c>
      <c r="G6" s="32" t="s">
        <v>58</v>
      </c>
      <c r="H6" s="41" t="n">
        <v>500000</v>
      </c>
      <c r="I6" s="33"/>
    </row>
    <row r="7" customFormat="false" ht="22.05" hidden="false" customHeight="false" outlineLevel="0" collapsed="false">
      <c r="B7" s="29" t="s">
        <v>63</v>
      </c>
      <c r="C7" s="29"/>
      <c r="D7" s="30" t="s">
        <v>45</v>
      </c>
      <c r="F7" s="10" t="s">
        <v>64</v>
      </c>
      <c r="G7" s="32" t="s">
        <v>58</v>
      </c>
      <c r="H7" s="41" t="n">
        <v>500000</v>
      </c>
      <c r="I7" s="33"/>
    </row>
    <row r="8" customFormat="false" ht="19.7" hidden="false" customHeight="false" outlineLevel="0" collapsed="false">
      <c r="B8" s="10" t="s">
        <v>65</v>
      </c>
      <c r="C8" s="32" t="s">
        <v>58</v>
      </c>
      <c r="D8" s="41" t="n">
        <v>500000</v>
      </c>
      <c r="F8" s="10" t="s">
        <v>66</v>
      </c>
      <c r="G8" s="32" t="s">
        <v>58</v>
      </c>
      <c r="H8" s="41" t="n">
        <v>500000</v>
      </c>
      <c r="I8" s="33"/>
    </row>
    <row r="9" customFormat="false" ht="19.7" hidden="false" customHeight="false" outlineLevel="0" collapsed="false">
      <c r="B9" s="10" t="s">
        <v>67</v>
      </c>
      <c r="C9" s="32" t="s">
        <v>58</v>
      </c>
      <c r="D9" s="41" t="n">
        <v>500000</v>
      </c>
      <c r="F9" s="10" t="s">
        <v>68</v>
      </c>
      <c r="G9" s="32" t="s">
        <v>58</v>
      </c>
      <c r="H9" s="41" t="n">
        <v>400000</v>
      </c>
      <c r="I9" s="33"/>
    </row>
    <row r="10" customFormat="false" ht="19.7" hidden="false" customHeight="false" outlineLevel="0" collapsed="false">
      <c r="B10" s="10" t="s">
        <v>69</v>
      </c>
      <c r="C10" s="32" t="s">
        <v>58</v>
      </c>
      <c r="D10" s="41" t="n">
        <v>450000</v>
      </c>
      <c r="F10" s="10" t="s">
        <v>70</v>
      </c>
      <c r="G10" s="32" t="s">
        <v>58</v>
      </c>
      <c r="H10" s="41" t="n">
        <v>300000</v>
      </c>
      <c r="I10" s="33"/>
    </row>
    <row r="11" customFormat="false" ht="19.7" hidden="false" customHeight="false" outlineLevel="0" collapsed="false">
      <c r="B11" s="10" t="s">
        <v>71</v>
      </c>
      <c r="C11" s="32" t="s">
        <v>58</v>
      </c>
      <c r="D11" s="41" t="n">
        <v>400000</v>
      </c>
      <c r="F11" s="10" t="s">
        <v>72</v>
      </c>
      <c r="G11" s="32" t="s">
        <v>58</v>
      </c>
      <c r="H11" s="41" t="n">
        <v>200000</v>
      </c>
      <c r="I11" s="33"/>
    </row>
    <row r="12" customFormat="false" ht="19.7" hidden="false" customHeight="false" outlineLevel="0" collapsed="false">
      <c r="B12" s="10" t="s">
        <v>73</v>
      </c>
      <c r="C12" s="32" t="s">
        <v>58</v>
      </c>
      <c r="D12" s="41" t="n">
        <v>500000</v>
      </c>
      <c r="F12" s="10" t="s">
        <v>74</v>
      </c>
      <c r="G12" s="32" t="s">
        <v>58</v>
      </c>
      <c r="H12" s="41" t="n">
        <v>150000</v>
      </c>
      <c r="I12" s="33"/>
      <c r="J12" s="10"/>
      <c r="K12" s="10"/>
      <c r="L12" s="42"/>
    </row>
    <row r="13" customFormat="false" ht="19.7" hidden="false" customHeight="false" outlineLevel="0" collapsed="false">
      <c r="B13" s="10" t="s">
        <v>75</v>
      </c>
      <c r="C13" s="32" t="s">
        <v>58</v>
      </c>
      <c r="D13" s="41" t="n">
        <v>350000</v>
      </c>
      <c r="F13" s="10" t="s">
        <v>76</v>
      </c>
      <c r="G13" s="32" t="s">
        <v>58</v>
      </c>
      <c r="H13" s="41" t="n">
        <v>150000</v>
      </c>
      <c r="I13" s="33"/>
      <c r="J13" s="10"/>
      <c r="K13" s="10"/>
      <c r="L13" s="42"/>
    </row>
    <row r="14" customFormat="false" ht="19.7" hidden="false" customHeight="false" outlineLevel="0" collapsed="false">
      <c r="B14" s="10" t="s">
        <v>77</v>
      </c>
      <c r="C14" s="32" t="s">
        <v>58</v>
      </c>
      <c r="D14" s="41" t="n">
        <v>250000</v>
      </c>
      <c r="F14" s="10" t="s">
        <v>78</v>
      </c>
      <c r="G14" s="32" t="s">
        <v>58</v>
      </c>
      <c r="H14" s="41" t="n">
        <v>150000</v>
      </c>
      <c r="I14" s="33"/>
      <c r="J14" s="10"/>
      <c r="K14" s="10"/>
      <c r="L14" s="42"/>
    </row>
    <row r="15" customFormat="false" ht="19.7" hidden="false" customHeight="false" outlineLevel="0" collapsed="false">
      <c r="B15" s="10" t="s">
        <v>79</v>
      </c>
      <c r="C15" s="32" t="s">
        <v>58</v>
      </c>
      <c r="D15" s="41" t="n">
        <v>250000</v>
      </c>
      <c r="F15" s="10"/>
      <c r="G15" s="32"/>
      <c r="H15" s="32"/>
      <c r="I15" s="33"/>
      <c r="J15" s="34"/>
      <c r="K15" s="34"/>
    </row>
    <row r="16" customFormat="false" ht="21" hidden="false" customHeight="false" outlineLevel="0" collapsed="false">
      <c r="F16" s="10"/>
      <c r="G16" s="32"/>
      <c r="H16" s="32"/>
      <c r="I16" s="33"/>
      <c r="J16" s="34"/>
      <c r="K16" s="34"/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1" sqref="M10:M11 I4"/>
    </sheetView>
  </sheetViews>
  <sheetFormatPr defaultColWidth="8.79296875" defaultRowHeight="15" customHeight="false" zeroHeight="false" outlineLevelRow="0" outlineLevelCol="0"/>
  <cols>
    <col collapsed="false" customWidth="true" hidden="false" outlineLevel="0" max="2" min="2" style="0" width="20.42"/>
    <col collapsed="false" customWidth="true" hidden="false" outlineLevel="0" max="4" min="4" style="0" width="12.42"/>
    <col collapsed="false" customWidth="true" hidden="false" outlineLevel="0" max="9" min="9" style="0" width="10.42"/>
    <col collapsed="false" customWidth="true" hidden="false" outlineLevel="0" max="10" min="10" style="0" width="19.85"/>
    <col collapsed="false" customWidth="true" hidden="false" outlineLevel="0" max="11" min="11" style="0" width="11.28"/>
    <col collapsed="false" customWidth="true" hidden="false" outlineLevel="0" max="12" min="12" style="0" width="16"/>
    <col collapsed="false" customWidth="true" hidden="false" outlineLevel="0" max="24" min="24" style="0" width="21.14"/>
    <col collapsed="false" customWidth="true" hidden="false" outlineLevel="0" max="25" min="25" style="0" width="29"/>
    <col collapsed="false" customWidth="true" hidden="false" outlineLevel="0" max="26" min="26" style="0" width="21.14"/>
    <col collapsed="false" customWidth="true" hidden="false" outlineLevel="0" max="27" min="27" style="0" width="27.57"/>
  </cols>
  <sheetData>
    <row r="1" customFormat="false" ht="15" hidden="false" customHeight="false" outlineLevel="0" collapsed="false">
      <c r="B1" s="0" t="s">
        <v>80</v>
      </c>
      <c r="C1" s="0" t="n">
        <v>500</v>
      </c>
    </row>
    <row r="2" customFormat="false" ht="15" hidden="false" customHeight="false" outlineLevel="0" collapsed="false">
      <c r="K2" s="43" t="s">
        <v>81</v>
      </c>
      <c r="L2" s="43"/>
      <c r="M2" s="43" t="s">
        <v>82</v>
      </c>
      <c r="N2" s="43"/>
      <c r="O2" s="43"/>
      <c r="P2" s="43"/>
      <c r="Q2" s="43"/>
      <c r="R2" s="43"/>
      <c r="S2" s="43"/>
      <c r="T2" s="43"/>
      <c r="U2" s="43"/>
    </row>
    <row r="3" customFormat="false" ht="15" hidden="false" customHeight="false" outlineLevel="0" collapsed="false">
      <c r="C3" s="0" t="s">
        <v>83</v>
      </c>
      <c r="D3" s="0" t="s">
        <v>84</v>
      </c>
      <c r="E3" s="0" t="s">
        <v>85</v>
      </c>
      <c r="F3" s="0" t="s">
        <v>86</v>
      </c>
      <c r="G3" s="0" t="s">
        <v>84</v>
      </c>
      <c r="H3" s="0" t="s">
        <v>44</v>
      </c>
      <c r="I3" s="0" t="s">
        <v>45</v>
      </c>
      <c r="J3" s="0" t="s">
        <v>87</v>
      </c>
      <c r="K3" s="0" t="s">
        <v>88</v>
      </c>
      <c r="L3" s="0" t="s">
        <v>89</v>
      </c>
      <c r="M3" s="0" t="s">
        <v>90</v>
      </c>
      <c r="N3" s="0" t="s">
        <v>91</v>
      </c>
      <c r="O3" s="0" t="s">
        <v>92</v>
      </c>
      <c r="P3" s="0" t="s">
        <v>93</v>
      </c>
      <c r="Q3" s="0" t="s">
        <v>94</v>
      </c>
      <c r="R3" s="0" t="s">
        <v>95</v>
      </c>
      <c r="S3" s="0" t="s">
        <v>96</v>
      </c>
      <c r="T3" s="0" t="s">
        <v>97</v>
      </c>
      <c r="U3" s="0" t="s">
        <v>98</v>
      </c>
    </row>
    <row r="4" customFormat="false" ht="15" hidden="false" customHeight="false" outlineLevel="0" collapsed="false">
      <c r="B4" s="0" t="s">
        <v>10</v>
      </c>
      <c r="C4" s="44"/>
      <c r="D4" s="44"/>
      <c r="E4" s="44"/>
      <c r="F4" s="44"/>
      <c r="G4" s="44"/>
      <c r="H4" s="44"/>
      <c r="I4" s="45" t="n">
        <f aca="false">MROUND(I5*1.2,100)</f>
        <v>6600</v>
      </c>
    </row>
    <row r="5" customFormat="false" ht="15" hidden="false" customHeight="false" outlineLevel="0" collapsed="false">
      <c r="B5" s="0" t="s">
        <v>11</v>
      </c>
      <c r="C5" s="0" t="n">
        <v>6</v>
      </c>
      <c r="D5" s="0" t="n">
        <f aca="false">$C$1*C5</f>
        <v>3000</v>
      </c>
      <c r="E5" s="0" t="n">
        <v>1.5</v>
      </c>
      <c r="F5" s="0" t="n">
        <v>0.7</v>
      </c>
      <c r="G5" s="0" t="n">
        <f aca="false">SUM(ROUND(D5*E5,0))*F5</f>
        <v>3150</v>
      </c>
      <c r="H5" s="0" t="n">
        <v>1.7</v>
      </c>
      <c r="I5" s="46" t="n">
        <f aca="false">MROUND(G5*H5,500)</f>
        <v>5500</v>
      </c>
    </row>
    <row r="6" customFormat="false" ht="15" hidden="false" customHeight="false" outlineLevel="0" collapsed="false">
      <c r="B6" s="0" t="s">
        <v>6</v>
      </c>
      <c r="C6" s="44"/>
      <c r="D6" s="44"/>
      <c r="E6" s="44"/>
      <c r="F6" s="44"/>
      <c r="G6" s="44"/>
      <c r="H6" s="44"/>
      <c r="I6" s="45" t="n">
        <f aca="false">MROUND(I7*1.2,100)</f>
        <v>16800</v>
      </c>
      <c r="J6" s="45"/>
    </row>
    <row r="7" customFormat="false" ht="15" hidden="false" customHeight="false" outlineLevel="0" collapsed="false">
      <c r="B7" s="0" t="s">
        <v>7</v>
      </c>
      <c r="C7" s="0" t="n">
        <v>18</v>
      </c>
      <c r="D7" s="0" t="n">
        <f aca="false">$C$1*C7</f>
        <v>9000</v>
      </c>
      <c r="E7" s="0" t="n">
        <v>1.5</v>
      </c>
      <c r="F7" s="0" t="n">
        <v>1.3</v>
      </c>
      <c r="G7" s="0" t="n">
        <f aca="false">SUM(ROUND(D7*E7,0))*F7</f>
        <v>17550</v>
      </c>
      <c r="H7" s="0" t="n">
        <v>0.8</v>
      </c>
      <c r="I7" s="46" t="n">
        <f aca="false">MROUND(G7*H7,500)</f>
        <v>14000</v>
      </c>
    </row>
    <row r="8" customFormat="false" ht="15" hidden="false" customHeight="false" outlineLevel="0" collapsed="false">
      <c r="B8" s="0" t="s">
        <v>8</v>
      </c>
      <c r="C8" s="44"/>
      <c r="D8" s="44"/>
      <c r="E8" s="44"/>
      <c r="F8" s="44"/>
      <c r="G8" s="44"/>
      <c r="H8" s="44"/>
      <c r="I8" s="45" t="n">
        <f aca="false">MROUND(I9*1.2,100)</f>
        <v>30000</v>
      </c>
      <c r="J8" s="45"/>
    </row>
    <row r="9" customFormat="false" ht="15" hidden="false" customHeight="false" outlineLevel="0" collapsed="false">
      <c r="B9" s="0" t="s">
        <v>9</v>
      </c>
      <c r="C9" s="0" t="n">
        <v>32</v>
      </c>
      <c r="D9" s="0" t="n">
        <f aca="false">$C$1*C9</f>
        <v>16000</v>
      </c>
      <c r="E9" s="0" t="n">
        <v>1.5</v>
      </c>
      <c r="F9" s="0" t="n">
        <v>1.3</v>
      </c>
      <c r="G9" s="0" t="n">
        <f aca="false">SUM(ROUND(D9*E9,0))*F9</f>
        <v>31200</v>
      </c>
      <c r="H9" s="0" t="n">
        <v>0.8</v>
      </c>
      <c r="I9" s="46" t="n">
        <f aca="false">MROUND(G9*H9,500)</f>
        <v>25000</v>
      </c>
    </row>
    <row r="10" customFormat="false" ht="15" hidden="false" customHeight="false" outlineLevel="0" collapsed="false">
      <c r="B10" s="0" t="s">
        <v>12</v>
      </c>
      <c r="C10" s="0" t="n">
        <v>12</v>
      </c>
      <c r="D10" s="0" t="n">
        <f aca="false">$C$1*C10</f>
        <v>6000</v>
      </c>
      <c r="E10" s="0" t="n">
        <v>1</v>
      </c>
      <c r="F10" s="0" t="n">
        <v>1.3</v>
      </c>
      <c r="G10" s="0" t="n">
        <f aca="false">SUM(ROUND(D10*E10,0))*F10</f>
        <v>7800</v>
      </c>
      <c r="H10" s="0" t="n">
        <v>1.55</v>
      </c>
      <c r="I10" s="46" t="n">
        <f aca="false">MROUND(G10*H10,500)</f>
        <v>12000</v>
      </c>
      <c r="J10" s="47"/>
    </row>
    <row r="11" customFormat="false" ht="15" hidden="false" customHeight="false" outlineLevel="0" collapsed="false">
      <c r="B11" s="0" t="s">
        <v>5</v>
      </c>
      <c r="C11" s="0" t="n">
        <v>1</v>
      </c>
      <c r="D11" s="0" t="n">
        <f aca="false">$C$1*C11</f>
        <v>500</v>
      </c>
      <c r="E11" s="0" t="n">
        <v>1.5</v>
      </c>
      <c r="F11" s="0" t="n">
        <v>1</v>
      </c>
      <c r="G11" s="0" t="n">
        <f aca="false">SUM(ROUND(D11*E11,0))*F11</f>
        <v>750</v>
      </c>
      <c r="H11" s="0" t="n">
        <v>1.5</v>
      </c>
      <c r="I11" s="46" t="n">
        <f aca="false">MROUND(G11*H11,500)</f>
        <v>1000</v>
      </c>
      <c r="J11" s="47"/>
      <c r="L11" s="0" t="s">
        <v>99</v>
      </c>
      <c r="M11" s="0" t="s">
        <v>99</v>
      </c>
      <c r="N11" s="0" t="s">
        <v>99</v>
      </c>
      <c r="O11" s="0" t="s">
        <v>99</v>
      </c>
      <c r="Q11" s="0" t="s">
        <v>99</v>
      </c>
      <c r="R11" s="0" t="s">
        <v>99</v>
      </c>
      <c r="S11" s="0" t="s">
        <v>99</v>
      </c>
    </row>
    <row r="12" customFormat="false" ht="15" hidden="false" customHeight="false" outlineLevel="0" collapsed="false">
      <c r="B12" s="0" t="s">
        <v>14</v>
      </c>
      <c r="C12" s="0" t="n">
        <v>6</v>
      </c>
      <c r="D12" s="0" t="n">
        <f aca="false">$C$1*C12</f>
        <v>3000</v>
      </c>
      <c r="E12" s="0" t="n">
        <v>1.5</v>
      </c>
      <c r="F12" s="0" t="n">
        <v>1</v>
      </c>
      <c r="G12" s="0" t="n">
        <f aca="false">SUM(ROUND(D12*E12,0))*F12</f>
        <v>4500</v>
      </c>
      <c r="H12" s="0" t="n">
        <v>2</v>
      </c>
      <c r="I12" s="46" t="n">
        <f aca="false">MROUND(G12*H12,500)</f>
        <v>9000</v>
      </c>
      <c r="J12" s="47"/>
      <c r="M12" s="0" t="s">
        <v>99</v>
      </c>
      <c r="N12" s="0" t="s">
        <v>99</v>
      </c>
      <c r="O12" s="0" t="s">
        <v>99</v>
      </c>
      <c r="Q12" s="0" t="s">
        <v>99</v>
      </c>
      <c r="R12" s="0" t="s">
        <v>99</v>
      </c>
      <c r="S12" s="0" t="s">
        <v>99</v>
      </c>
    </row>
    <row r="13" customFormat="false" ht="15" hidden="false" customHeight="false" outlineLevel="0" collapsed="false">
      <c r="B13" s="0" t="s">
        <v>28</v>
      </c>
      <c r="C13" s="0" t="n">
        <v>1</v>
      </c>
      <c r="D13" s="0" t="n">
        <f aca="false">$C$1*C13</f>
        <v>500</v>
      </c>
      <c r="E13" s="0" t="n">
        <v>1</v>
      </c>
      <c r="F13" s="0" t="n">
        <v>1.5</v>
      </c>
      <c r="G13" s="0" t="n">
        <f aca="false">SUM(ROUND(D13*E13,0))*F13</f>
        <v>750</v>
      </c>
      <c r="H13" s="0" t="n">
        <v>1</v>
      </c>
      <c r="I13" s="46" t="n">
        <f aca="false">MROUND(G13*H13,250)</f>
        <v>750</v>
      </c>
      <c r="J13" s="45"/>
      <c r="N13" s="0" t="s">
        <v>99</v>
      </c>
      <c r="O13" s="0" t="s">
        <v>99</v>
      </c>
      <c r="P13" s="0" t="s">
        <v>99</v>
      </c>
    </row>
    <row r="14" customFormat="false" ht="15" hidden="false" customHeight="false" outlineLevel="0" collapsed="false">
      <c r="B14" s="0" t="s">
        <v>29</v>
      </c>
      <c r="C14" s="0" t="n">
        <v>1</v>
      </c>
      <c r="D14" s="0" t="n">
        <f aca="false">$C$1*C14</f>
        <v>500</v>
      </c>
      <c r="E14" s="0" t="n">
        <v>1.5</v>
      </c>
      <c r="F14" s="0" t="n">
        <v>1</v>
      </c>
      <c r="G14" s="0" t="n">
        <f aca="false">SUM(ROUND(D14*E14,0))*F14</f>
        <v>750</v>
      </c>
      <c r="H14" s="0" t="n">
        <v>4</v>
      </c>
      <c r="I14" s="46" t="n">
        <f aca="false">MROUND(G14*H14,500)</f>
        <v>3000</v>
      </c>
      <c r="J14" s="47"/>
      <c r="M14" s="0" t="s">
        <v>99</v>
      </c>
      <c r="N14" s="0" t="s">
        <v>99</v>
      </c>
      <c r="R14" s="0" t="s">
        <v>99</v>
      </c>
    </row>
    <row r="15" customFormat="false" ht="15" hidden="false" customHeight="false" outlineLevel="0" collapsed="false">
      <c r="B15" s="0" t="s">
        <v>16</v>
      </c>
      <c r="C15" s="0" t="n">
        <v>12</v>
      </c>
      <c r="D15" s="0" t="n">
        <f aca="false">$C$1*C15</f>
        <v>6000</v>
      </c>
      <c r="E15" s="0" t="n">
        <v>1.5</v>
      </c>
      <c r="F15" s="0" t="n">
        <v>1.3</v>
      </c>
      <c r="G15" s="0" t="n">
        <f aca="false">SUM(ROUND(D15*E15,0))*F15</f>
        <v>11700</v>
      </c>
      <c r="H15" s="0" t="n">
        <v>2.05</v>
      </c>
      <c r="I15" s="46" t="n">
        <f aca="false">MROUND(G15*H15,500)</f>
        <v>24000</v>
      </c>
      <c r="J15" s="47"/>
      <c r="S15" s="0" t="s">
        <v>99</v>
      </c>
    </row>
    <row r="16" customFormat="false" ht="15" hidden="false" customHeight="false" outlineLevel="0" collapsed="false">
      <c r="B16" s="0" t="s">
        <v>17</v>
      </c>
      <c r="C16" s="0" t="n">
        <v>6</v>
      </c>
      <c r="D16" s="0" t="n">
        <f aca="false">$C$1*C16</f>
        <v>3000</v>
      </c>
      <c r="E16" s="0" t="n">
        <v>1.5</v>
      </c>
      <c r="F16" s="0" t="n">
        <v>1</v>
      </c>
      <c r="G16" s="0" t="n">
        <f aca="false">SUM(ROUND(D16*E16,0))*F16</f>
        <v>4500</v>
      </c>
      <c r="H16" s="0" t="n">
        <v>2</v>
      </c>
      <c r="I16" s="46" t="n">
        <f aca="false">MROUND(G16*H16,500)</f>
        <v>9000</v>
      </c>
      <c r="J16" s="47"/>
      <c r="M16" s="0" t="s">
        <v>99</v>
      </c>
      <c r="N16" s="0" t="s">
        <v>99</v>
      </c>
      <c r="O16" s="0" t="s">
        <v>99</v>
      </c>
      <c r="Q16" s="0" t="s">
        <v>99</v>
      </c>
    </row>
    <row r="17" customFormat="false" ht="15" hidden="false" customHeight="false" outlineLevel="0" collapsed="false">
      <c r="B17" s="0" t="s">
        <v>30</v>
      </c>
      <c r="C17" s="0" t="n">
        <v>4</v>
      </c>
      <c r="D17" s="0" t="n">
        <f aca="false">$C$1*C17</f>
        <v>2000</v>
      </c>
      <c r="E17" s="0" t="n">
        <v>1.8</v>
      </c>
      <c r="F17" s="0" t="n">
        <v>1</v>
      </c>
      <c r="G17" s="0" t="n">
        <f aca="false">SUM(ROUND(D17*E17,0))*F17</f>
        <v>3600</v>
      </c>
      <c r="H17" s="0" t="n">
        <v>2</v>
      </c>
      <c r="I17" s="46" t="n">
        <f aca="false">MROUND(G17*H17,500)</f>
        <v>7000</v>
      </c>
      <c r="J17" s="47"/>
      <c r="L17" s="0" t="s">
        <v>99</v>
      </c>
      <c r="P17" s="0" t="s">
        <v>99</v>
      </c>
    </row>
    <row r="18" customFormat="false" ht="15" hidden="false" customHeight="false" outlineLevel="0" collapsed="false">
      <c r="B18" s="0" t="s">
        <v>31</v>
      </c>
      <c r="C18" s="0" t="n">
        <v>4</v>
      </c>
      <c r="D18" s="0" t="n">
        <f aca="false">$C$1*C18</f>
        <v>2000</v>
      </c>
      <c r="E18" s="0" t="n">
        <v>1.5</v>
      </c>
      <c r="F18" s="0" t="n">
        <v>1</v>
      </c>
      <c r="G18" s="0" t="n">
        <f aca="false">SUM(ROUND(D18*E18,0))*F18</f>
        <v>3000</v>
      </c>
      <c r="H18" s="0" t="n">
        <v>2</v>
      </c>
      <c r="I18" s="46" t="n">
        <f aca="false">MROUND(G18*H18,500)</f>
        <v>6000</v>
      </c>
      <c r="J18" s="47"/>
      <c r="L18" s="0" t="s">
        <v>99</v>
      </c>
      <c r="T18" s="0" t="s">
        <v>99</v>
      </c>
    </row>
    <row r="20" customFormat="false" ht="15" hidden="false" customHeight="false" outlineLevel="0" collapsed="false">
      <c r="B20" s="0" t="s">
        <v>5</v>
      </c>
      <c r="C20" s="0" t="s">
        <v>14</v>
      </c>
      <c r="D20" s="0" t="s">
        <v>28</v>
      </c>
      <c r="E20" s="0" t="s">
        <v>29</v>
      </c>
      <c r="F20" s="0" t="s">
        <v>100</v>
      </c>
      <c r="K20" s="0" t="s">
        <v>16</v>
      </c>
      <c r="L20" s="0" t="s">
        <v>101</v>
      </c>
      <c r="M20" s="0" t="s">
        <v>17</v>
      </c>
    </row>
    <row r="21" customFormat="false" ht="15" hidden="false" customHeight="false" outlineLevel="0" collapsed="false">
      <c r="X21" s="0" t="s">
        <v>102</v>
      </c>
      <c r="Y21" s="0" t="s">
        <v>103</v>
      </c>
      <c r="Z21" s="0" t="s">
        <v>104</v>
      </c>
      <c r="AA21" s="0" t="s">
        <v>105</v>
      </c>
    </row>
    <row r="22" customFormat="false" ht="15" hidden="false" customHeight="false" outlineLevel="0" collapsed="false">
      <c r="B22" s="0" t="s">
        <v>102</v>
      </c>
      <c r="C22" s="0" t="s">
        <v>102</v>
      </c>
      <c r="X22" s="0" t="s">
        <v>106</v>
      </c>
      <c r="Y22" s="0" t="s">
        <v>107</v>
      </c>
      <c r="Z22" s="0" t="s">
        <v>108</v>
      </c>
      <c r="AA22" s="0" t="s">
        <v>109</v>
      </c>
    </row>
    <row r="23" customFormat="false" ht="15" hidden="false" customHeight="false" outlineLevel="0" collapsed="false">
      <c r="B23" s="0" t="s">
        <v>103</v>
      </c>
      <c r="Y23" s="0" t="s">
        <v>110</v>
      </c>
      <c r="Z23" s="0" t="s">
        <v>111</v>
      </c>
      <c r="AA23" s="0" t="s">
        <v>112</v>
      </c>
    </row>
    <row r="24" customFormat="false" ht="15" hidden="false" customHeight="false" outlineLevel="0" collapsed="false">
      <c r="B24" s="0" t="s">
        <v>107</v>
      </c>
      <c r="Y24" s="5" t="s">
        <v>113</v>
      </c>
      <c r="AA24" s="0" t="s">
        <v>114</v>
      </c>
    </row>
    <row r="25" customFormat="false" ht="15" hidden="false" customHeight="false" outlineLevel="0" collapsed="false">
      <c r="B25" s="0" t="s">
        <v>115</v>
      </c>
      <c r="Y25" s="5" t="s">
        <v>116</v>
      </c>
      <c r="AA25" s="0" t="s">
        <v>117</v>
      </c>
    </row>
    <row r="26" customFormat="false" ht="15" hidden="false" customHeight="false" outlineLevel="0" collapsed="false">
      <c r="B26" s="0" t="s">
        <v>118</v>
      </c>
      <c r="Y26" s="0" t="s">
        <v>115</v>
      </c>
      <c r="AA26" s="0" t="s">
        <v>119</v>
      </c>
    </row>
    <row r="27" customFormat="false" ht="15" hidden="false" customHeight="false" outlineLevel="0" collapsed="false">
      <c r="B27" s="0" t="s">
        <v>120</v>
      </c>
      <c r="Y27" s="0" t="s">
        <v>118</v>
      </c>
    </row>
    <row r="28" customFormat="false" ht="15" hidden="false" customHeight="false" outlineLevel="0" collapsed="false">
      <c r="B28" s="0" t="s">
        <v>121</v>
      </c>
      <c r="Y28" s="0" t="s">
        <v>120</v>
      </c>
    </row>
    <row r="29" customFormat="false" ht="15" hidden="false" customHeight="false" outlineLevel="0" collapsed="false">
      <c r="Y29" s="0" t="s">
        <v>122</v>
      </c>
    </row>
    <row r="30" customFormat="false" ht="15" hidden="false" customHeight="false" outlineLevel="0" collapsed="false">
      <c r="Y30" s="0" t="s">
        <v>123</v>
      </c>
    </row>
    <row r="31" customFormat="false" ht="15" hidden="false" customHeight="false" outlineLevel="0" collapsed="false">
      <c r="Y31" s="0" t="s">
        <v>124</v>
      </c>
    </row>
    <row r="32" customFormat="false" ht="15" hidden="false" customHeight="false" outlineLevel="0" collapsed="false">
      <c r="B32" s="0" t="s">
        <v>104</v>
      </c>
      <c r="Y32" s="0" t="s">
        <v>125</v>
      </c>
    </row>
    <row r="33" customFormat="false" ht="15" hidden="false" customHeight="false" outlineLevel="0" collapsed="false">
      <c r="B33" s="0" t="s">
        <v>108</v>
      </c>
      <c r="Y33" s="0" t="s">
        <v>121</v>
      </c>
    </row>
    <row r="34" customFormat="false" ht="15" hidden="false" customHeight="false" outlineLevel="0" collapsed="false">
      <c r="Y34" s="0" t="s">
        <v>126</v>
      </c>
    </row>
    <row r="35" customFormat="false" ht="15" hidden="false" customHeight="false" outlineLevel="0" collapsed="false">
      <c r="Y35" s="0" t="s">
        <v>127</v>
      </c>
    </row>
    <row r="37" customFormat="false" ht="15" hidden="false" customHeight="false" outlineLevel="0" collapsed="false">
      <c r="B37" s="5" t="s">
        <v>128</v>
      </c>
    </row>
    <row r="38" customFormat="false" ht="15" hidden="false" customHeight="false" outlineLevel="0" collapsed="false">
      <c r="B38" s="5" t="s">
        <v>129</v>
      </c>
    </row>
    <row r="39" customFormat="false" ht="15" hidden="false" customHeight="false" outlineLevel="0" collapsed="false">
      <c r="B39" s="5" t="s">
        <v>130</v>
      </c>
    </row>
    <row r="40" customFormat="false" ht="15" hidden="false" customHeight="false" outlineLevel="0" collapsed="false">
      <c r="B40" s="5" t="s">
        <v>131</v>
      </c>
    </row>
    <row r="42" customFormat="false" ht="15" hidden="false" customHeight="false" outlineLevel="0" collapsed="false">
      <c r="B42" s="0" t="s">
        <v>132</v>
      </c>
    </row>
    <row r="43" customFormat="false" ht="15" hidden="false" customHeight="false" outlineLevel="0" collapsed="false">
      <c r="B43" s="0" t="s">
        <v>133</v>
      </c>
    </row>
    <row r="44" customFormat="false" ht="15" hidden="false" customHeight="false" outlineLevel="0" collapsed="false">
      <c r="B44" s="0" t="s">
        <v>134</v>
      </c>
    </row>
    <row r="46" customFormat="false" ht="15" hidden="false" customHeight="false" outlineLevel="0" collapsed="false">
      <c r="B46" s="0" t="s">
        <v>135</v>
      </c>
    </row>
    <row r="47" customFormat="false" ht="15" hidden="false" customHeight="false" outlineLevel="0" collapsed="false">
      <c r="B47" s="0" t="s">
        <v>136</v>
      </c>
    </row>
    <row r="48" customFormat="false" ht="15" hidden="false" customHeight="false" outlineLevel="0" collapsed="false">
      <c r="B48" s="0" t="s">
        <v>137</v>
      </c>
    </row>
    <row r="49" customFormat="false" ht="15" hidden="false" customHeight="false" outlineLevel="0" collapsed="false">
      <c r="B49" s="0" t="s">
        <v>138</v>
      </c>
    </row>
    <row r="50" customFormat="false" ht="15" hidden="false" customHeight="false" outlineLevel="0" collapsed="false">
      <c r="B50" s="0" t="s">
        <v>139</v>
      </c>
    </row>
    <row r="51" customFormat="false" ht="15" hidden="false" customHeight="false" outlineLevel="0" collapsed="false">
      <c r="B51" s="0" t="s">
        <v>140</v>
      </c>
    </row>
    <row r="52" customFormat="false" ht="15" hidden="false" customHeight="false" outlineLevel="0" collapsed="false">
      <c r="B52" s="0" t="s">
        <v>141</v>
      </c>
    </row>
  </sheetData>
  <mergeCells count="2">
    <mergeCell ref="K2:L2"/>
    <mergeCell ref="M2:U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2025-11-28T17:33:02Z</dcterms:created>
  <dc:creator>George Mullholland</dc:creator>
  <dc:description/>
  <dc:language>en-GB</dc:language>
  <cp:lastModifiedBy/>
  <dcterms:modified xsi:type="dcterms:W3CDTF">2025-12-21T13:17:49Z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